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Y:\Marinus Link 2025\Results\Results workbooks\Published 2025\"/>
    </mc:Choice>
  </mc:AlternateContent>
  <xr:revisionPtr revIDLastSave="0" documentId="13_ncr:1_{27DC7223-A7FC-4919-82D8-2103FEE34723}" xr6:coauthVersionLast="47" xr6:coauthVersionMax="47" xr10:uidLastSave="{00000000-0000-0000-0000-000000000000}"/>
  <bookViews>
    <workbookView xWindow="-120" yWindow="-120" windowWidth="29040" windowHeight="15840" tabRatio="928" xr2:uid="{00000000-000D-0000-FFFF-FFFF00000000}"/>
  </bookViews>
  <sheets>
    <sheet name="Cover" sheetId="4927" r:id="rId1"/>
    <sheet name="Release notice" sheetId="4928"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Capacity" sheetId="4745" r:id="rId9"/>
    <sheet name="BaseCase_REZ Generation" sheetId="4744"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4929" r:id="rId18"/>
    <sheet name="BaseCase_Emissions Cost" sheetId="4923" r:id="rId19"/>
    <sheet name="ML1_CF" sheetId="4895" r:id="rId20"/>
    <sheet name="ML1_Generation" sheetId="4896" r:id="rId21"/>
    <sheet name="ML1_Capacity" sheetId="4897" r:id="rId22"/>
    <sheet name="ML1_REZ Generation" sheetId="4898" r:id="rId23"/>
    <sheet name="ML1_REZ Capacity" sheetId="4899" r:id="rId24"/>
    <sheet name="ML1_VOM Cost" sheetId="4900" r:id="rId25"/>
    <sheet name="ML1_FOM Cost" sheetId="4901" r:id="rId26"/>
    <sheet name="ML1_Fuel Cost" sheetId="4902" r:id="rId27"/>
    <sheet name="ML1_Build Cost" sheetId="4903" r:id="rId28"/>
    <sheet name="ML1_Rehab Cost" sheetId="4904" r:id="rId29"/>
    <sheet name="ML1_REZ Tx Cost" sheetId="4905" r:id="rId30"/>
    <sheet name="ML1_USE+DSP Cost" sheetId="4906" r:id="rId31"/>
    <sheet name="ML1_SyncCon Cost" sheetId="4930" r:id="rId32"/>
    <sheet name="ML1_Emissions Cost" sheetId="4924" r:id="rId33"/>
    <sheet name="ML2_CF" sheetId="4909" r:id="rId34"/>
    <sheet name="ML2_Generation" sheetId="4910" r:id="rId35"/>
    <sheet name="ML2_Capacity" sheetId="4911" r:id="rId36"/>
    <sheet name="ML2_REZ Generation" sheetId="4912" r:id="rId37"/>
    <sheet name="ML2_REZ Capacity" sheetId="4913" r:id="rId38"/>
    <sheet name="ML2_VOM Cost" sheetId="4914" r:id="rId39"/>
    <sheet name="ML2_FOM Cost" sheetId="4915" r:id="rId40"/>
    <sheet name="ML2_Fuel Cost" sheetId="4916" r:id="rId41"/>
    <sheet name="ML2_Build Cost" sheetId="4917" r:id="rId42"/>
    <sheet name="ML2_Rehab Cost" sheetId="4918" r:id="rId43"/>
    <sheet name="ML2_REZ Tx Cost" sheetId="4919" r:id="rId44"/>
    <sheet name="ML2_USE+DSP Cost" sheetId="4920" r:id="rId45"/>
    <sheet name="ML2_SyncCon Cost" sheetId="4931" r:id="rId46"/>
    <sheet name="ML2_Emissions Cost" sheetId="4925" r:id="rId47"/>
  </sheets>
  <externalReferences>
    <externalReference r:id="rId48"/>
  </externalReferences>
  <definedNames>
    <definedName name="_Draft" localSheetId="0">"Draft"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8" hidden="1">'BaseCase_REZ Capacity'!$A$5:$AC$42</definedName>
    <definedName name="_xlnm._FilterDatabase" localSheetId="9" hidden="1">'BaseCase_REZ Generation'!$A$5:$AC$42</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Capacity'!$A$5:$AC$42</definedName>
    <definedName name="_xlnm._FilterDatabase" localSheetId="22" hidden="1">'ML1_REZ Generation'!$A$5:$AC$42</definedName>
    <definedName name="_xlnm._FilterDatabase" localSheetId="29" hidden="1">'ML1_REZ Tx Cost'!$A$5:$AA$5</definedName>
    <definedName name="_xlnm._FilterDatabase" localSheetId="30"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Capacity'!$A$5:$AC$42</definedName>
    <definedName name="_xlnm._FilterDatabase" localSheetId="36" hidden="1">'ML2_REZ Generation'!$A$5:$AC$42</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IQWBGuid" hidden="1">"32a91085-3057-4656-87d2-f3c7894ddc12"</definedName>
    <definedName name="COUNT">#REF!</definedName>
    <definedName name="fyColHeading" localSheetId="0">Cover!$E$6</definedName>
    <definedName name="fyCoverDate" localSheetId="0">Cover!$C$10</definedName>
    <definedName name="fyCoverDraft" localSheetId="0">Cover!$H$18</definedName>
    <definedName name="fyCurrencyUnit" localSheetId="0">Cover!$A$6</definedName>
    <definedName name="fyProjectName" localSheetId="0">Cover!$C$7</definedName>
    <definedName name="fySectionName" localSheetId="0">Cover!$U$2</definedName>
    <definedName name="fySheetName" localSheetId="0">Cover!$A$2</definedName>
    <definedName name="fySubsectName" localSheetId="0">Cover!$U$3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69" i="784" l="1"/>
  <c r="E68" i="784"/>
  <c r="E48" i="784"/>
  <c r="A44" i="784"/>
  <c r="I68" i="784"/>
  <c r="E14" i="784" l="1"/>
  <c r="E35" i="784"/>
  <c r="I48" i="784"/>
  <c r="E32" i="784" l="1"/>
  <c r="E11" i="784" l="1"/>
  <c r="I84" i="784" l="1"/>
  <c r="J84" i="784"/>
  <c r="K84" i="784"/>
  <c r="L84" i="784"/>
  <c r="M84" i="784"/>
  <c r="N84" i="784"/>
  <c r="O84" i="784"/>
  <c r="P84" i="784"/>
  <c r="Q84" i="784"/>
  <c r="R84" i="784"/>
  <c r="S84" i="784"/>
  <c r="T84" i="784"/>
  <c r="U84" i="784"/>
  <c r="V84" i="784"/>
  <c r="W84" i="784"/>
  <c r="X84" i="784"/>
  <c r="Y84" i="784"/>
  <c r="Z84" i="784"/>
  <c r="AA84" i="784"/>
  <c r="AB84" i="784"/>
  <c r="AC84" i="784"/>
  <c r="AD84" i="784"/>
  <c r="AE84" i="784"/>
  <c r="AF84" i="784"/>
  <c r="AG84" i="784"/>
  <c r="A24" i="784" l="1"/>
  <c r="A3" i="784"/>
  <c r="E36" i="784"/>
  <c r="E31" i="784"/>
  <c r="E30" i="784"/>
  <c r="E29" i="784"/>
  <c r="I119" i="784"/>
  <c r="A146" i="784" l="1"/>
  <c r="A127" i="784"/>
  <c r="I95" i="784"/>
  <c r="S106" i="784" l="1"/>
  <c r="S130" i="784" s="1"/>
  <c r="S149" i="784" l="1"/>
  <c r="S133" i="784"/>
  <c r="S132" i="784"/>
  <c r="S131" i="784"/>
  <c r="E15" i="784" l="1"/>
  <c r="S152" i="784"/>
  <c r="S150" i="784"/>
  <c r="S151" i="784"/>
  <c r="AG106" i="784" l="1"/>
  <c r="AG130" i="784" s="1"/>
  <c r="AF106" i="784"/>
  <c r="AF130" i="784" s="1"/>
  <c r="AE106" i="784"/>
  <c r="AE130" i="784" s="1"/>
  <c r="AD106" i="784"/>
  <c r="AD130" i="784" s="1"/>
  <c r="AC106" i="784"/>
  <c r="AC130" i="784" s="1"/>
  <c r="AB106" i="784"/>
  <c r="AB130" i="784" s="1"/>
  <c r="AA106" i="784"/>
  <c r="AA130" i="784" s="1"/>
  <c r="Z106" i="784"/>
  <c r="Z130" i="784" s="1"/>
  <c r="Y106" i="784"/>
  <c r="Y130" i="784" s="1"/>
  <c r="X106" i="784"/>
  <c r="X130" i="784" s="1"/>
  <c r="W106" i="784"/>
  <c r="W130" i="784" s="1"/>
  <c r="V106" i="784"/>
  <c r="V130" i="784" s="1"/>
  <c r="U106" i="784"/>
  <c r="U130" i="784" s="1"/>
  <c r="T106" i="784"/>
  <c r="T130" i="784" s="1"/>
  <c r="R106" i="784"/>
  <c r="R130" i="784" s="1"/>
  <c r="Q106" i="784"/>
  <c r="Q130" i="784" s="1"/>
  <c r="P106" i="784"/>
  <c r="P130" i="784" s="1"/>
  <c r="O106" i="784"/>
  <c r="O130" i="784" s="1"/>
  <c r="N106" i="784"/>
  <c r="N130" i="784" s="1"/>
  <c r="M106" i="784"/>
  <c r="M130" i="784" s="1"/>
  <c r="L106" i="784"/>
  <c r="L130" i="784" s="1"/>
  <c r="K106" i="784"/>
  <c r="K130" i="784" s="1"/>
  <c r="J106" i="784"/>
  <c r="J130" i="784" s="1"/>
  <c r="I106" i="784"/>
  <c r="I130" i="784" s="1"/>
  <c r="A103" i="784"/>
  <c r="A81" i="784"/>
  <c r="E10" i="784"/>
  <c r="E9" i="784"/>
  <c r="E8" i="784"/>
  <c r="J1" i="784"/>
  <c r="I86" i="784"/>
  <c r="I89" i="784"/>
  <c r="I90" i="784"/>
  <c r="I96" i="784"/>
  <c r="J119" i="784"/>
  <c r="I98" i="784"/>
  <c r="I87" i="784"/>
  <c r="I100" i="784"/>
  <c r="I92" i="784"/>
  <c r="I93" i="784"/>
  <c r="I94" i="784"/>
  <c r="I88" i="784"/>
  <c r="I99" i="784"/>
  <c r="I85" i="784"/>
  <c r="I91" i="784"/>
  <c r="U149" i="784" l="1"/>
  <c r="V149" i="784"/>
  <c r="W149" i="784"/>
  <c r="X149" i="784"/>
  <c r="Y149" i="784"/>
  <c r="Z149" i="784"/>
  <c r="I149" i="784"/>
  <c r="AA149" i="784"/>
  <c r="AC149" i="784"/>
  <c r="AD149" i="784"/>
  <c r="AE149" i="784"/>
  <c r="J149" i="784"/>
  <c r="L149" i="784"/>
  <c r="O149" i="784"/>
  <c r="AF149" i="784"/>
  <c r="M149" i="784"/>
  <c r="P149" i="784"/>
  <c r="AG149" i="784"/>
  <c r="AB149" i="784"/>
  <c r="Q149" i="784"/>
  <c r="N149" i="784"/>
  <c r="R149" i="784"/>
  <c r="K149" i="784"/>
  <c r="T149" i="784"/>
  <c r="K1" i="784"/>
  <c r="Z131" i="784"/>
  <c r="AA133" i="784"/>
  <c r="AE132" i="784"/>
  <c r="AF131" i="784"/>
  <c r="Q133" i="784"/>
  <c r="R133" i="784"/>
  <c r="X131" i="784"/>
  <c r="AB132" i="784"/>
  <c r="R131" i="784"/>
  <c r="AF133" i="784"/>
  <c r="O132" i="784"/>
  <c r="K131" i="784"/>
  <c r="M132" i="784"/>
  <c r="X132" i="784"/>
  <c r="N131" i="784"/>
  <c r="AD131" i="784"/>
  <c r="Y131" i="784"/>
  <c r="K133" i="784"/>
  <c r="P131" i="784"/>
  <c r="T131" i="784"/>
  <c r="Q132" i="784"/>
  <c r="AG131" i="784"/>
  <c r="AA132" i="784"/>
  <c r="AG133" i="784"/>
  <c r="O131" i="784"/>
  <c r="U132" i="784"/>
  <c r="O133" i="784"/>
  <c r="I132" i="784"/>
  <c r="Y132" i="784"/>
  <c r="AA131" i="784"/>
  <c r="Z133" i="784"/>
  <c r="K132" i="784"/>
  <c r="L131" i="784"/>
  <c r="U133" i="784"/>
  <c r="U131" i="784"/>
  <c r="M131" i="784"/>
  <c r="Q131" i="784"/>
  <c r="Y133" i="784"/>
  <c r="J131" i="784"/>
  <c r="W132" i="784"/>
  <c r="N133" i="784"/>
  <c r="L132" i="784"/>
  <c r="V133" i="784"/>
  <c r="AC132" i="784"/>
  <c r="T133" i="784"/>
  <c r="R132" i="784"/>
  <c r="AF132" i="784"/>
  <c r="AD132" i="784"/>
  <c r="P133" i="784"/>
  <c r="AE133" i="784"/>
  <c r="X133" i="784"/>
  <c r="W133" i="784"/>
  <c r="T132" i="784"/>
  <c r="M133" i="784"/>
  <c r="W131" i="784"/>
  <c r="N132" i="784"/>
  <c r="AC133" i="784"/>
  <c r="J48" i="784"/>
  <c r="I131" i="784"/>
  <c r="V131" i="784"/>
  <c r="I133" i="784"/>
  <c r="AC131" i="784"/>
  <c r="AG132" i="784"/>
  <c r="AE131" i="784"/>
  <c r="AD133" i="784"/>
  <c r="L133" i="784"/>
  <c r="J68" i="784"/>
  <c r="J132" i="784"/>
  <c r="V132" i="784"/>
  <c r="K119" i="784"/>
  <c r="Z132" i="784"/>
  <c r="J133" i="784"/>
  <c r="AB133" i="784"/>
  <c r="P132" i="784"/>
  <c r="AB131" i="784"/>
  <c r="L1" i="784" l="1"/>
  <c r="J150" i="784"/>
  <c r="K152" i="784"/>
  <c r="AE152" i="784"/>
  <c r="AD150" i="784"/>
  <c r="I34" i="784"/>
  <c r="I33" i="784"/>
  <c r="K90" i="784"/>
  <c r="I7" i="784"/>
  <c r="J96" i="784"/>
  <c r="I32" i="784"/>
  <c r="K11" i="784"/>
  <c r="K94" i="784"/>
  <c r="L152" i="784"/>
  <c r="N150" i="784"/>
  <c r="J98" i="784"/>
  <c r="V150" i="784"/>
  <c r="I31" i="784"/>
  <c r="K87" i="784"/>
  <c r="AE151" i="784"/>
  <c r="J8" i="784"/>
  <c r="K48" i="784"/>
  <c r="Y151" i="784"/>
  <c r="AC152" i="784"/>
  <c r="Z150" i="784"/>
  <c r="X151" i="784"/>
  <c r="J100" i="784"/>
  <c r="K100" i="784"/>
  <c r="K98" i="784"/>
  <c r="AC151" i="784"/>
  <c r="Y152" i="784"/>
  <c r="J86" i="784"/>
  <c r="K89" i="784"/>
  <c r="K95" i="784"/>
  <c r="K12" i="784"/>
  <c r="L13" i="784"/>
  <c r="T152" i="784"/>
  <c r="K91" i="784"/>
  <c r="I10" i="784"/>
  <c r="AB152" i="784"/>
  <c r="T150" i="784"/>
  <c r="K150" i="784"/>
  <c r="U151" i="784"/>
  <c r="N152" i="784"/>
  <c r="J95" i="784"/>
  <c r="J91" i="784"/>
  <c r="J151" i="784"/>
  <c r="J89" i="784"/>
  <c r="I35" i="784"/>
  <c r="O150" i="784"/>
  <c r="AB151" i="784"/>
  <c r="AG151" i="784"/>
  <c r="M150" i="784"/>
  <c r="AF152" i="784"/>
  <c r="J7" i="784"/>
  <c r="J12" i="784"/>
  <c r="I8" i="784"/>
  <c r="J152" i="784"/>
  <c r="K96" i="784"/>
  <c r="AE150" i="784"/>
  <c r="K14" i="784"/>
  <c r="I30" i="784"/>
  <c r="K10" i="784"/>
  <c r="J87" i="784"/>
  <c r="W152" i="784"/>
  <c r="AA150" i="784"/>
  <c r="I150" i="784"/>
  <c r="AD152" i="784"/>
  <c r="N151" i="784"/>
  <c r="J94" i="784"/>
  <c r="J99" i="784"/>
  <c r="J11" i="784"/>
  <c r="K88" i="784"/>
  <c r="X152" i="784"/>
  <c r="L151" i="784"/>
  <c r="Q150" i="784"/>
  <c r="I151" i="784"/>
  <c r="Z151" i="784"/>
  <c r="K68" i="784"/>
  <c r="P152" i="784"/>
  <c r="AB150" i="784"/>
  <c r="W151" i="784"/>
  <c r="V151" i="784"/>
  <c r="Y150" i="784"/>
  <c r="Q152" i="784"/>
  <c r="J90" i="784"/>
  <c r="J9" i="784"/>
  <c r="K92" i="784"/>
  <c r="K86" i="784"/>
  <c r="K85" i="784"/>
  <c r="L8" i="784"/>
  <c r="R152" i="784"/>
  <c r="I14" i="784"/>
  <c r="M152" i="784"/>
  <c r="AF151" i="784"/>
  <c r="X150" i="784"/>
  <c r="T151" i="784"/>
  <c r="R150" i="784"/>
  <c r="M151" i="784"/>
  <c r="O151" i="784"/>
  <c r="AG152" i="784"/>
  <c r="K151" i="784"/>
  <c r="AC150" i="784"/>
  <c r="AF150" i="784"/>
  <c r="K8" i="784"/>
  <c r="J88" i="784"/>
  <c r="K93" i="784"/>
  <c r="AA151" i="784"/>
  <c r="J13" i="784"/>
  <c r="AG150" i="784"/>
  <c r="K9" i="784"/>
  <c r="J14" i="784"/>
  <c r="Z152" i="784"/>
  <c r="U150" i="784"/>
  <c r="V152" i="784"/>
  <c r="P151" i="784"/>
  <c r="AA152" i="784"/>
  <c r="L150" i="784"/>
  <c r="O152" i="784"/>
  <c r="J93" i="784"/>
  <c r="AD151" i="784"/>
  <c r="I28" i="784"/>
  <c r="K13" i="784"/>
  <c r="R151" i="784"/>
  <c r="J92" i="784"/>
  <c r="P150" i="784"/>
  <c r="J10" i="784"/>
  <c r="I11" i="784"/>
  <c r="J85" i="784"/>
  <c r="Q151" i="784"/>
  <c r="I29" i="784"/>
  <c r="L119" i="784"/>
  <c r="W150" i="784"/>
  <c r="U152" i="784"/>
  <c r="K7" i="784"/>
  <c r="I152" i="784"/>
  <c r="J15" i="784" l="1"/>
  <c r="K15" i="784"/>
  <c r="I36" i="784"/>
  <c r="M1" i="784"/>
  <c r="J28" i="784"/>
  <c r="I13" i="784"/>
  <c r="J32" i="784"/>
  <c r="L10" i="784"/>
  <c r="L14" i="784"/>
  <c r="M119" i="784"/>
  <c r="L87" i="784"/>
  <c r="L94" i="784"/>
  <c r="L100" i="784"/>
  <c r="J34" i="784"/>
  <c r="J33" i="784"/>
  <c r="K99" i="784"/>
  <c r="L95" i="784"/>
  <c r="L68" i="784"/>
  <c r="M9" i="784"/>
  <c r="L91" i="784"/>
  <c r="L7" i="784"/>
  <c r="L89" i="784"/>
  <c r="L48" i="784"/>
  <c r="M8" i="784"/>
  <c r="M7" i="784"/>
  <c r="L11" i="784"/>
  <c r="L92" i="784"/>
  <c r="L86" i="784"/>
  <c r="J31" i="784"/>
  <c r="L85" i="784"/>
  <c r="L99" i="784"/>
  <c r="L12" i="784"/>
  <c r="L88" i="784"/>
  <c r="L93" i="784"/>
  <c r="J35" i="784"/>
  <c r="L90" i="784"/>
  <c r="L96" i="784"/>
  <c r="J29" i="784"/>
  <c r="L98" i="784"/>
  <c r="L9" i="784"/>
  <c r="J30" i="784"/>
  <c r="L15" i="784" l="1"/>
  <c r="J36" i="784"/>
  <c r="N1" i="784"/>
  <c r="M98" i="784"/>
  <c r="M13" i="784"/>
  <c r="M86" i="784"/>
  <c r="M92" i="784"/>
  <c r="K33" i="784"/>
  <c r="K29" i="784"/>
  <c r="N13" i="784"/>
  <c r="M48" i="784"/>
  <c r="N7" i="784"/>
  <c r="K31" i="784"/>
  <c r="M11" i="784"/>
  <c r="M10" i="784"/>
  <c r="K28" i="784"/>
  <c r="N9" i="784"/>
  <c r="K30" i="784"/>
  <c r="K34" i="784"/>
  <c r="I9" i="784"/>
  <c r="M90" i="784"/>
  <c r="M14" i="784"/>
  <c r="M12" i="784"/>
  <c r="M85" i="784"/>
  <c r="M87" i="784"/>
  <c r="M94" i="784"/>
  <c r="M68" i="784"/>
  <c r="M89" i="784"/>
  <c r="M100" i="784"/>
  <c r="K32" i="784"/>
  <c r="N119" i="784"/>
  <c r="I12" i="784"/>
  <c r="N8" i="784"/>
  <c r="N10" i="784"/>
  <c r="N12" i="784"/>
  <c r="K35" i="784"/>
  <c r="M15" i="784" l="1"/>
  <c r="I15" i="784"/>
  <c r="K36" i="784"/>
  <c r="O1" i="784"/>
  <c r="L31" i="784"/>
  <c r="N92" i="784"/>
  <c r="N98" i="784"/>
  <c r="O8" i="784"/>
  <c r="L29" i="784"/>
  <c r="N11" i="784"/>
  <c r="N85" i="784"/>
  <c r="M93" i="784"/>
  <c r="L33" i="784"/>
  <c r="N68" i="784"/>
  <c r="N87" i="784"/>
  <c r="L30" i="784"/>
  <c r="M88" i="784"/>
  <c r="N99" i="784"/>
  <c r="N93" i="784"/>
  <c r="N89" i="784"/>
  <c r="M99" i="784"/>
  <c r="O119" i="784"/>
  <c r="N100" i="784"/>
  <c r="N14" i="784"/>
  <c r="L28" i="784"/>
  <c r="O10" i="784"/>
  <c r="M95" i="784"/>
  <c r="M96" i="784"/>
  <c r="L32" i="784"/>
  <c r="N94" i="784"/>
  <c r="N90" i="784"/>
  <c r="N95" i="784"/>
  <c r="L35" i="784"/>
  <c r="N48" i="784"/>
  <c r="N91" i="784"/>
  <c r="M91" i="784"/>
  <c r="N86" i="784"/>
  <c r="L34" i="784"/>
  <c r="O7" i="784"/>
  <c r="O9" i="784"/>
  <c r="N88" i="784"/>
  <c r="O13" i="784"/>
  <c r="N15" i="784" l="1"/>
  <c r="L36" i="784"/>
  <c r="P1" i="784"/>
  <c r="O14" i="784"/>
  <c r="M29" i="784"/>
  <c r="M31" i="784"/>
  <c r="P119" i="784"/>
  <c r="M35" i="784"/>
  <c r="M34" i="784"/>
  <c r="M32" i="784"/>
  <c r="M28" i="784"/>
  <c r="O11" i="784"/>
  <c r="P13" i="784"/>
  <c r="O91" i="784"/>
  <c r="O48" i="784"/>
  <c r="M30" i="784"/>
  <c r="O12" i="784"/>
  <c r="N96" i="784"/>
  <c r="M33" i="784"/>
  <c r="O68" i="784"/>
  <c r="O15" i="784" l="1"/>
  <c r="M36" i="784"/>
  <c r="N31" i="784"/>
  <c r="P8" i="784"/>
  <c r="N35" i="784"/>
  <c r="P48" i="784"/>
  <c r="O93" i="784"/>
  <c r="O86" i="784"/>
  <c r="O95" i="784"/>
  <c r="O96" i="784"/>
  <c r="P68" i="784"/>
  <c r="O94" i="784"/>
  <c r="O88" i="784"/>
  <c r="O90" i="784"/>
  <c r="N30" i="784"/>
  <c r="P9" i="784"/>
  <c r="O100" i="784"/>
  <c r="N32" i="784"/>
  <c r="P12" i="784"/>
  <c r="N33" i="784"/>
  <c r="N34" i="784"/>
  <c r="P7" i="784"/>
  <c r="N29" i="784"/>
  <c r="P14" i="784"/>
  <c r="O98" i="784"/>
  <c r="P10" i="784"/>
  <c r="P11" i="784"/>
  <c r="N28" i="784"/>
  <c r="P15" i="784" l="1"/>
  <c r="N36" i="784"/>
  <c r="Q1" i="784"/>
  <c r="P95" i="784"/>
  <c r="Q119" i="784"/>
  <c r="O89" i="784"/>
  <c r="O87" i="784"/>
  <c r="P96" i="784"/>
  <c r="Q12" i="784"/>
  <c r="Q10" i="784"/>
  <c r="P100" i="784"/>
  <c r="Q8" i="784"/>
  <c r="P89" i="784"/>
  <c r="O31" i="784"/>
  <c r="Q13" i="784"/>
  <c r="P91" i="784"/>
  <c r="P98" i="784"/>
  <c r="P90" i="784"/>
  <c r="O99" i="784"/>
  <c r="P88" i="784"/>
  <c r="O35" i="784"/>
  <c r="O34" i="784"/>
  <c r="Q9" i="784"/>
  <c r="O28" i="784"/>
  <c r="O92" i="784"/>
  <c r="O85" i="784"/>
  <c r="O32" i="784"/>
  <c r="P87" i="784"/>
  <c r="O33" i="784"/>
  <c r="P92" i="784"/>
  <c r="R1" i="784" l="1"/>
  <c r="Q48" i="784"/>
  <c r="Q7" i="784"/>
  <c r="Q68" i="784"/>
  <c r="R119" i="784"/>
  <c r="P35" i="784"/>
  <c r="Q14" i="784"/>
  <c r="O30" i="784"/>
  <c r="P32" i="784"/>
  <c r="Q11" i="784"/>
  <c r="O29" i="784"/>
  <c r="O36" i="784" l="1"/>
  <c r="Q15" i="784"/>
  <c r="R8" i="784"/>
  <c r="Q90" i="784"/>
  <c r="P94" i="784"/>
  <c r="P86" i="784"/>
  <c r="P28" i="784"/>
  <c r="Q99" i="784"/>
  <c r="R14" i="784"/>
  <c r="Q95" i="784"/>
  <c r="Q100" i="784"/>
  <c r="P34" i="784"/>
  <c r="Q89" i="784"/>
  <c r="Q35" i="784"/>
  <c r="P93" i="784"/>
  <c r="Q92" i="784"/>
  <c r="Q93" i="784"/>
  <c r="R9" i="784"/>
  <c r="Q96" i="784"/>
  <c r="P30" i="784"/>
  <c r="Q85" i="784"/>
  <c r="R12" i="784"/>
  <c r="P33" i="784"/>
  <c r="Q32" i="784"/>
  <c r="P29" i="784"/>
  <c r="R48" i="784"/>
  <c r="R68" i="784"/>
  <c r="Q94" i="784"/>
  <c r="P31" i="784"/>
  <c r="Q88" i="784"/>
  <c r="R13" i="784"/>
  <c r="Q87" i="784"/>
  <c r="P99" i="784"/>
  <c r="R10" i="784"/>
  <c r="R11" i="784"/>
  <c r="Q86" i="784"/>
  <c r="R7" i="784"/>
  <c r="Q91" i="784"/>
  <c r="R15" i="784" l="1"/>
  <c r="P36" i="784"/>
  <c r="S1" i="784"/>
  <c r="Q34" i="784"/>
  <c r="S119" i="784"/>
  <c r="Q31" i="784"/>
  <c r="R32" i="784"/>
  <c r="Q28" i="784"/>
  <c r="P85" i="784"/>
  <c r="Q98" i="784"/>
  <c r="Q29" i="784"/>
  <c r="R35" i="784"/>
  <c r="Q30" i="784"/>
  <c r="T1" i="784" l="1"/>
  <c r="T8" i="784"/>
  <c r="S48" i="784"/>
  <c r="S7" i="784"/>
  <c r="S9" i="784"/>
  <c r="S35" i="784"/>
  <c r="S11" i="784"/>
  <c r="S10" i="784"/>
  <c r="S12" i="784"/>
  <c r="S91" i="784"/>
  <c r="S13" i="784"/>
  <c r="Q33" i="784"/>
  <c r="T119" i="784"/>
  <c r="S68" i="784"/>
  <c r="T94" i="784"/>
  <c r="S14" i="784"/>
  <c r="S32" i="784"/>
  <c r="S8" i="784"/>
  <c r="Q36" i="784" l="1"/>
  <c r="S15" i="784"/>
  <c r="T48" i="784"/>
  <c r="R87" i="784"/>
  <c r="S94" i="784"/>
  <c r="T95" i="784"/>
  <c r="S90" i="784"/>
  <c r="R29" i="784"/>
  <c r="S93" i="784"/>
  <c r="S100" i="784"/>
  <c r="T35" i="784"/>
  <c r="T90" i="784"/>
  <c r="R99" i="784"/>
  <c r="R28" i="784"/>
  <c r="R93" i="784"/>
  <c r="S87" i="784"/>
  <c r="T85" i="784"/>
  <c r="R100" i="784"/>
  <c r="T7" i="784"/>
  <c r="T13" i="784"/>
  <c r="R96" i="784"/>
  <c r="S89" i="784"/>
  <c r="T88" i="784"/>
  <c r="T87" i="784"/>
  <c r="R31" i="784"/>
  <c r="R86" i="784"/>
  <c r="S95" i="784"/>
  <c r="T14" i="784"/>
  <c r="R98" i="784"/>
  <c r="T32" i="784"/>
  <c r="R94" i="784"/>
  <c r="S96" i="784"/>
  <c r="T96" i="784"/>
  <c r="S92" i="784"/>
  <c r="R92" i="784"/>
  <c r="S98" i="784"/>
  <c r="R33" i="784"/>
  <c r="S88" i="784"/>
  <c r="T10" i="784"/>
  <c r="T9" i="784"/>
  <c r="T68" i="784"/>
  <c r="T92" i="784"/>
  <c r="T11" i="784"/>
  <c r="R88" i="784"/>
  <c r="R91" i="784"/>
  <c r="R90" i="784"/>
  <c r="R30" i="784"/>
  <c r="R95" i="784"/>
  <c r="S86" i="784"/>
  <c r="T12" i="784"/>
  <c r="T15" i="784" l="1"/>
  <c r="U1" i="784"/>
  <c r="U119" i="784"/>
  <c r="R34" i="784"/>
  <c r="T98" i="784"/>
  <c r="S99" i="784"/>
  <c r="R85" i="784"/>
  <c r="R36" i="784" l="1"/>
  <c r="T86" i="784"/>
  <c r="S29" i="784"/>
  <c r="S85" i="784"/>
  <c r="U68" i="784"/>
  <c r="S31" i="784"/>
  <c r="R89" i="784"/>
  <c r="U11" i="784"/>
  <c r="U96" i="784"/>
  <c r="S28" i="784"/>
  <c r="U10" i="784"/>
  <c r="U35" i="784"/>
  <c r="U12" i="784"/>
  <c r="U13" i="784"/>
  <c r="U14" i="784"/>
  <c r="U32" i="784"/>
  <c r="U7" i="784"/>
  <c r="U48" i="784"/>
  <c r="U8" i="784"/>
  <c r="S34" i="784"/>
  <c r="U9" i="784"/>
  <c r="T91" i="784"/>
  <c r="S30" i="784"/>
  <c r="U15" i="784" l="1"/>
  <c r="V1" i="784"/>
  <c r="S33" i="784"/>
  <c r="T100" i="784"/>
  <c r="U86" i="784"/>
  <c r="T93" i="784"/>
  <c r="T99" i="784"/>
  <c r="U88" i="784"/>
  <c r="U93" i="784"/>
  <c r="U92" i="784"/>
  <c r="T89" i="784"/>
  <c r="V119" i="784"/>
  <c r="S36" i="784" l="1"/>
  <c r="V12" i="784"/>
  <c r="U100" i="784"/>
  <c r="T33" i="784"/>
  <c r="V48" i="784"/>
  <c r="T31" i="784"/>
  <c r="T30" i="784"/>
  <c r="U94" i="784"/>
  <c r="V68" i="784"/>
  <c r="U89" i="784"/>
  <c r="T34" i="784"/>
  <c r="T29" i="784"/>
  <c r="V8" i="784"/>
  <c r="V10" i="784"/>
  <c r="V14" i="784"/>
  <c r="U98" i="784"/>
  <c r="U95" i="784"/>
  <c r="U85" i="784"/>
  <c r="V32" i="784"/>
  <c r="T28" i="784"/>
  <c r="V35" i="784"/>
  <c r="V7" i="784"/>
  <c r="V11" i="784"/>
  <c r="U99" i="784"/>
  <c r="U90" i="784"/>
  <c r="U87" i="784"/>
  <c r="V13" i="784"/>
  <c r="V9" i="784"/>
  <c r="V15" i="784" l="1"/>
  <c r="T36" i="784"/>
  <c r="W1" i="784"/>
  <c r="V85" i="784"/>
  <c r="V90" i="784"/>
  <c r="V91" i="784"/>
  <c r="U31" i="784"/>
  <c r="W100" i="784"/>
  <c r="U28" i="784"/>
  <c r="W7" i="784"/>
  <c r="W88" i="784"/>
  <c r="W119" i="784"/>
  <c r="U91" i="784"/>
  <c r="V86" i="784"/>
  <c r="U34" i="784"/>
  <c r="V100" i="784"/>
  <c r="V93" i="784"/>
  <c r="W10" i="784"/>
  <c r="V99" i="784"/>
  <c r="W90" i="784"/>
  <c r="W85" i="784"/>
  <c r="W89" i="784"/>
  <c r="V94" i="784"/>
  <c r="V98" i="784"/>
  <c r="W13" i="784"/>
  <c r="V89" i="784"/>
  <c r="V88" i="784"/>
  <c r="U29" i="784"/>
  <c r="U30" i="784"/>
  <c r="W86" i="784"/>
  <c r="W8" i="784"/>
  <c r="W12" i="784"/>
  <c r="X1" i="784" l="1"/>
  <c r="W68" i="784"/>
  <c r="W9" i="784"/>
  <c r="U33" i="784"/>
  <c r="W11" i="784"/>
  <c r="V87" i="784"/>
  <c r="X119" i="784"/>
  <c r="V92" i="784"/>
  <c r="W35" i="784"/>
  <c r="W14" i="784"/>
  <c r="W32" i="784"/>
  <c r="W48" i="784"/>
  <c r="U36" i="784" l="1"/>
  <c r="W15" i="784"/>
  <c r="W99" i="784"/>
  <c r="V31" i="784"/>
  <c r="W87" i="784"/>
  <c r="V29" i="784"/>
  <c r="X35" i="784"/>
  <c r="W98" i="784"/>
  <c r="X14" i="784"/>
  <c r="X11" i="784"/>
  <c r="X10" i="784"/>
  <c r="V96" i="784"/>
  <c r="W94" i="784"/>
  <c r="X8" i="784"/>
  <c r="X7" i="784"/>
  <c r="V95" i="784"/>
  <c r="X48" i="784"/>
  <c r="W91" i="784"/>
  <c r="X13" i="784"/>
  <c r="V30" i="784"/>
  <c r="X12" i="784"/>
  <c r="X9" i="784"/>
  <c r="X68" i="784"/>
  <c r="W93" i="784"/>
  <c r="X32" i="784"/>
  <c r="W92" i="784"/>
  <c r="W95" i="784"/>
  <c r="X15" i="784" l="1"/>
  <c r="Y1" i="784"/>
  <c r="X93" i="784"/>
  <c r="X89" i="784"/>
  <c r="V28" i="784"/>
  <c r="V33" i="784"/>
  <c r="X85" i="784"/>
  <c r="W96" i="784"/>
  <c r="X98" i="784"/>
  <c r="Y91" i="784"/>
  <c r="Y119" i="784"/>
  <c r="Y86" i="784"/>
  <c r="X88" i="784"/>
  <c r="V34" i="784"/>
  <c r="V36" i="784" l="1"/>
  <c r="Y99" i="784"/>
  <c r="Y88" i="784"/>
  <c r="X87" i="784"/>
  <c r="W34" i="784"/>
  <c r="X95" i="784"/>
  <c r="Y11" i="784"/>
  <c r="W29" i="784"/>
  <c r="Y7" i="784"/>
  <c r="X90" i="784"/>
  <c r="Y90" i="784"/>
  <c r="X92" i="784"/>
  <c r="Y12" i="784"/>
  <c r="X86" i="784"/>
  <c r="Y14" i="784"/>
  <c r="W28" i="784"/>
  <c r="Y68" i="784"/>
  <c r="W30" i="784"/>
  <c r="Y8" i="784"/>
  <c r="Y89" i="784"/>
  <c r="Y9" i="784"/>
  <c r="Y93" i="784"/>
  <c r="Y100" i="784"/>
  <c r="X99" i="784"/>
  <c r="Y48" i="784"/>
  <c r="Y95" i="784"/>
  <c r="Y35" i="784"/>
  <c r="Y94" i="784"/>
  <c r="Y32" i="784"/>
  <c r="X94" i="784"/>
  <c r="Y13" i="784"/>
  <c r="W33" i="784"/>
  <c r="X100" i="784"/>
  <c r="X96" i="784"/>
  <c r="Y10" i="784"/>
  <c r="Y92" i="784"/>
  <c r="Y15" i="784" l="1"/>
  <c r="Z1" i="784"/>
  <c r="X34" i="784"/>
  <c r="Z10" i="784"/>
  <c r="X91" i="784"/>
  <c r="Z119" i="784"/>
  <c r="W31" i="784"/>
  <c r="W36" i="784" l="1"/>
  <c r="Z12" i="784"/>
  <c r="Y96" i="784"/>
  <c r="Z13" i="784"/>
  <c r="Z68" i="784"/>
  <c r="Z14" i="784"/>
  <c r="Z9" i="784"/>
  <c r="X29" i="784"/>
  <c r="X28" i="784"/>
  <c r="Z48" i="784"/>
  <c r="X30" i="784"/>
  <c r="Z7" i="784"/>
  <c r="Z35" i="784"/>
  <c r="Z8" i="784"/>
  <c r="Y85" i="784"/>
  <c r="Y87" i="784"/>
  <c r="Y98" i="784"/>
  <c r="Z11" i="784"/>
  <c r="Z32" i="784"/>
  <c r="Z15" i="784" l="1"/>
  <c r="AA1" i="784"/>
  <c r="AA119" i="784"/>
  <c r="AA13" i="784"/>
  <c r="X33" i="784"/>
  <c r="X31" i="784"/>
  <c r="X36" i="784" l="1"/>
  <c r="AA32" i="784"/>
  <c r="AA85" i="784"/>
  <c r="Z91" i="784"/>
  <c r="AA93" i="784"/>
  <c r="AA98" i="784"/>
  <c r="Z85" i="784"/>
  <c r="Z92" i="784"/>
  <c r="AA99" i="784"/>
  <c r="AA68" i="784"/>
  <c r="AA9" i="784"/>
  <c r="AA86" i="784"/>
  <c r="AA91" i="784"/>
  <c r="AA7" i="784"/>
  <c r="AA87" i="784"/>
  <c r="Y34" i="784"/>
  <c r="AA89" i="784"/>
  <c r="AA11" i="784"/>
  <c r="AA8" i="784"/>
  <c r="AA48" i="784"/>
  <c r="AA12" i="784"/>
  <c r="Z96" i="784"/>
  <c r="AA10" i="784"/>
  <c r="Z88" i="784"/>
  <c r="AA92" i="784"/>
  <c r="Z86" i="784"/>
  <c r="AA35" i="784"/>
  <c r="Z94" i="784"/>
  <c r="Y29" i="784"/>
  <c r="AA100" i="784"/>
  <c r="Z93" i="784"/>
  <c r="Z95" i="784"/>
  <c r="Y33" i="784"/>
  <c r="Z98" i="784"/>
  <c r="Y30" i="784"/>
  <c r="AA14" i="784"/>
  <c r="Z100" i="784"/>
  <c r="Z99" i="784"/>
  <c r="Z90" i="784"/>
  <c r="Y28" i="784"/>
  <c r="Z87" i="784"/>
  <c r="AA15" i="784" l="1"/>
  <c r="AB1" i="784"/>
  <c r="Z89" i="784"/>
  <c r="AA96" i="784"/>
  <c r="Y31" i="784"/>
  <c r="AB119" i="784"/>
  <c r="Y36" i="784" l="1"/>
  <c r="AB100" i="784"/>
  <c r="AB98" i="784"/>
  <c r="AB68" i="784"/>
  <c r="AA90" i="784"/>
  <c r="AB35" i="784"/>
  <c r="AB85" i="784"/>
  <c r="AB99" i="784"/>
  <c r="Z29" i="784"/>
  <c r="AB95" i="784"/>
  <c r="AB32" i="784"/>
  <c r="Z30" i="784"/>
  <c r="AB12" i="784"/>
  <c r="AB48" i="784"/>
  <c r="Z34" i="784"/>
  <c r="AB10" i="784"/>
  <c r="AA94" i="784"/>
  <c r="AB13" i="784"/>
  <c r="AB14" i="784"/>
  <c r="AB11" i="784"/>
  <c r="AB8" i="784"/>
  <c r="Z31" i="784"/>
  <c r="Z28" i="784"/>
  <c r="AB9" i="784"/>
  <c r="AB7" i="784"/>
  <c r="AB89" i="784"/>
  <c r="AA88" i="784"/>
  <c r="AA95" i="784"/>
  <c r="AB93" i="784"/>
  <c r="AB15" i="784" l="1"/>
  <c r="AC1" i="784"/>
  <c r="Z33" i="784"/>
  <c r="AB88" i="784"/>
  <c r="AB90" i="784"/>
  <c r="AB92" i="784"/>
  <c r="AB87" i="784"/>
  <c r="AC119" i="784"/>
  <c r="AC9" i="784"/>
  <c r="AB86" i="784"/>
  <c r="Z36" i="784" l="1"/>
  <c r="AC8" i="784"/>
  <c r="AC14" i="784"/>
  <c r="AB94" i="784"/>
  <c r="AA30" i="784"/>
  <c r="AA34" i="784"/>
  <c r="AC13" i="784"/>
  <c r="AC10" i="784"/>
  <c r="AC35" i="784"/>
  <c r="AC7" i="784"/>
  <c r="AC48" i="784"/>
  <c r="AA29" i="784"/>
  <c r="AC68" i="784"/>
  <c r="AC12" i="784"/>
  <c r="AC11" i="784"/>
  <c r="AB96" i="784"/>
  <c r="AC32" i="784"/>
  <c r="AA31" i="784"/>
  <c r="AC15" i="784" l="1"/>
  <c r="AD1" i="784"/>
  <c r="AC100" i="784"/>
  <c r="AD100" i="784"/>
  <c r="AA33" i="784"/>
  <c r="AB91" i="784"/>
  <c r="AA28" i="784"/>
  <c r="AC89" i="784"/>
  <c r="AD13" i="784"/>
  <c r="AD119" i="784"/>
  <c r="AD12" i="784"/>
  <c r="AC87" i="784"/>
  <c r="AA36" i="784" l="1"/>
  <c r="AC91" i="784"/>
  <c r="AB29" i="784"/>
  <c r="AC94" i="784"/>
  <c r="AB28" i="784"/>
  <c r="AD88" i="784"/>
  <c r="AD35" i="784"/>
  <c r="AD85" i="784"/>
  <c r="AD8" i="784"/>
  <c r="AD11" i="784"/>
  <c r="AD9" i="784"/>
  <c r="AD89" i="784"/>
  <c r="AD99" i="784"/>
  <c r="AD7" i="784"/>
  <c r="AD91" i="784"/>
  <c r="AB34" i="784"/>
  <c r="AD10" i="784"/>
  <c r="AC85" i="784"/>
  <c r="AB33" i="784"/>
  <c r="AC95" i="784"/>
  <c r="AC88" i="784"/>
  <c r="AC96" i="784"/>
  <c r="AD14" i="784"/>
  <c r="AD32" i="784"/>
  <c r="AC99" i="784"/>
  <c r="AD48" i="784"/>
  <c r="AD92" i="784"/>
  <c r="AD68" i="784"/>
  <c r="AB30" i="784"/>
  <c r="AB31" i="784"/>
  <c r="AD15" i="784" l="1"/>
  <c r="AB36" i="784"/>
  <c r="AE1" i="784"/>
  <c r="AD90" i="784"/>
  <c r="AD87" i="784"/>
  <c r="AE8" i="784"/>
  <c r="AE119" i="784"/>
  <c r="AD94" i="784"/>
  <c r="AD86" i="784"/>
  <c r="AE90" i="784"/>
  <c r="AC30" i="784"/>
  <c r="AC92" i="784"/>
  <c r="AD93" i="784"/>
  <c r="AE10" i="784"/>
  <c r="AD98" i="784"/>
  <c r="AE9" i="784"/>
  <c r="AC90" i="784"/>
  <c r="AC34" i="784"/>
  <c r="AC98" i="784"/>
  <c r="AC86" i="784"/>
  <c r="AC29" i="784"/>
  <c r="AD96" i="784"/>
  <c r="AC31" i="784"/>
  <c r="AC93" i="784"/>
  <c r="AD95" i="784"/>
  <c r="AE13" i="784"/>
  <c r="AC33" i="784"/>
  <c r="AF1" i="784" l="1"/>
  <c r="AE7" i="784"/>
  <c r="AE48" i="784"/>
  <c r="AE68" i="784"/>
  <c r="AE14" i="784"/>
  <c r="AE32" i="784"/>
  <c r="AF119" i="784"/>
  <c r="AC28" i="784"/>
  <c r="AE11" i="784"/>
  <c r="AE35" i="784"/>
  <c r="AE12" i="784"/>
  <c r="AC36" i="784" l="1"/>
  <c r="AE15" i="784"/>
  <c r="AD29" i="784"/>
  <c r="AF7" i="784"/>
  <c r="AF32" i="784"/>
  <c r="AE88" i="784"/>
  <c r="AD28" i="784"/>
  <c r="AE91" i="784"/>
  <c r="AF12" i="784"/>
  <c r="AF8" i="784"/>
  <c r="AE100" i="784"/>
  <c r="AE95" i="784"/>
  <c r="AE96" i="784"/>
  <c r="AF11" i="784"/>
  <c r="AE98" i="784"/>
  <c r="AF85" i="784"/>
  <c r="AF13" i="784"/>
  <c r="AF48" i="784"/>
  <c r="AD30" i="784"/>
  <c r="AD34" i="784"/>
  <c r="AF9" i="784"/>
  <c r="AE87" i="784"/>
  <c r="AD33" i="784"/>
  <c r="AD31" i="784"/>
  <c r="AE89" i="784"/>
  <c r="AE93" i="784"/>
  <c r="AF14" i="784"/>
  <c r="AF10" i="784"/>
  <c r="AE92" i="784"/>
  <c r="AE86" i="784"/>
  <c r="AF35" i="784"/>
  <c r="AF68" i="784"/>
  <c r="AF15" i="784" l="1"/>
  <c r="AD36" i="784"/>
  <c r="AG1" i="784"/>
  <c r="AE29" i="784"/>
  <c r="AE94" i="784"/>
  <c r="AF93" i="784"/>
  <c r="AE34" i="784"/>
  <c r="AF95" i="784"/>
  <c r="AF99" i="784"/>
  <c r="AF92" i="784"/>
  <c r="AF90" i="784"/>
  <c r="AG119" i="784"/>
  <c r="AF94" i="784"/>
  <c r="AE31" i="784"/>
  <c r="AE30" i="784"/>
  <c r="AE85" i="784"/>
  <c r="AF98" i="784"/>
  <c r="AE99" i="784"/>
  <c r="AF88" i="784"/>
  <c r="AE28" i="784"/>
  <c r="AF89" i="784"/>
  <c r="AF96" i="784"/>
  <c r="AF87" i="784"/>
  <c r="AE33" i="784"/>
  <c r="AE36" i="784" l="1"/>
  <c r="AG32" i="784"/>
  <c r="AG14" i="784"/>
  <c r="AG10" i="784"/>
  <c r="AG11" i="784"/>
  <c r="AG92" i="784"/>
  <c r="AG98" i="784"/>
  <c r="AG100" i="784"/>
  <c r="AG96" i="784"/>
  <c r="AG86" i="784"/>
  <c r="AG7" i="784"/>
  <c r="AG91" i="784"/>
  <c r="AG87" i="784"/>
  <c r="AF28" i="784"/>
  <c r="AF100" i="784"/>
  <c r="AF86" i="784"/>
  <c r="AG13" i="784"/>
  <c r="AG89" i="784"/>
  <c r="AG94" i="784"/>
  <c r="AG95" i="784"/>
  <c r="AG9" i="784"/>
  <c r="AF91" i="784"/>
  <c r="AF30" i="784"/>
  <c r="AG88" i="784"/>
  <c r="AG93" i="784"/>
  <c r="AG12" i="784"/>
  <c r="AF34" i="784"/>
  <c r="AF29" i="784"/>
  <c r="AG85" i="784"/>
  <c r="AG48" i="784"/>
  <c r="AG99" i="784"/>
  <c r="AG8" i="784"/>
  <c r="AG90" i="784"/>
  <c r="AF31" i="784"/>
  <c r="AF33" i="784"/>
  <c r="AG68" i="784"/>
  <c r="AG35" i="784"/>
  <c r="AF36" i="784" l="1"/>
  <c r="AG15" i="784"/>
  <c r="AG28" i="784"/>
  <c r="AG31" i="784"/>
  <c r="AG29" i="784"/>
  <c r="AG33" i="784"/>
  <c r="AG30" i="784"/>
  <c r="AG34" i="784"/>
  <c r="AG36" i="784" l="1"/>
  <c r="O110" i="784"/>
  <c r="N112" i="784"/>
  <c r="R109" i="784"/>
  <c r="K115" i="784"/>
  <c r="AG121" i="784"/>
  <c r="AF111" i="784"/>
  <c r="AB111" i="784"/>
  <c r="X108" i="784"/>
  <c r="V113" i="784"/>
  <c r="I121" i="784"/>
  <c r="T123" i="784"/>
  <c r="AF107" i="784"/>
  <c r="X123" i="784"/>
  <c r="AE114" i="784"/>
  <c r="K112" i="784"/>
  <c r="P110" i="784"/>
  <c r="L107" i="784"/>
  <c r="AD122" i="784"/>
  <c r="M115" i="784"/>
  <c r="AC121" i="784"/>
  <c r="T108" i="784"/>
  <c r="O108" i="784"/>
  <c r="M107" i="784"/>
  <c r="X109" i="784"/>
  <c r="U116" i="784"/>
  <c r="J117" i="784"/>
  <c r="Q121" i="784"/>
  <c r="O112" i="784"/>
  <c r="U117" i="784"/>
  <c r="N122" i="784"/>
  <c r="R116" i="784"/>
  <c r="U118" i="784"/>
  <c r="AD123" i="784"/>
  <c r="K108" i="784"/>
  <c r="K113" i="784"/>
  <c r="Y115" i="784"/>
  <c r="N123" i="784"/>
  <c r="S122" i="784"/>
  <c r="L111" i="784"/>
  <c r="N111" i="784"/>
  <c r="P113" i="784"/>
  <c r="AC116" i="784"/>
  <c r="AA107" i="784"/>
  <c r="W110" i="784"/>
  <c r="J123" i="784"/>
  <c r="R121" i="784"/>
  <c r="S112" i="784"/>
  <c r="V116" i="784"/>
  <c r="P114" i="784"/>
  <c r="W115" i="784"/>
  <c r="W108" i="784"/>
  <c r="T110" i="784"/>
  <c r="AC112" i="784"/>
  <c r="T115" i="784"/>
  <c r="U123" i="784"/>
  <c r="S123" i="784"/>
  <c r="Y110" i="784"/>
  <c r="AB121" i="784"/>
  <c r="Z123" i="784"/>
  <c r="K122" i="784"/>
  <c r="Y122" i="784"/>
  <c r="N110" i="784"/>
  <c r="Q112" i="784"/>
  <c r="AA109" i="784"/>
  <c r="AD113" i="784"/>
  <c r="V114" i="784"/>
  <c r="M122" i="784"/>
  <c r="AE108" i="784"/>
  <c r="U110" i="784"/>
  <c r="J108" i="784"/>
  <c r="Z107" i="784"/>
  <c r="M109" i="784"/>
  <c r="K111" i="784"/>
  <c r="AF109" i="784"/>
  <c r="R115" i="784"/>
  <c r="AC109" i="784"/>
  <c r="AF117" i="784"/>
  <c r="S121" i="784"/>
  <c r="P112" i="784"/>
  <c r="V109" i="784"/>
  <c r="AF118" i="784"/>
  <c r="Y111" i="784"/>
  <c r="X116" i="784"/>
  <c r="Y118" i="784"/>
  <c r="AA122" i="784"/>
  <c r="P121" i="784"/>
  <c r="Y116" i="784"/>
  <c r="O109" i="784"/>
  <c r="J118" i="784"/>
  <c r="AE121" i="784"/>
  <c r="X121" i="784"/>
  <c r="O121" i="784"/>
  <c r="X118" i="784"/>
  <c r="K107" i="784"/>
  <c r="M112" i="784"/>
  <c r="AF116" i="784"/>
  <c r="O111" i="784"/>
  <c r="P108" i="784"/>
  <c r="AG114" i="784"/>
  <c r="I113" i="784"/>
  <c r="Z111" i="784"/>
  <c r="AA116" i="784"/>
  <c r="AD121" i="784"/>
  <c r="X113" i="784"/>
  <c r="Y121" i="784"/>
  <c r="AB112" i="784"/>
  <c r="AA115" i="784"/>
  <c r="R123" i="784"/>
  <c r="V112" i="784"/>
  <c r="N113" i="784"/>
  <c r="AE111" i="784"/>
  <c r="Z122" i="784"/>
  <c r="L122" i="784"/>
  <c r="X107" i="784"/>
  <c r="AE116" i="784"/>
  <c r="L108" i="784"/>
  <c r="AB117" i="784"/>
  <c r="Q109" i="784"/>
  <c r="J121" i="784"/>
  <c r="S113" i="784"/>
  <c r="W116" i="784"/>
  <c r="X112" i="784"/>
  <c r="Z109" i="784"/>
  <c r="P117" i="784"/>
  <c r="U111" i="784"/>
  <c r="AC114" i="784"/>
  <c r="I117" i="784"/>
  <c r="AA118" i="784"/>
  <c r="AD114" i="784"/>
  <c r="L121" i="784"/>
  <c r="AG123" i="784"/>
  <c r="Z117" i="784"/>
  <c r="V122" i="784"/>
  <c r="I112" i="784"/>
  <c r="T117" i="784"/>
  <c r="AE107" i="784"/>
  <c r="N116" i="784"/>
  <c r="Q123" i="784"/>
  <c r="R113" i="784"/>
  <c r="Y107" i="784"/>
  <c r="K118" i="784"/>
  <c r="S115" i="784"/>
  <c r="X114" i="784"/>
  <c r="AE118" i="784"/>
  <c r="Q108" i="784"/>
  <c r="AD116" i="784"/>
  <c r="O117" i="784"/>
  <c r="L123" i="784"/>
  <c r="W121" i="784"/>
  <c r="L109" i="784"/>
  <c r="U114" i="784"/>
  <c r="Z121" i="784"/>
  <c r="AG118" i="784"/>
  <c r="AC122" i="784"/>
  <c r="AC108" i="784"/>
  <c r="AD110" i="784"/>
  <c r="AE110" i="784"/>
  <c r="AA110" i="784"/>
  <c r="AE113" i="784"/>
  <c r="AE117" i="784"/>
  <c r="U113" i="784"/>
  <c r="U115" i="784"/>
  <c r="N115" i="784"/>
  <c r="T112" i="784"/>
  <c r="Z110" i="784"/>
  <c r="AA123" i="784"/>
  <c r="T107" i="784"/>
  <c r="AG107" i="784"/>
  <c r="K121" i="784"/>
  <c r="W122" i="784"/>
  <c r="V121" i="784"/>
  <c r="Y109" i="784"/>
  <c r="O118" i="784"/>
  <c r="M117" i="784"/>
  <c r="W117" i="784"/>
  <c r="J112" i="784"/>
  <c r="J109" i="784"/>
  <c r="AB116" i="784"/>
  <c r="Y113" i="784"/>
  <c r="T113" i="784"/>
  <c r="Z108" i="784"/>
  <c r="W107" i="784"/>
  <c r="P111" i="784"/>
  <c r="V108" i="784"/>
  <c r="AG113" i="784"/>
  <c r="Y123" i="784"/>
  <c r="R118" i="784"/>
  <c r="AD118" i="784"/>
  <c r="AD115" i="784"/>
  <c r="Z113" i="784"/>
  <c r="T118" i="784"/>
  <c r="X110" i="784"/>
  <c r="Q107" i="784"/>
  <c r="AG110" i="784"/>
  <c r="J111" i="784"/>
  <c r="L117" i="784"/>
  <c r="AA112" i="784"/>
  <c r="AE112" i="784"/>
  <c r="L113" i="784"/>
  <c r="AC123" i="784"/>
  <c r="R108" i="784"/>
  <c r="K109" i="784"/>
  <c r="AG109" i="784"/>
  <c r="V118" i="784"/>
  <c r="P109" i="784"/>
  <c r="S111" i="784"/>
  <c r="V110" i="784"/>
  <c r="I108" i="784"/>
  <c r="N107" i="784"/>
  <c r="T114" i="784"/>
  <c r="AB109" i="784"/>
  <c r="S116" i="784"/>
  <c r="L110" i="784"/>
  <c r="L115" i="784"/>
  <c r="AG112" i="784"/>
  <c r="M121" i="784"/>
  <c r="M114" i="784"/>
  <c r="L118" i="784"/>
  <c r="W114" i="784"/>
  <c r="AD112" i="784"/>
  <c r="N121" i="784"/>
  <c r="AF113" i="784"/>
  <c r="AF121" i="784"/>
  <c r="AA108" i="784"/>
  <c r="W118" i="784"/>
  <c r="O116" i="784"/>
  <c r="V123" i="784"/>
  <c r="U121" i="784"/>
  <c r="R110" i="784"/>
  <c r="L116" i="784"/>
  <c r="N118" i="784"/>
  <c r="S118" i="784"/>
  <c r="AG122" i="784"/>
  <c r="W109" i="784"/>
  <c r="I107" i="784"/>
  <c r="Q114" i="784"/>
  <c r="S110" i="784"/>
  <c r="AF110" i="784"/>
  <c r="AF123" i="784"/>
  <c r="AC117" i="784"/>
  <c r="AF122" i="784"/>
  <c r="I110" i="784"/>
  <c r="AC110" i="784"/>
  <c r="M113" i="784"/>
  <c r="P122" i="784"/>
  <c r="T116" i="784"/>
  <c r="Q117" i="784"/>
  <c r="O122" i="784"/>
  <c r="O113" i="784"/>
  <c r="AF108" i="784"/>
  <c r="AE109" i="784"/>
  <c r="M108" i="784"/>
  <c r="M110" i="784"/>
  <c r="S117" i="784"/>
  <c r="W113" i="784"/>
  <c r="X111" i="784"/>
  <c r="I116" i="784"/>
  <c r="AF112" i="784"/>
  <c r="AA117" i="784"/>
  <c r="Q111" i="784"/>
  <c r="R107" i="784"/>
  <c r="O114" i="784"/>
  <c r="X115" i="784"/>
  <c r="R112" i="784"/>
  <c r="AB122" i="784"/>
  <c r="AE115" i="784"/>
  <c r="Y114" i="784"/>
  <c r="AB115" i="784"/>
  <c r="M111" i="784"/>
  <c r="AC107" i="784"/>
  <c r="W112" i="784"/>
  <c r="M116" i="784"/>
  <c r="AB110" i="784"/>
  <c r="Q122" i="784"/>
  <c r="U108" i="784"/>
  <c r="Q116" i="784"/>
  <c r="O107" i="784"/>
  <c r="I118" i="784"/>
  <c r="O115" i="784"/>
  <c r="Q118" i="784"/>
  <c r="J113" i="784"/>
  <c r="I111" i="784"/>
  <c r="AD117" i="784"/>
  <c r="U112" i="784"/>
  <c r="Q110" i="784"/>
  <c r="AF115" i="784"/>
  <c r="P116" i="784"/>
  <c r="N108" i="784"/>
  <c r="AC113" i="784"/>
  <c r="I109" i="784"/>
  <c r="AD109" i="784"/>
  <c r="N114" i="784"/>
  <c r="AB118" i="784"/>
  <c r="T109" i="784"/>
  <c r="J116" i="784"/>
  <c r="J114" i="784"/>
  <c r="N117" i="784"/>
  <c r="J110" i="784"/>
  <c r="Q113" i="784"/>
  <c r="AB113" i="784"/>
  <c r="AD107" i="784"/>
  <c r="S109" i="784"/>
  <c r="K117" i="784"/>
  <c r="T111" i="784"/>
  <c r="Z114" i="784"/>
  <c r="S114" i="784"/>
  <c r="I114" i="784"/>
  <c r="AG115" i="784"/>
  <c r="AB108" i="784"/>
  <c r="AF114" i="784"/>
  <c r="K123" i="784"/>
  <c r="AC115" i="784"/>
  <c r="L114" i="784"/>
  <c r="U122" i="784"/>
  <c r="R111" i="784"/>
  <c r="J107" i="784"/>
  <c r="M118" i="784"/>
  <c r="O123" i="784"/>
  <c r="AA111" i="784"/>
  <c r="I122" i="784"/>
  <c r="Y108" i="784"/>
  <c r="AA121" i="784"/>
  <c r="AC118" i="784"/>
  <c r="J115" i="784"/>
  <c r="AB107" i="784"/>
  <c r="J122" i="784"/>
  <c r="AG116" i="784"/>
  <c r="Z112" i="784"/>
  <c r="V111" i="784"/>
  <c r="W111" i="784"/>
  <c r="AE122" i="784"/>
  <c r="AE123" i="784"/>
  <c r="P115" i="784"/>
  <c r="AG117" i="784"/>
  <c r="U109" i="784"/>
  <c r="X122" i="784"/>
  <c r="AB123" i="784"/>
  <c r="V107" i="784"/>
  <c r="AC111" i="784"/>
  <c r="V117" i="784"/>
  <c r="X117" i="784"/>
  <c r="K114" i="784"/>
  <c r="AD111" i="784"/>
  <c r="P118" i="784"/>
  <c r="N109" i="784"/>
  <c r="W123" i="784"/>
  <c r="AA113" i="784"/>
  <c r="Z118" i="784"/>
  <c r="R122" i="784"/>
  <c r="I115" i="784"/>
  <c r="K110" i="784"/>
  <c r="K116" i="784"/>
  <c r="S107" i="784"/>
  <c r="Z115" i="784"/>
  <c r="P107" i="784"/>
  <c r="T122" i="784"/>
  <c r="AB114" i="784"/>
  <c r="AA114" i="784"/>
  <c r="R114" i="784"/>
  <c r="R117" i="784"/>
  <c r="AG111" i="784"/>
  <c r="T121" i="784"/>
  <c r="P123" i="784"/>
  <c r="V115" i="784"/>
  <c r="S108" i="784"/>
  <c r="AG108" i="784"/>
  <c r="AD108" i="784"/>
  <c r="Y112" i="784"/>
  <c r="Z116" i="784"/>
  <c r="I123" i="784"/>
  <c r="Q115" i="784"/>
  <c r="Y117" i="784"/>
  <c r="L112" i="784"/>
  <c r="M123" i="784"/>
  <c r="U107" i="784"/>
</calcChain>
</file>

<file path=xl/sharedStrings.xml><?xml version="1.0" encoding="utf-8"?>
<sst xmlns="http://schemas.openxmlformats.org/spreadsheetml/2006/main" count="15492" uniqueCount="277">
  <si>
    <t>Change log</t>
  </si>
  <si>
    <t>Black Coal</t>
  </si>
  <si>
    <t>Hydro</t>
  </si>
  <si>
    <t>OCGT</t>
  </si>
  <si>
    <t>OCGT / Diesel</t>
  </si>
  <si>
    <t>DSP</t>
  </si>
  <si>
    <t>USE / DSP</t>
  </si>
  <si>
    <t>CCGT</t>
  </si>
  <si>
    <t>Solar PV</t>
  </si>
  <si>
    <t>Wind</t>
  </si>
  <si>
    <t>Solar</t>
  </si>
  <si>
    <t>Brown Coal</t>
  </si>
  <si>
    <t>Gas - Steam</t>
  </si>
  <si>
    <t>USE</t>
  </si>
  <si>
    <t>Transmission</t>
  </si>
  <si>
    <t>VPP</t>
  </si>
  <si>
    <t>SyncCon</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</si>
  <si>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</si>
  <si>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</si>
  <si>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</si>
  <si>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</si>
  <si>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</si>
  <si>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</si>
  <si>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</si>
  <si>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</si>
  <si>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</si>
  <si>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</si>
  <si>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</si>
  <si>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</si>
  <si>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</si>
  <si>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</si>
  <si>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</si>
  <si>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</si>
  <si>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</si>
  <si>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</si>
  <si>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</si>
  <si>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</si>
  <si>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</si>
  <si>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</si>
  <si>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</si>
  <si>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</si>
  <si>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</si>
  <si>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</si>
  <si>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</si>
  <si>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</si>
  <si>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</si>
  <si>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</si>
  <si>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</si>
  <si>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</si>
  <si>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</si>
  <si>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</si>
  <si>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</si>
  <si>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</si>
  <si>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</si>
  <si>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</si>
  <si>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</si>
  <si>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</si>
  <si>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</si>
  <si>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</si>
  <si>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</si>
  <si>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</si>
  <si>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</si>
  <si>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</si>
  <si>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</si>
  <si>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</si>
  <si>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</si>
  <si>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</si>
  <si>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</si>
  <si>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</si>
  <si>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</si>
  <si>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</si>
  <si>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</si>
  <si>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</si>
  <si>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</si>
  <si>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</si>
  <si>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</si>
  <si>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</si>
  <si>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</si>
  <si>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</si>
  <si>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</si>
  <si>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</si>
  <si>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</si>
  <si>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</si>
  <si>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</si>
  <si>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</si>
  <si>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</si>
  <si>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</si>
  <si>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BaseCase</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</si>
  <si>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</si>
  <si>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</si>
  <si>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</si>
  <si>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</si>
  <si>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</si>
  <si>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</si>
  <si>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</si>
  <si>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</si>
  <si>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</si>
  <si>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</si>
  <si>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</si>
  <si>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</si>
  <si>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</si>
  <si>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</si>
  <si>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</si>
  <si>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</si>
  <si>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</si>
  <si>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</si>
  <si>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</si>
  <si>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</si>
  <si>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</si>
  <si>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</si>
  <si>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</si>
  <si>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</si>
  <si>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</si>
  <si>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</si>
  <si>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</si>
  <si>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</si>
  <si>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</si>
  <si>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</si>
  <si>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</si>
  <si>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</si>
  <si>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</si>
  <si>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</si>
  <si>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</si>
  <si>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</si>
  <si>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</si>
  <si>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</si>
  <si>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</si>
  <si>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</si>
  <si>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</si>
  <si>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</si>
  <si>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</si>
  <si>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</si>
  <si>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</si>
  <si>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</si>
  <si>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</si>
  <si>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</si>
  <si>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</si>
  <si>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</si>
  <si>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</si>
  <si>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</si>
  <si>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</si>
  <si>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</si>
  <si>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</si>
  <si>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</si>
  <si>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</si>
  <si>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</si>
  <si>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</si>
  <si>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</si>
  <si>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</si>
  <si>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</si>
  <si>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</si>
  <si>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</si>
  <si>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</si>
  <si>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</si>
  <si>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</si>
  <si>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</si>
  <si>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</si>
  <si>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</si>
  <si>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</si>
  <si>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</si>
  <si>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</si>
  <si>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</si>
  <si>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</si>
  <si>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</si>
  <si>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</si>
  <si>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</si>
  <si>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</si>
  <si>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</si>
  <si>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</si>
  <si>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</si>
  <si>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</si>
  <si>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</si>
  <si>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</si>
  <si>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</si>
  <si>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</si>
  <si>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</si>
  <si>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</si>
  <si>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</si>
  <si>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</si>
  <si>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</si>
  <si>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</si>
  <si>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</si>
  <si>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</si>
  <si>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</si>
  <si>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</si>
  <si>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</si>
  <si>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</si>
  <si>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</si>
  <si>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</si>
  <si>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</si>
  <si>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</si>
  <si>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Grid Battery Pump</t>
  </si>
  <si>
    <t>Explicitly modelled load</t>
  </si>
  <si>
    <t>Total annual market benefits</t>
  </si>
  <si>
    <t>Pumped hydro energy storage</t>
  </si>
  <si>
    <t>Emissions</t>
  </si>
  <si>
    <t>Emissions from explicitly modelled generation</t>
  </si>
  <si>
    <t>ML2</t>
  </si>
  <si>
    <t>2050-51</t>
  </si>
  <si>
    <t>\</t>
  </si>
  <si>
    <t>Marinus Link market modelling outcomes</t>
  </si>
  <si>
    <t>Marinus Link Pty Ltd</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</si>
  <si>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</si>
  <si>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</si>
  <si>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</si>
  <si>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</si>
  <si>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</si>
  <si>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</si>
  <si>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Hydrogen Electrolyser</t>
  </si>
  <si>
    <t>2. ML1 is the case with commissioning of Marinus Link Stage 1 only, on 1 January 2030 only.</t>
  </si>
  <si>
    <t>NEM discounted emissions benefits by year (cumulative)</t>
  </si>
  <si>
    <t>Capacity calculated on 1 July. In early study years some wind and solar projects enter later in the financial year and are therefore reflected in the following financial year's capacity.</t>
  </si>
  <si>
    <t>Virtual power plants, including Electric Vehicle Vehicle to Grid (EVV2G)</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</si>
  <si>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</si>
  <si>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</si>
  <si>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 xml:space="preserve">Capacity calculated on 1 July. In early study years some wind and solar projects enter later in the financial year and are therefore reflected in the following financial year's capacity. </t>
  </si>
  <si>
    <t>South West VIC</t>
  </si>
  <si>
    <t>Central Highlands VIC</t>
  </si>
  <si>
    <t>North West VIC</t>
  </si>
  <si>
    <t>Wimmera Grampians</t>
  </si>
  <si>
    <t>Wimmera Southern Mallee</t>
  </si>
  <si>
    <t>V7</t>
  </si>
  <si>
    <t>Gippsland Onshore</t>
  </si>
  <si>
    <t>Southern Ocean</t>
  </si>
  <si>
    <t>Accelerated Transition scenario</t>
  </si>
  <si>
    <t>Marinus Link market modelling outcomes - Accelerated Transition scenario</t>
  </si>
  <si>
    <t>Annual capacity factor by technology - BaseCase,  Accelerated Transition Scenario</t>
  </si>
  <si>
    <t>Annual sent-out generation by technology (GWh) - BaseCase, Accelerated Transition Scenario</t>
  </si>
  <si>
    <t>Installed capacity by technology (MW) - BaseCase, Accelerated Transition Scenario</t>
  </si>
  <si>
    <t>Installed capacity by REZ (MW) - BaseCase, Accelerated Transition Scenario</t>
  </si>
  <si>
    <t>Annual sent-out generation by REZ (GWh) - BaseCase, Accelerated Transition Scenario</t>
  </si>
  <si>
    <t>VOM cost by technology ($000s) - BaseCase, Accelerated Transition Scenario</t>
  </si>
  <si>
    <t>FOM cost by technology ($000s) - BaseCase, Accelerated Transition Scenario</t>
  </si>
  <si>
    <t>Fuel cost by technology ($000s) - BaseCase, Accelerated Transition Scenario</t>
  </si>
  <si>
    <t>New generation build cost (CAPEX) by technology ($000s) - BaseCase, Accelerated Transition Scenario</t>
  </si>
  <si>
    <t>Rehabilition cost by technology ($000s) - BaseCase, Accelerated Transition Scenario</t>
  </si>
  <si>
    <t>REZ transmission expansion cost by region ($000s) - BaseCase, Accelerated Transition Scenario</t>
  </si>
  <si>
    <t>USE / DSP cost by region ($000s) - BaseCase, Accelerated Transition Scenario</t>
  </si>
  <si>
    <t>NEM Emissions cost ($000s) - BaseCase, Accelerated Transition Scenario</t>
  </si>
  <si>
    <t>Annual capacity factor by technology - ML1,  Accelerated Transition Scenario</t>
  </si>
  <si>
    <t>Annual sent-out generation by technology (GWh) - ML1, Accelerated Transition Scenario</t>
  </si>
  <si>
    <t>Installed capacity by technology (MW) - ML1, Accelerated Transition Scenario</t>
  </si>
  <si>
    <t>Annual sent-out generation by REZ (GWh) - ML1, Accelerated Transition Scenario</t>
  </si>
  <si>
    <t>Installed capacity by REZ (MW) - ML1, Accelerated Transition Scenario</t>
  </si>
  <si>
    <t>VOM cost by technology ($000s) - ML1, Accelerated Transition Scenario</t>
  </si>
  <si>
    <t>FOM cost by technology ($000s) - ML1, Accelerated Transition Scenario</t>
  </si>
  <si>
    <t>Fuel cost by technology ($000s) - ML1, Accelerated Transition Scenario</t>
  </si>
  <si>
    <t>New generation build cost (CAPEX) by technology ($000s) - ML1, Accelerated Transition Scenario</t>
  </si>
  <si>
    <t>Rehabilition cost by technology ($000s) - ML1, Accelerated Transition Scenario</t>
  </si>
  <si>
    <t>REZ transmission expansion cost by region ($000s) - ML1, Accelerated Transition Scenario</t>
  </si>
  <si>
    <t>USE / DSP cost by region ($000s) - ML1, Accelerated Transition Scenario</t>
  </si>
  <si>
    <t>NEM Emissions cost ($000s) - ML1, Accelerated Transition Scenario</t>
  </si>
  <si>
    <t>Annual capacity factor by technology - ML2,  Accelerated Transition Scenario</t>
  </si>
  <si>
    <t>Annual sent-out generation by technology (GWh) - ML2, Accelerated Transition Scenario</t>
  </si>
  <si>
    <t>Installed capacity by technology (MW) - ML2, Accelerated Transition Scenario</t>
  </si>
  <si>
    <t>Annual sent-out generation by REZ (GWh) - ML2, Accelerated Transition Scenario</t>
  </si>
  <si>
    <t>Installed capacity by REZ (MW) - ML2, Accelerated Transition Scenario</t>
  </si>
  <si>
    <t>VOM cost by technology ($000s) - ML2, Accelerated Transition Scenario</t>
  </si>
  <si>
    <t>FOM cost by technology ($000s) - ML2, Accelerated Transition Scenario</t>
  </si>
  <si>
    <t>Fuel cost by technology ($000s) - ML2, Accelerated Transition Scenario</t>
  </si>
  <si>
    <t>New generation build cost (CAPEX) by technology ($000s) - ML2, Accelerated Transition Scenario</t>
  </si>
  <si>
    <t>Rehabilition cost by technology ($000s) - ML2, Accelerated Transition Scenario</t>
  </si>
  <si>
    <t>REZ transmission expansion cost by region ($000s) - ML2, Accelerated Transition Scenario</t>
  </si>
  <si>
    <t>USE / DSP cost by region ($000s) - ML2, Accelerated Transition Scenario</t>
  </si>
  <si>
    <t>NEM Emissions cost ($000s) - ML2, Accelerated Transition Scenario</t>
  </si>
  <si>
    <t>-</t>
  </si>
  <si>
    <t>SyncCon cost by region ($000s) - BaseCase, Accelerated Transition Scenario</t>
  </si>
  <si>
    <t>SyncCon cost by region ($000s) - ML1, Accelerated Transition Scenario</t>
  </si>
  <si>
    <t>SyncCon cost by region ($000s) - ML2, Accelerated Transition Scenario</t>
  </si>
  <si>
    <r>
      <t xml:space="preserve">Notes: All dollars are </t>
    </r>
    <r>
      <rPr>
        <sz val="10"/>
        <rFont val="EYInterstate Light"/>
      </rPr>
      <t>June 2025</t>
    </r>
    <r>
      <rPr>
        <sz val="10"/>
        <color theme="1"/>
        <rFont val="EYInterstate Light"/>
      </rPr>
      <t xml:space="preserve"> (real)</t>
    </r>
  </si>
  <si>
    <t>Real June 2025 dollars ($m) discounted to 1 July 2025</t>
  </si>
  <si>
    <t>Real June 2025 dollars discounted to 1 July 2025</t>
  </si>
  <si>
    <t>Real June 2025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</si>
  <si>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Real June 2025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</si>
  <si>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2025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</si>
  <si>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Real June 2025 dollars discounted to 1 July 2025. SyncCon is only explicitly modelled in Tasmania, mainland NEM regions have SyncCon costs built into new entrant costs.</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</si>
  <si>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and revised service orders dated 15 October 2025.
The results of EY’s work, including the assumptions and qualifications made in preparing the workbook (“Workbook”), are set out in EY’s report dated 4 September 2025 ("Main Report"), and report dated 31 October 2025 ("Addendum Report").  The Workbook, Main Report and Addendum Report should be read in conjunction with each other (in particular this Workbook must always be read in conjunction with the Main Report and Addendum Report) and in their entirety including this release notice, the applicable scope of the work and any limitations.  A reference to the Main Report or Addendum Report includes any part of either.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17 October 2025. No further work has been undertaken by EY since the date of the Workbook to update it. Therefore, our Workbook does not take account of events or circumstances arising after 17 October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</si>
</sst>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69">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b/>
      <sz val="14"/>
      <color theme="1"/>
      <name val="EYInterstate"/>
    </font>
    <font>
      <sz val="12"/>
      <name val="EYInterstate Light"/>
    </font>
    <font>
      <b/>
      <sz val="11"/>
      <name val="EYInterstate Light"/>
    </font>
    <font>
      <b/>
      <sz val="16"/>
      <name val="Times New Roman"/>
      <family val="1"/>
    </font>
    <font>
      <b/>
      <sz val="12"/>
      <name val="Times New Roman"/>
      <family val="1"/>
    </font>
    <font>
      <sz val="10"/>
      <color theme="1"/>
      <name val="EYInterstate Light"/>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8"/>
      <color theme="0"/>
      <name val="EYInterstate"/>
    </font>
    <font>
      <sz val="11"/>
      <color rgb="FFFFE600"/>
      <name val="Calibri"/>
      <family val="2"/>
      <scheme val="minor"/>
    </font>
    <font>
      <b/>
      <sz val="14"/>
      <color theme="0"/>
      <name val="EYInterstate"/>
    </font>
    <font>
      <sz val="14"/>
      <color theme="0"/>
      <name val="EYInterstate"/>
    </font>
    <font>
      <sz val="16"/>
      <color theme="0"/>
      <name val="EYInterstate"/>
    </font>
    <font>
      <b/>
      <sz val="16"/>
      <color theme="0"/>
      <name val="EYInterstate"/>
    </font>
    <font>
      <sz val="10"/>
      <name val="EYInterstate Light"/>
    </font>
    <font>
      <sz val="8"/>
      <color rgb="FF3F3F76"/>
      <name val="Arial"/>
      <family val="2"/>
    </font>
    <font>
      <b/>
      <sz val="8"/>
      <color rgb="FFFA7D00"/>
      <name val="Arial"/>
      <family val="2"/>
    </font>
    <font>
      <i/>
      <sz val="8"/>
      <color rgb="FF7F7F7F"/>
      <name val="Arial"/>
      <family val="2"/>
    </font>
    <font>
      <b/>
      <sz val="15"/>
      <color theme="3"/>
      <name val="Arial"/>
      <family val="2"/>
    </font>
    <font>
      <b/>
      <sz val="11"/>
      <color theme="3"/>
      <name val="Arial"/>
      <family val="2"/>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41">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xf numFmtId="0" fontId="64" fillId="2" borderId="1" applyNumberFormat="0" applyAlignment="0" applyProtection="0"/>
    <xf numFmtId="0" fontId="65" fillId="3" borderId="1" applyNumberFormat="0" applyAlignment="0" applyProtection="0"/>
    <xf numFmtId="0" fontId="66" fillId="0" borderId="0" applyNumberFormat="0" applyFill="0" applyBorder="0" applyAlignment="0" applyProtection="0"/>
    <xf numFmtId="0" fontId="67" fillId="0" borderId="4" applyNumberFormat="0" applyFill="0" applyAlignment="0" applyProtection="0"/>
    <xf numFmtId="0" fontId="68" fillId="0" borderId="0" applyNumberFormat="0" applyFill="0" applyBorder="0" applyAlignment="0" applyProtection="0"/>
  </cellStyleXfs>
  <cellXfs count="80">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172" fontId="39" fillId="0" borderId="0" xfId="0" applyNumberFormat="1" applyFont="1" applyAlignment="1">
      <alignment vertical="top"/>
    </xf>
    <xf numFmtId="172" fontId="40" fillId="0" borderId="0" xfId="0" applyNumberFormat="1" applyFont="1" applyAlignment="1">
      <alignment horizontal="right" vertical="top"/>
    </xf>
    <xf numFmtId="0" fontId="41" fillId="0" borderId="0" xfId="0" applyFont="1"/>
    <xf numFmtId="172" fontId="39" fillId="0" borderId="0" xfId="0" applyNumberFormat="1" applyFont="1"/>
    <xf numFmtId="172" fontId="42" fillId="0" borderId="0" xfId="0" applyNumberFormat="1" applyFont="1" applyAlignment="1">
      <alignment horizontal="right"/>
    </xf>
    <xf numFmtId="172" fontId="43" fillId="0" borderId="0" xfId="0" applyNumberFormat="1" applyFont="1"/>
    <xf numFmtId="173" fontId="0" fillId="0" borderId="0" xfId="0" applyNumberFormat="1"/>
    <xf numFmtId="172" fontId="39" fillId="0" borderId="0" xfId="0" applyNumberFormat="1" applyFont="1" applyAlignment="1">
      <alignment horizontal="left"/>
    </xf>
    <xf numFmtId="173" fontId="0" fillId="0" borderId="0" xfId="0" applyNumberFormat="1" applyAlignment="1">
      <alignment horizontal="right"/>
    </xf>
    <xf numFmtId="0" fontId="0" fillId="0" borderId="0" xfId="0" applyAlignment="1">
      <alignment horizontal="right"/>
    </xf>
    <xf numFmtId="172" fontId="39" fillId="0" borderId="0" xfId="0" applyNumberFormat="1" applyFont="1" applyAlignment="1">
      <alignment vertical="center"/>
    </xf>
    <xf numFmtId="0" fontId="44" fillId="0" borderId="0" xfId="0" applyFont="1" applyAlignment="1" applyProtection="1">
      <alignment vertical="center" wrapText="1"/>
      <protection locked="0"/>
    </xf>
    <xf numFmtId="172" fontId="39" fillId="0" borderId="0" xfId="0" applyNumberFormat="1" applyFont="1" applyAlignment="1">
      <alignment horizontal="center" vertical="center"/>
    </xf>
    <xf numFmtId="0" fontId="0" fillId="0" borderId="0" xfId="0" applyAlignment="1">
      <alignment vertical="center"/>
    </xf>
    <xf numFmtId="0" fontId="45" fillId="0" borderId="0" xfId="0" applyFont="1" applyAlignment="1">
      <alignment vertical="center" wrapText="1"/>
    </xf>
    <xf numFmtId="174" fontId="46" fillId="0" borderId="0" xfId="0" applyNumberFormat="1" applyFont="1"/>
    <xf numFmtId="0" fontId="47" fillId="0" borderId="0" xfId="0" applyFont="1"/>
    <xf numFmtId="174" fontId="46" fillId="0" borderId="0" xfId="0" applyNumberFormat="1" applyFont="1" applyAlignment="1">
      <alignment horizontal="left"/>
    </xf>
    <xf numFmtId="0" fontId="0" fillId="0" borderId="0" xfId="0" applyAlignment="1">
      <alignment horizontal="left" vertical="top" wrapText="1"/>
    </xf>
    <xf numFmtId="0" fontId="48" fillId="0" borderId="0" xfId="0" applyFont="1"/>
    <xf numFmtId="0" fontId="49" fillId="0" borderId="0" xfId="0" applyFont="1" applyAlignment="1">
      <alignment vertical="top" wrapText="1"/>
    </xf>
    <xf numFmtId="0" fontId="45" fillId="0" borderId="0" xfId="0" applyFont="1" applyAlignment="1">
      <alignment horizontal="left" vertical="center"/>
    </xf>
    <xf numFmtId="0" fontId="0" fillId="0" borderId="0" xfId="0" applyAlignment="1">
      <alignment horizontal="center" vertical="top"/>
    </xf>
    <xf numFmtId="0" fontId="0" fillId="0" borderId="0" xfId="0" applyProtection="1">
      <protection locked="0"/>
    </xf>
    <xf numFmtId="0" fontId="50" fillId="0" borderId="0" xfId="0" applyFont="1"/>
    <xf numFmtId="174" fontId="51" fillId="0" borderId="0" xfId="0" applyNumberFormat="1" applyFont="1"/>
    <xf numFmtId="0" fontId="39" fillId="0" borderId="0" xfId="0" applyFont="1"/>
    <xf numFmtId="0" fontId="52" fillId="0" borderId="0" xfId="0" applyFont="1"/>
    <xf numFmtId="172" fontId="39" fillId="0" borderId="0" xfId="0" applyNumberFormat="1" applyFont="1" applyAlignment="1">
      <alignment horizontal="center" vertical="top"/>
    </xf>
    <xf numFmtId="0" fontId="53" fillId="0" borderId="0" xfId="0" applyFont="1"/>
    <xf numFmtId="0" fontId="54" fillId="0" borderId="0" xfId="0" applyFont="1"/>
    <xf numFmtId="0" fontId="55" fillId="0" borderId="0" xfId="0" applyFont="1" applyAlignment="1">
      <alignment vertical="center"/>
    </xf>
    <xf numFmtId="0" fontId="56" fillId="0" borderId="0" xfId="0" applyFont="1" applyAlignment="1">
      <alignment horizontal="left" vertical="center"/>
    </xf>
    <xf numFmtId="0" fontId="57" fillId="41" borderId="0" xfId="0" applyFont="1" applyFill="1" applyAlignment="1">
      <alignment vertical="center"/>
    </xf>
    <xf numFmtId="0" fontId="58"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 fillId="8" borderId="0" xfId="0" applyFont="1" applyFill="1"/>
    <xf numFmtId="0" fontId="59" fillId="41" borderId="0" xfId="0" applyFont="1" applyFill="1" applyAlignment="1">
      <alignment vertical="center"/>
    </xf>
    <xf numFmtId="0" fontId="60" fillId="41" borderId="0" xfId="0" applyFont="1" applyFill="1" applyAlignment="1">
      <alignment vertical="center"/>
    </xf>
    <xf numFmtId="176" fontId="4" fillId="41" borderId="0" xfId="6" applyNumberFormat="1" applyFont="1" applyFill="1" applyAlignment="1">
      <alignment vertical="center"/>
    </xf>
    <xf numFmtId="0" fontId="61" fillId="41" borderId="0" xfId="0" applyFont="1" applyFill="1" applyAlignment="1">
      <alignment vertical="center"/>
    </xf>
    <xf numFmtId="177" fontId="4" fillId="41" borderId="0" xfId="6" applyNumberFormat="1" applyFont="1" applyFill="1" applyAlignment="1">
      <alignment vertical="center"/>
    </xf>
    <xf numFmtId="0" fontId="62" fillId="41" borderId="0" xfId="0"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cellXfs>
  <cellStyles count="61841">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alculation 2" xfId="61837" xr:uid="{CC957533-C24E-41B9-9432-B552B8C3C0AA}"/>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Explanatory Text 2" xfId="61838" xr:uid="{02FFBD5B-7766-4F62-9D5F-C9C07C3102BA}"/>
    <cellStyle name="Footnote" xfId="134" xr:uid="{00000000-0005-0000-0000-000056F10000}"/>
    <cellStyle name="Good" xfId="8" builtinId="26" customBuiltin="1"/>
    <cellStyle name="Good 2" xfId="141" xr:uid="{00000000-0005-0000-0000-000058F10000}"/>
    <cellStyle name="Heading 1" xfId="10" builtinId="16" customBuiltin="1"/>
    <cellStyle name="Heading 1 2" xfId="61839" xr:uid="{BD1BE23B-551A-41D3-97E4-98D7E83A431F}"/>
    <cellStyle name="Heading 2" xfId="11" builtinId="17" customBuiltin="1"/>
    <cellStyle name="Heading 3" xfId="12" builtinId="18" customBuiltin="1"/>
    <cellStyle name="Heading 4" xfId="13" builtinId="19" customBuiltin="1"/>
    <cellStyle name="Heading 4 2" xfId="61840" xr:uid="{20AFEDA3-A8B7-4AED-AD7F-AD7CB64107A3}"/>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Input 2" xfId="61836" xr:uid="{30DBEC0C-CE48-4C6F-9729-8D8DB090840E}"/>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9C82D4"/>
      <color rgb="FF8CE8AD"/>
      <color rgb="FFFF4136"/>
      <color rgb="FF57FF88"/>
      <color rgb="FF57E188"/>
      <color rgb="FFC981B2"/>
      <color rgb="FF750E5C"/>
      <color rgb="FF351C21"/>
      <color rgb="FF27ACAA"/>
      <color rgb="FF3D10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options---'!$H$107</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options---'!$I$107:$AG$107</c:f>
              <c:numCache>
                <c:formatCode>#,##0.0</c:formatCode>
                <c:ptCount val="25"/>
                <c:pt idx="0">
                  <c:v>2.5753129499999923</c:v>
                </c:pt>
                <c:pt idx="1">
                  <c:v>1.2510048999999999</c:v>
                </c:pt>
                <c:pt idx="2">
                  <c:v>3.7256164009083403</c:v>
                </c:pt>
                <c:pt idx="3">
                  <c:v>4.3813658027186647E-2</c:v>
                </c:pt>
                <c:pt idx="4">
                  <c:v>0.1574501138862297</c:v>
                </c:pt>
                <c:pt idx="5">
                  <c:v>4.820714873612178E-2</c:v>
                </c:pt>
                <c:pt idx="6">
                  <c:v>2.1371146372019666E-2</c:v>
                </c:pt>
                <c:pt idx="7">
                  <c:v>7.0334432539533739E-2</c:v>
                </c:pt>
                <c:pt idx="8">
                  <c:v>6.1380926826127051E-2</c:v>
                </c:pt>
                <c:pt idx="9">
                  <c:v>1.781001996344048E-2</c:v>
                </c:pt>
                <c:pt idx="10">
                  <c:v>1.0845216071831601E-2</c:v>
                </c:pt>
                <c:pt idx="11">
                  <c:v>1.4526018499999996E-8</c:v>
                </c:pt>
                <c:pt idx="12">
                  <c:v>1.5122137099999994E-8</c:v>
                </c:pt>
                <c:pt idx="13">
                  <c:v>1.4950905900000017E-8</c:v>
                </c:pt>
                <c:pt idx="14">
                  <c:v>9.4763521399999957E-9</c:v>
                </c:pt>
                <c:pt idx="15">
                  <c:v>1.03153115E-8</c:v>
                </c:pt>
                <c:pt idx="16">
                  <c:v>9.6135326000000157E-9</c:v>
                </c:pt>
                <c:pt idx="17">
                  <c:v>8.1997933000000042E-9</c:v>
                </c:pt>
                <c:pt idx="18">
                  <c:v>7.187986400000001E-9</c:v>
                </c:pt>
                <c:pt idx="19">
                  <c:v>5.8536087999999992E-9</c:v>
                </c:pt>
                <c:pt idx="20">
                  <c:v>5.111689000000004E-9</c:v>
                </c:pt>
                <c:pt idx="21">
                  <c:v>5.0478560999999971E-9</c:v>
                </c:pt>
                <c:pt idx="22">
                  <c:v>4.7929218999999977E-9</c:v>
                </c:pt>
                <c:pt idx="23">
                  <c:v>4.9572343999999996E-9</c:v>
                </c:pt>
                <c:pt idx="24">
                  <c:v>6.6490024000000021E-9</c:v>
                </c:pt>
              </c:numCache>
            </c:numRef>
          </c:val>
          <c:extLst>
            <c:ext xmlns:c16="http://schemas.microsoft.com/office/drawing/2014/chart" uri="{C3380CC4-5D6E-409C-BE32-E72D297353CC}">
              <c16:uniqueId val="{00000000-D7FB-4356-8F1C-D99DB3821A2C}"/>
            </c:ext>
          </c:extLst>
        </c:ser>
        <c:ser>
          <c:idx val="1"/>
          <c:order val="1"/>
          <c:tx>
            <c:strRef>
              <c:f>'---Compare options---'!$H$108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1.1703699999998207E-2</c:v>
                </c:pt>
                <c:pt idx="1">
                  <c:v>2.5522402766706365E-2</c:v>
                </c:pt>
                <c:pt idx="2">
                  <c:v>9.3054627520340549E-2</c:v>
                </c:pt>
                <c:pt idx="3">
                  <c:v>3.609470709631387E-2</c:v>
                </c:pt>
                <c:pt idx="4">
                  <c:v>7.5911565999999986E-9</c:v>
                </c:pt>
                <c:pt idx="5">
                  <c:v>7.3987182999999985E-9</c:v>
                </c:pt>
                <c:pt idx="6">
                  <c:v>6.9537856000000034E-9</c:v>
                </c:pt>
                <c:pt idx="7">
                  <c:v>6.3734157999999996E-9</c:v>
                </c:pt>
                <c:pt idx="8">
                  <c:v>5.6181255999999973E-9</c:v>
                </c:pt>
                <c:pt idx="9">
                  <c:v>1.753576500000002E-9</c:v>
                </c:pt>
                <c:pt idx="10">
                  <c:v>1.6509083999999997E-9</c:v>
                </c:pt>
                <c:pt idx="11">
                  <c:v>1.619693399999998E-9</c:v>
                </c:pt>
                <c:pt idx="12">
                  <c:v>1.6692312000000006E-9</c:v>
                </c:pt>
                <c:pt idx="13">
                  <c:v>1.7065834999999998E-9</c:v>
                </c:pt>
                <c:pt idx="14">
                  <c:v>1.7190490000000007E-9</c:v>
                </c:pt>
                <c:pt idx="15">
                  <c:v>1.6707871000000003E-9</c:v>
                </c:pt>
                <c:pt idx="16">
                  <c:v>1.693339600000001E-9</c:v>
                </c:pt>
                <c:pt idx="17">
                  <c:v>1.6911724000000015E-9</c:v>
                </c:pt>
                <c:pt idx="18">
                  <c:v>1.6138040999999971E-9</c:v>
                </c:pt>
                <c:pt idx="19">
                  <c:v>1.6011919000000007E-9</c:v>
                </c:pt>
                <c:pt idx="20">
                  <c:v>1.5943394000000007E-9</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options---'!$H$109</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-0.16954361999999856</c:v>
                </c:pt>
                <c:pt idx="1">
                  <c:v>0.48572688359621313</c:v>
                </c:pt>
                <c:pt idx="2">
                  <c:v>0.24442952137440443</c:v>
                </c:pt>
                <c:pt idx="3">
                  <c:v>0.32075395307647886</c:v>
                </c:pt>
                <c:pt idx="4">
                  <c:v>-2.7729544696394443E-3</c:v>
                </c:pt>
                <c:pt idx="5">
                  <c:v>0.24492165512893915</c:v>
                </c:pt>
                <c:pt idx="6">
                  <c:v>0.343570772332223</c:v>
                </c:pt>
                <c:pt idx="7">
                  <c:v>0.37734894290696502</c:v>
                </c:pt>
                <c:pt idx="8">
                  <c:v>0.17693675270724998</c:v>
                </c:pt>
                <c:pt idx="9">
                  <c:v>-8.4312121061100698E-2</c:v>
                </c:pt>
                <c:pt idx="10">
                  <c:v>4.2161039110868839E-2</c:v>
                </c:pt>
                <c:pt idx="11">
                  <c:v>-4.0122766924126155E-2</c:v>
                </c:pt>
                <c:pt idx="12">
                  <c:v>3.7865062182409016E-2</c:v>
                </c:pt>
                <c:pt idx="13">
                  <c:v>4.2687161770325471E-2</c:v>
                </c:pt>
                <c:pt idx="14">
                  <c:v>0.11468855996221737</c:v>
                </c:pt>
                <c:pt idx="15">
                  <c:v>0.17900183985989224</c:v>
                </c:pt>
                <c:pt idx="16">
                  <c:v>6.9698350271414716E-2</c:v>
                </c:pt>
                <c:pt idx="17">
                  <c:v>1.0424238554540352E-2</c:v>
                </c:pt>
                <c:pt idx="18">
                  <c:v>-9.1228628966100594E-3</c:v>
                </c:pt>
                <c:pt idx="19">
                  <c:v>1.783483742764929E-2</c:v>
                </c:pt>
                <c:pt idx="20">
                  <c:v>9.2070676509483744E-3</c:v>
                </c:pt>
                <c:pt idx="21">
                  <c:v>1.7486885862094824E-3</c:v>
                </c:pt>
                <c:pt idx="22">
                  <c:v>3.126636473957433E-2</c:v>
                </c:pt>
                <c:pt idx="23">
                  <c:v>2.4176163518719478E-2</c:v>
                </c:pt>
                <c:pt idx="24">
                  <c:v>1.0050696653719342E-2</c:v>
                </c:pt>
              </c:numCache>
            </c:numRef>
          </c:val>
          <c:extLst>
            <c:ext xmlns:c16="http://schemas.microsoft.com/office/drawing/2014/chart" uri="{C3380CC4-5D6E-409C-BE32-E72D297353CC}">
              <c16:uniqueId val="{00000002-D7FB-4356-8F1C-D99DB3821A2C}"/>
            </c:ext>
          </c:extLst>
        </c:ser>
        <c:ser>
          <c:idx val="3"/>
          <c:order val="3"/>
          <c:tx>
            <c:strRef>
              <c:f>'---Compare options---'!$H$110</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-0.14985275000000001</c:v>
                </c:pt>
                <c:pt idx="1">
                  <c:v>-6.514153999999997E-2</c:v>
                </c:pt>
                <c:pt idx="2">
                  <c:v>0.29891046999999993</c:v>
                </c:pt>
                <c:pt idx="3">
                  <c:v>2.0439349999999992E-2</c:v>
                </c:pt>
                <c:pt idx="4">
                  <c:v>-6.1904960000000071E-2</c:v>
                </c:pt>
                <c:pt idx="5">
                  <c:v>1.1394400000000018E-2</c:v>
                </c:pt>
                <c:pt idx="6">
                  <c:v>3.9085999999999782E-3</c:v>
                </c:pt>
                <c:pt idx="7">
                  <c:v>4.2041980000000192E-3</c:v>
                </c:pt>
                <c:pt idx="8">
                  <c:v>1.1628649999999994E-2</c:v>
                </c:pt>
                <c:pt idx="9">
                  <c:v>1.8423700000000168E-3</c:v>
                </c:pt>
                <c:pt idx="10">
                  <c:v>5.1162110000000215E-3</c:v>
                </c:pt>
                <c:pt idx="11">
                  <c:v>1.4538172999999972E-2</c:v>
                </c:pt>
                <c:pt idx="12">
                  <c:v>6.4112612330099236E-3</c:v>
                </c:pt>
                <c:pt idx="13">
                  <c:v>6.4073999999999392E-4</c:v>
                </c:pt>
                <c:pt idx="14">
                  <c:v>1.2875899999999945E-3</c:v>
                </c:pt>
                <c:pt idx="15">
                  <c:v>1.0130000000000052E-3</c:v>
                </c:pt>
                <c:pt idx="16">
                  <c:v>1.2458900000000028E-3</c:v>
                </c:pt>
                <c:pt idx="17">
                  <c:v>6.668109999999984E-3</c:v>
                </c:pt>
                <c:pt idx="18">
                  <c:v>3.203800000000001E-4</c:v>
                </c:pt>
                <c:pt idx="19">
                  <c:v>3.0257200000000069E-3</c:v>
                </c:pt>
                <c:pt idx="20">
                  <c:v>1.6612399999999922E-3</c:v>
                </c:pt>
                <c:pt idx="21">
                  <c:v>2.1358999999998218E-4</c:v>
                </c:pt>
                <c:pt idx="22">
                  <c:v>1.4239999999998077E-4</c:v>
                </c:pt>
                <c:pt idx="23">
                  <c:v>9.9671999999998199E-4</c:v>
                </c:pt>
                <c:pt idx="24">
                  <c:v>0</c:v>
                </c:pt>
              </c:numCache>
            </c:numRef>
          </c:val>
          <c:extLst>
            <c:ext xmlns:c16="http://schemas.microsoft.com/office/drawing/2014/chart" uri="{C3380CC4-5D6E-409C-BE32-E72D297353CC}">
              <c16:uniqueId val="{00000003-D7FB-4356-8F1C-D99DB3821A2C}"/>
            </c:ext>
          </c:extLst>
        </c:ser>
        <c:ser>
          <c:idx val="4"/>
          <c:order val="4"/>
          <c:tx>
            <c:strRef>
              <c:f>'---Compare options---'!$H$111</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-2.2295812493139073</c:v>
                </c:pt>
                <c:pt idx="1">
                  <c:v>-0.26058387459279037</c:v>
                </c:pt>
                <c:pt idx="2">
                  <c:v>-1.1822732725611951</c:v>
                </c:pt>
                <c:pt idx="3">
                  <c:v>-1.4814566836874818</c:v>
                </c:pt>
                <c:pt idx="4">
                  <c:v>-1.888367641522358</c:v>
                </c:pt>
                <c:pt idx="5">
                  <c:v>-1.317803786059303</c:v>
                </c:pt>
                <c:pt idx="6">
                  <c:v>-1.551264699090998</c:v>
                </c:pt>
                <c:pt idx="7">
                  <c:v>-1.6758987782913537</c:v>
                </c:pt>
                <c:pt idx="8">
                  <c:v>-1.8462519895835903</c:v>
                </c:pt>
                <c:pt idx="9">
                  <c:v>-1.2905711568277038</c:v>
                </c:pt>
                <c:pt idx="10">
                  <c:v>-1.247350400593531</c:v>
                </c:pt>
                <c:pt idx="11">
                  <c:v>-0.83433637710850239</c:v>
                </c:pt>
                <c:pt idx="12">
                  <c:v>-1.2279767773006898</c:v>
                </c:pt>
                <c:pt idx="13">
                  <c:v>-0.74679234446966802</c:v>
                </c:pt>
                <c:pt idx="14">
                  <c:v>-0.68958717409713788</c:v>
                </c:pt>
                <c:pt idx="15">
                  <c:v>-0.33676531353852079</c:v>
                </c:pt>
                <c:pt idx="16">
                  <c:v>-0.57680802712962853</c:v>
                </c:pt>
                <c:pt idx="17">
                  <c:v>-0.91973365463252599</c:v>
                </c:pt>
                <c:pt idx="18">
                  <c:v>-0.36293600493695249</c:v>
                </c:pt>
                <c:pt idx="19">
                  <c:v>-0.54515299192472044</c:v>
                </c:pt>
                <c:pt idx="20">
                  <c:v>9.7373927395905419E-2</c:v>
                </c:pt>
                <c:pt idx="21">
                  <c:v>-0.4143096042754596</c:v>
                </c:pt>
                <c:pt idx="22">
                  <c:v>5.2734148726794952E-3</c:v>
                </c:pt>
                <c:pt idx="23">
                  <c:v>-0.17593734501137534</c:v>
                </c:pt>
                <c:pt idx="24">
                  <c:v>0.59296301282576136</c:v>
                </c:pt>
              </c:numCache>
            </c:numRef>
          </c:val>
          <c:extLst>
            <c:ext xmlns:c16="http://schemas.microsoft.com/office/drawing/2014/chart" uri="{C3380CC4-5D6E-409C-BE32-E72D297353CC}">
              <c16:uniqueId val="{00000004-D7FB-4356-8F1C-D99DB3821A2C}"/>
            </c:ext>
          </c:extLst>
        </c:ser>
        <c:ser>
          <c:idx val="5"/>
          <c:order val="5"/>
          <c:tx>
            <c:strRef>
              <c:f>'---Compare options---'!$H$112</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-3.2186729999993985E-3</c:v>
                </c:pt>
                <c:pt idx="1">
                  <c:v>-5.0943521999997757E-2</c:v>
                </c:pt>
                <c:pt idx="2">
                  <c:v>-0.4055407409999971</c:v>
                </c:pt>
                <c:pt idx="3">
                  <c:v>0.7647439450000002</c:v>
                </c:pt>
                <c:pt idx="4">
                  <c:v>1.2458197659999988</c:v>
                </c:pt>
                <c:pt idx="5">
                  <c:v>0.67411118499999612</c:v>
                </c:pt>
                <c:pt idx="6">
                  <c:v>3.7055629999995288E-2</c:v>
                </c:pt>
                <c:pt idx="7">
                  <c:v>-0.42502614600000016</c:v>
                </c:pt>
                <c:pt idx="8">
                  <c:v>0.84622449399999644</c:v>
                </c:pt>
                <c:pt idx="9">
                  <c:v>0.71604425500000068</c:v>
                </c:pt>
                <c:pt idx="10">
                  <c:v>0.8867101550000025</c:v>
                </c:pt>
                <c:pt idx="11">
                  <c:v>0.83665336000000023</c:v>
                </c:pt>
                <c:pt idx="12">
                  <c:v>0.66607719499999984</c:v>
                </c:pt>
                <c:pt idx="13">
                  <c:v>0.38454555500000059</c:v>
                </c:pt>
                <c:pt idx="14">
                  <c:v>-0.38310176499999943</c:v>
                </c:pt>
                <c:pt idx="15">
                  <c:v>-0.49029635000000055</c:v>
                </c:pt>
                <c:pt idx="16">
                  <c:v>-0.41046775297616295</c:v>
                </c:pt>
                <c:pt idx="17">
                  <c:v>-7.3146859981656237E-2</c:v>
                </c:pt>
                <c:pt idx="18">
                  <c:v>-0.51025323598398975</c:v>
                </c:pt>
                <c:pt idx="19">
                  <c:v>-0.86752804998463029</c:v>
                </c:pt>
                <c:pt idx="20">
                  <c:v>-0.87557429898548067</c:v>
                </c:pt>
                <c:pt idx="21">
                  <c:v>-1.1172957089864812</c:v>
                </c:pt>
                <c:pt idx="22">
                  <c:v>-1.2957718562000009</c:v>
                </c:pt>
                <c:pt idx="23">
                  <c:v>-1.1220143349855298</c:v>
                </c:pt>
                <c:pt idx="24">
                  <c:v>-1.4569936909721273</c:v>
                </c:pt>
              </c:numCache>
            </c:numRef>
          </c:val>
          <c:extLst>
            <c:ext xmlns:c16="http://schemas.microsoft.com/office/drawing/2014/chart" uri="{C3380CC4-5D6E-409C-BE32-E72D297353CC}">
              <c16:uniqueId val="{00000005-D7FB-4356-8F1C-D99DB3821A2C}"/>
            </c:ext>
          </c:extLst>
        </c:ser>
        <c:ser>
          <c:idx val="6"/>
          <c:order val="6"/>
          <c:tx>
            <c:strRef>
              <c:f>'---Compare options---'!$H$113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options---'!$H$114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options---'!$I$114:$AG$114</c:f>
              <c:numCache>
                <c:formatCode>#,##0.0</c:formatCode>
                <c:ptCount val="25"/>
                <c:pt idx="0">
                  <c:v>6.4716000000771595E-5</c:v>
                </c:pt>
                <c:pt idx="1">
                  <c:v>-1.1083028502996457</c:v>
                </c:pt>
                <c:pt idx="2">
                  <c:v>-0.43858823158501764</c:v>
                </c:pt>
                <c:pt idx="3">
                  <c:v>7.380393072437437E-2</c:v>
                </c:pt>
                <c:pt idx="4">
                  <c:v>0.60472613495297267</c:v>
                </c:pt>
                <c:pt idx="5">
                  <c:v>0.16469980190038042</c:v>
                </c:pt>
                <c:pt idx="6">
                  <c:v>0.85901216262127855</c:v>
                </c:pt>
                <c:pt idx="7">
                  <c:v>1.2570106067073648</c:v>
                </c:pt>
                <c:pt idx="8">
                  <c:v>1.7578890690752014</c:v>
                </c:pt>
                <c:pt idx="9">
                  <c:v>2.1787749481685168</c:v>
                </c:pt>
                <c:pt idx="10">
                  <c:v>1.326400868606288</c:v>
                </c:pt>
                <c:pt idx="11">
                  <c:v>1.5084578987201676</c:v>
                </c:pt>
                <c:pt idx="12">
                  <c:v>1.6755283231035283</c:v>
                </c:pt>
                <c:pt idx="13">
                  <c:v>1.5417486095853092</c:v>
                </c:pt>
                <c:pt idx="14">
                  <c:v>2.331873048533482</c:v>
                </c:pt>
                <c:pt idx="15">
                  <c:v>1.5245777261903277</c:v>
                </c:pt>
                <c:pt idx="16">
                  <c:v>1.6650502803736891</c:v>
                </c:pt>
                <c:pt idx="17">
                  <c:v>1.8481796546433471</c:v>
                </c:pt>
                <c:pt idx="18">
                  <c:v>1.6673097939896688</c:v>
                </c:pt>
                <c:pt idx="19">
                  <c:v>2.0751573415983584</c:v>
                </c:pt>
                <c:pt idx="20">
                  <c:v>1.4374054817190918</c:v>
                </c:pt>
                <c:pt idx="21">
                  <c:v>2.135563951232005</c:v>
                </c:pt>
                <c:pt idx="22">
                  <c:v>1.6761904069031879</c:v>
                </c:pt>
                <c:pt idx="23">
                  <c:v>2.2841098175394872</c:v>
                </c:pt>
                <c:pt idx="24">
                  <c:v>1.5280247646682545</c:v>
                </c:pt>
              </c:numCache>
            </c:numRef>
          </c:val>
          <c:extLst>
            <c:ext xmlns:c16="http://schemas.microsoft.com/office/drawing/2014/chart" uri="{C3380CC4-5D6E-409C-BE32-E72D297353CC}">
              <c16:uniqueId val="{00000007-D7FB-4356-8F1C-D99DB3821A2C}"/>
            </c:ext>
          </c:extLst>
        </c:ser>
        <c:ser>
          <c:idx val="8"/>
          <c:order val="8"/>
          <c:tx>
            <c:strRef>
              <c:f>'---Compare options---'!$H$115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options---'!$I$115:$AG$115</c:f>
              <c:numCache>
                <c:formatCode>#,##0.0</c:formatCode>
                <c:ptCount val="25"/>
                <c:pt idx="0">
                  <c:v>-2.8288899999461139E-4</c:v>
                </c:pt>
                <c:pt idx="1">
                  <c:v>-0.3246356635632619</c:v>
                </c:pt>
                <c:pt idx="2">
                  <c:v>-2.4878486835627553</c:v>
                </c:pt>
                <c:pt idx="3">
                  <c:v>0.22812799332913711</c:v>
                </c:pt>
                <c:pt idx="4">
                  <c:v>0.36563722947068161</c:v>
                </c:pt>
                <c:pt idx="5">
                  <c:v>0.24371175047817814</c:v>
                </c:pt>
                <c:pt idx="6">
                  <c:v>0.28043618478054122</c:v>
                </c:pt>
                <c:pt idx="7">
                  <c:v>0.7126851924232469</c:v>
                </c:pt>
                <c:pt idx="8">
                  <c:v>-0.87558697378923533</c:v>
                </c:pt>
                <c:pt idx="9">
                  <c:v>-1.3610148876287567</c:v>
                </c:pt>
                <c:pt idx="10">
                  <c:v>-0.68557936458205226</c:v>
                </c:pt>
                <c:pt idx="11">
                  <c:v>-1.121920618057644</c:v>
                </c:pt>
                <c:pt idx="12">
                  <c:v>-0.74831621935949078</c:v>
                </c:pt>
                <c:pt idx="13">
                  <c:v>-1.1402909636347323</c:v>
                </c:pt>
                <c:pt idx="14">
                  <c:v>-1.3561240540503641</c:v>
                </c:pt>
                <c:pt idx="15">
                  <c:v>-0.59761042856167479</c:v>
                </c:pt>
                <c:pt idx="16">
                  <c:v>-0.45030769891312228</c:v>
                </c:pt>
                <c:pt idx="17">
                  <c:v>-0.80539340144500604</c:v>
                </c:pt>
                <c:pt idx="18">
                  <c:v>-0.45237169465934857</c:v>
                </c:pt>
                <c:pt idx="19">
                  <c:v>5.6520691608107881E-2</c:v>
                </c:pt>
                <c:pt idx="20">
                  <c:v>-5.6433696935244373E-2</c:v>
                </c:pt>
                <c:pt idx="21">
                  <c:v>-0.34258912695365146</c:v>
                </c:pt>
                <c:pt idx="22">
                  <c:v>-2.556540218470036E-2</c:v>
                </c:pt>
                <c:pt idx="23">
                  <c:v>-0.64573580494328053</c:v>
                </c:pt>
                <c:pt idx="24">
                  <c:v>-0.4924037126683688</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options---'!$H$119</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options---'!$I$106:$AG$106</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options---'!$I$119:$AG$119</c15:sqref>
                        </c15:formulaRef>
                      </c:ext>
                    </c:extLst>
                    <c:numCache>
                      <c:formatCode>#,##0.0</c:formatCode>
                      <c:ptCount val="25"/>
                      <c:pt idx="0">
                        <c:v>-1.6283412748590079E-2</c:v>
                      </c:pt>
                      <c:pt idx="1">
                        <c:v>-3.593879602722775E-2</c:v>
                      </c:pt>
                      <c:pt idx="2">
                        <c:v>-6.1147541603881049E-2</c:v>
                      </c:pt>
                      <c:pt idx="3">
                        <c:v>-5.2101622723681885E-2</c:v>
                      </c:pt>
                      <c:pt idx="4">
                        <c:v>-6.4517629595271506E-2</c:v>
                      </c:pt>
                      <c:pt idx="5">
                        <c:v>-6.237451738685286E-2</c:v>
                      </c:pt>
                      <c:pt idx="6">
                        <c:v>-3.2931722813129907E-2</c:v>
                      </c:pt>
                      <c:pt idx="7">
                        <c:v>-4.8282019220259369E-2</c:v>
                      </c:pt>
                      <c:pt idx="8">
                        <c:v>-2.9413877570186743E-2</c:v>
                      </c:pt>
                      <c:pt idx="9">
                        <c:v>-5.2994142066790574E-2</c:v>
                      </c:pt>
                      <c:pt idx="10">
                        <c:v>-3.7365175549034117E-2</c:v>
                      </c:pt>
                      <c:pt idx="11">
                        <c:v>-7.5145867749815812E-2</c:v>
                      </c:pt>
                      <c:pt idx="12">
                        <c:v>-3.5981876084381838E-2</c:v>
                      </c:pt>
                      <c:pt idx="13">
                        <c:v>-2.2324906938139974E-2</c:v>
                      </c:pt>
                      <c:pt idx="14">
                        <c:v>-3.1322233080017213E-2</c:v>
                      </c:pt>
                      <c:pt idx="15">
                        <c:v>-2.9689302817948373E-2</c:v>
                      </c:pt>
                      <c:pt idx="16">
                        <c:v>-3.4628655526885266E-2</c:v>
                      </c:pt>
                      <c:pt idx="17">
                        <c:v>1.189305616807178E-2</c:v>
                      </c:pt>
                      <c:pt idx="18">
                        <c:v>-6.2404097840101716E-2</c:v>
                      </c:pt>
                      <c:pt idx="19">
                        <c:v>-0.22935449903391328</c:v>
                      </c:pt>
                      <c:pt idx="20">
                        <c:v>-1.5060821276839305E-2</c:v>
                      </c:pt>
                      <c:pt idx="21">
                        <c:v>-4.0315694514018105E-2</c:v>
                      </c:pt>
                      <c:pt idx="22">
                        <c:v>7.3590511400312614E-2</c:v>
                      </c:pt>
                      <c:pt idx="23">
                        <c:v>0.13654388292615205</c:v>
                      </c:pt>
                      <c:pt idx="24">
                        <c:v>8.0853190562220328E-3</c:v>
                      </c:pt>
                    </c:numCache>
                  </c:numRef>
                </c:val>
                <c:extLst>
                  <c:ext xmlns:c16="http://schemas.microsoft.com/office/drawing/2014/chart" uri="{C3380CC4-5D6E-409C-BE32-E72D297353CC}">
                    <c16:uniqueId val="{00000000-DFC8-4C18-AE32-278C327C9126}"/>
                  </c:ext>
                </c:extLst>
              </c15:ser>
            </c15:filteredBarSeries>
          </c:ext>
        </c:extLst>
      </c:barChart>
      <c:lineChart>
        <c:grouping val="standard"/>
        <c:varyColors val="0"/>
        <c:ser>
          <c:idx val="9"/>
          <c:order val="9"/>
          <c:tx>
            <c:strRef>
              <c:f>'---Compare options---'!$H$116</c:f>
              <c:strCache>
                <c:ptCount val="1"/>
                <c:pt idx="0">
                  <c:v>Grid Battery</c:v>
                </c:pt>
              </c:strCache>
            </c:strRef>
          </c:tx>
          <c:spPr>
            <a:ln w="28575" cap="rnd">
              <a:solidFill>
                <a:srgbClr val="724BC3"/>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options---'!$I$116:$AG$116</c:f>
              <c:numCache>
                <c:formatCode>#,##0.0</c:formatCode>
                <c:ptCount val="25"/>
                <c:pt idx="0">
                  <c:v>3.0113930900000925E-2</c:v>
                </c:pt>
                <c:pt idx="1">
                  <c:v>-0.38549974668724096</c:v>
                </c:pt>
                <c:pt idx="2">
                  <c:v>-1.0786514910037586</c:v>
                </c:pt>
                <c:pt idx="3">
                  <c:v>0.20200256140573766</c:v>
                </c:pt>
                <c:pt idx="4">
                  <c:v>-7.9327243688130697E-2</c:v>
                </c:pt>
                <c:pt idx="5">
                  <c:v>0.11997372141814412</c:v>
                </c:pt>
                <c:pt idx="6">
                  <c:v>-5.4167029168504084E-2</c:v>
                </c:pt>
                <c:pt idx="7">
                  <c:v>0.10764749311737615</c:v>
                </c:pt>
                <c:pt idx="8">
                  <c:v>-0.55682008540635075</c:v>
                </c:pt>
                <c:pt idx="9">
                  <c:v>-0.16297381787527773</c:v>
                </c:pt>
                <c:pt idx="10">
                  <c:v>0.21878007724310372</c:v>
                </c:pt>
                <c:pt idx="11">
                  <c:v>-0.29249395519315657</c:v>
                </c:pt>
                <c:pt idx="12">
                  <c:v>0.32266464735796763</c:v>
                </c:pt>
                <c:pt idx="13">
                  <c:v>-0.1324101794813505</c:v>
                </c:pt>
                <c:pt idx="14">
                  <c:v>-0.32352412668273611</c:v>
                </c:pt>
                <c:pt idx="15">
                  <c:v>0.2192390294079887</c:v>
                </c:pt>
                <c:pt idx="16">
                  <c:v>-0.42928426631777983</c:v>
                </c:pt>
                <c:pt idx="17">
                  <c:v>-0.45845213313564454</c:v>
                </c:pt>
                <c:pt idx="18">
                  <c:v>1.9316824503210227E-2</c:v>
                </c:pt>
                <c:pt idx="19">
                  <c:v>0.61932230721800074</c:v>
                </c:pt>
                <c:pt idx="20">
                  <c:v>0.78985499234275269</c:v>
                </c:pt>
                <c:pt idx="21">
                  <c:v>-0.1745333742589828</c:v>
                </c:pt>
                <c:pt idx="22">
                  <c:v>0.48854945056399085</c:v>
                </c:pt>
                <c:pt idx="23">
                  <c:v>-0.23720762254334113</c:v>
                </c:pt>
                <c:pt idx="24">
                  <c:v>-0.20604216854756305</c:v>
                </c:pt>
              </c:numCache>
            </c:numRef>
          </c:val>
          <c:smooth val="0"/>
          <c:extLst>
            <c:ext xmlns:c16="http://schemas.microsoft.com/office/drawing/2014/chart" uri="{C3380CC4-5D6E-409C-BE32-E72D297353CC}">
              <c16:uniqueId val="{00000009-D7FB-4356-8F1C-D99DB3821A2C}"/>
            </c:ext>
          </c:extLst>
        </c:ser>
        <c:ser>
          <c:idx val="10"/>
          <c:order val="10"/>
          <c:tx>
            <c:strRef>
              <c:f>'---Compare options---'!$H$117</c:f>
              <c:strCache>
                <c:ptCount val="1"/>
                <c:pt idx="0">
                  <c:v>PHES</c:v>
                </c:pt>
              </c:strCache>
            </c:strRef>
          </c:tx>
          <c:spPr>
            <a:ln w="28575" cap="rnd">
              <a:solidFill>
                <a:srgbClr val="87D3F2"/>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options---'!$I$117:$AG$117</c:f>
              <c:numCache>
                <c:formatCode>#,##0.0</c:formatCode>
                <c:ptCount val="25"/>
                <c:pt idx="0">
                  <c:v>-2.9496750000000704E-3</c:v>
                </c:pt>
                <c:pt idx="1">
                  <c:v>2.8736904999999979E-2</c:v>
                </c:pt>
                <c:pt idx="2">
                  <c:v>-8.9468852594022791E-2</c:v>
                </c:pt>
                <c:pt idx="3">
                  <c:v>-0.14086151340407105</c:v>
                </c:pt>
                <c:pt idx="4">
                  <c:v>9.6069379982624922E-2</c:v>
                </c:pt>
                <c:pt idx="5">
                  <c:v>-0.10163400050253768</c:v>
                </c:pt>
                <c:pt idx="6">
                  <c:v>8.6966013526300234E-2</c:v>
                </c:pt>
                <c:pt idx="7">
                  <c:v>0.24325642871841682</c:v>
                </c:pt>
                <c:pt idx="8">
                  <c:v>0.24790096081715365</c:v>
                </c:pt>
                <c:pt idx="9">
                  <c:v>0.26438414606080185</c:v>
                </c:pt>
                <c:pt idx="10">
                  <c:v>0.45017684126542917</c:v>
                </c:pt>
                <c:pt idx="11">
                  <c:v>0.34184949336865794</c:v>
                </c:pt>
                <c:pt idx="12">
                  <c:v>0.29736017470563458</c:v>
                </c:pt>
                <c:pt idx="13">
                  <c:v>0.35755453822867456</c:v>
                </c:pt>
                <c:pt idx="14">
                  <c:v>0.3521828187851388</c:v>
                </c:pt>
                <c:pt idx="15">
                  <c:v>0.78141611888431906</c:v>
                </c:pt>
                <c:pt idx="16">
                  <c:v>0.67841403902521957</c:v>
                </c:pt>
                <c:pt idx="17">
                  <c:v>0.29772929125648806</c:v>
                </c:pt>
                <c:pt idx="18">
                  <c:v>0.65041038685717922</c:v>
                </c:pt>
                <c:pt idx="19">
                  <c:v>0.64588366768407646</c:v>
                </c:pt>
                <c:pt idx="20">
                  <c:v>0.52188404597117555</c:v>
                </c:pt>
                <c:pt idx="21">
                  <c:v>0.38284564606418553</c:v>
                </c:pt>
                <c:pt idx="22">
                  <c:v>0.47208411464385519</c:v>
                </c:pt>
                <c:pt idx="23">
                  <c:v>0.75928711674958227</c:v>
                </c:pt>
                <c:pt idx="24">
                  <c:v>0.70510497561946794</c:v>
                </c:pt>
              </c:numCache>
            </c:numRef>
          </c:val>
          <c:smooth val="0"/>
          <c:extLst>
            <c:ext xmlns:c16="http://schemas.microsoft.com/office/drawing/2014/chart" uri="{C3380CC4-5D6E-409C-BE32-E72D297353CC}">
              <c16:uniqueId val="{0000000A-D7FB-4356-8F1C-D99DB3821A2C}"/>
            </c:ext>
          </c:extLst>
        </c:ser>
        <c:ser>
          <c:idx val="11"/>
          <c:order val="11"/>
          <c:tx>
            <c:strRef>
              <c:f>'---Compare options---'!$H$118</c:f>
              <c:strCache>
                <c:ptCount val="1"/>
                <c:pt idx="0">
                  <c:v>VPP</c:v>
                </c:pt>
              </c:strCache>
            </c:strRef>
          </c:tx>
          <c:spPr>
            <a:ln w="28575" cap="rnd">
              <a:solidFill>
                <a:srgbClr val="57FF88"/>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options---'!$I$118:$AG$118</c:f>
              <c:numCache>
                <c:formatCode>#,##0.0</c:formatCode>
                <c:ptCount val="25"/>
                <c:pt idx="0">
                  <c:v>3.8299590000008267E-4</c:v>
                </c:pt>
                <c:pt idx="1">
                  <c:v>1.363523011999996E-2</c:v>
                </c:pt>
                <c:pt idx="2">
                  <c:v>2.0639583399999651E-2</c:v>
                </c:pt>
                <c:pt idx="3">
                  <c:v>6.2990528999998787E-3</c:v>
                </c:pt>
                <c:pt idx="4">
                  <c:v>-7.3926389999999171E-3</c:v>
                </c:pt>
                <c:pt idx="5">
                  <c:v>1.3065613000003396E-3</c:v>
                </c:pt>
                <c:pt idx="6">
                  <c:v>-1.0503530999999839E-2</c:v>
                </c:pt>
                <c:pt idx="7">
                  <c:v>-4.8166479999995314E-3</c:v>
                </c:pt>
                <c:pt idx="8">
                  <c:v>4.7927582999998775E-2</c:v>
                </c:pt>
                <c:pt idx="9">
                  <c:v>1.9788520000000063E-2</c:v>
                </c:pt>
                <c:pt idx="10">
                  <c:v>8.3102330999999141E-2</c:v>
                </c:pt>
                <c:pt idx="11">
                  <c:v>1.4734919999998965E-2</c:v>
                </c:pt>
                <c:pt idx="12">
                  <c:v>2.7368511000000581E-2</c:v>
                </c:pt>
                <c:pt idx="13">
                  <c:v>-1.2935310000011669E-3</c:v>
                </c:pt>
                <c:pt idx="14">
                  <c:v>-6.5953321999997566E-2</c:v>
                </c:pt>
                <c:pt idx="15">
                  <c:v>0.14744180000000051</c:v>
                </c:pt>
                <c:pt idx="16">
                  <c:v>0.17714945999999873</c:v>
                </c:pt>
                <c:pt idx="17">
                  <c:v>8.7547850000002661E-2</c:v>
                </c:pt>
                <c:pt idx="18">
                  <c:v>0.61498731499999848</c:v>
                </c:pt>
                <c:pt idx="19">
                  <c:v>0.36102117400000133</c:v>
                </c:pt>
                <c:pt idx="20">
                  <c:v>0.79880711000000515</c:v>
                </c:pt>
                <c:pt idx="21">
                  <c:v>0.80244089499999971</c:v>
                </c:pt>
                <c:pt idx="22">
                  <c:v>1.5939987159999947</c:v>
                </c:pt>
                <c:pt idx="23">
                  <c:v>0.74498869399999967</c:v>
                </c:pt>
                <c:pt idx="24">
                  <c:v>0.74282301999999256</c:v>
                </c:pt>
              </c:numCache>
            </c:numRef>
          </c:val>
          <c:smooth val="0"/>
          <c:extLst>
            <c:ext xmlns:c16="http://schemas.microsoft.com/office/drawing/2014/chart" uri="{C3380CC4-5D6E-409C-BE32-E72D297353CC}">
              <c16:uniqueId val="{00000000-EBA3-4E27-AFFC-FD3E796B05DA}"/>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options---'!$H$85</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options---'!$I$85:$AG$85</c:f>
              <c:numCache>
                <c:formatCode>#,##0.0</c:formatCode>
                <c:ptCount val="25"/>
                <c:pt idx="0">
                  <c:v>0</c:v>
                </c:pt>
                <c:pt idx="1">
                  <c:v>0</c:v>
                </c:pt>
                <c:pt idx="2">
                  <c:v>0.8529513385086902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options---'!$H$87</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options---'!$H$88</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options---'!$H$89</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0</c:v>
                </c:pt>
                <c:pt idx="1">
                  <c:v>0</c:v>
                </c:pt>
                <c:pt idx="2">
                  <c:v>-0.46666710000000056</c:v>
                </c:pt>
                <c:pt idx="3">
                  <c:v>-0.46666710000000056</c:v>
                </c:pt>
                <c:pt idx="4">
                  <c:v>-0.46095142999999916</c:v>
                </c:pt>
                <c:pt idx="5">
                  <c:v>-0.72411832999999937</c:v>
                </c:pt>
                <c:pt idx="6">
                  <c:v>-0.65302062612816913</c:v>
                </c:pt>
                <c:pt idx="7">
                  <c:v>-0.65302062616908918</c:v>
                </c:pt>
                <c:pt idx="8">
                  <c:v>-0.85999975000000084</c:v>
                </c:pt>
                <c:pt idx="9">
                  <c:v>-0.59007258000000007</c:v>
                </c:pt>
                <c:pt idx="10">
                  <c:v>-0.59007258000000007</c:v>
                </c:pt>
                <c:pt idx="11">
                  <c:v>-0.57157042999999974</c:v>
                </c:pt>
                <c:pt idx="12">
                  <c:v>-0.57157042999999974</c:v>
                </c:pt>
                <c:pt idx="13">
                  <c:v>-0.57157042999999974</c:v>
                </c:pt>
                <c:pt idx="14">
                  <c:v>-0.57157042999999974</c:v>
                </c:pt>
                <c:pt idx="15">
                  <c:v>-0.57157042999999974</c:v>
                </c:pt>
                <c:pt idx="16">
                  <c:v>-0.57157042999999974</c:v>
                </c:pt>
                <c:pt idx="17">
                  <c:v>-0.51908963000000219</c:v>
                </c:pt>
                <c:pt idx="18">
                  <c:v>-0.51908963000000041</c:v>
                </c:pt>
                <c:pt idx="19">
                  <c:v>-0.51908963000000041</c:v>
                </c:pt>
                <c:pt idx="20">
                  <c:v>-0.33713803999999981</c:v>
                </c:pt>
                <c:pt idx="21">
                  <c:v>-0.33713803999999981</c:v>
                </c:pt>
                <c:pt idx="22">
                  <c:v>-0.53391670000000158</c:v>
                </c:pt>
                <c:pt idx="23">
                  <c:v>-0.53391670000000158</c:v>
                </c:pt>
                <c:pt idx="24">
                  <c:v>-0.53721510999999922</c:v>
                </c:pt>
              </c:numCache>
            </c:numRef>
          </c:val>
          <c:extLst>
            <c:ext xmlns:c16="http://schemas.microsoft.com/office/drawing/2014/chart" uri="{C3380CC4-5D6E-409C-BE32-E72D297353CC}">
              <c16:uniqueId val="{00000004-0E72-4887-A2B7-A5919BE9A033}"/>
            </c:ext>
          </c:extLst>
        </c:ser>
        <c:ser>
          <c:idx val="5"/>
          <c:order val="5"/>
          <c:tx>
            <c:strRef>
              <c:f>'---Compare options---'!$H$90</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0.33989999389648345</c:v>
                </c:pt>
                <c:pt idx="5">
                  <c:v>0.33989999389648345</c:v>
                </c:pt>
                <c:pt idx="6">
                  <c:v>0.33989999389648345</c:v>
                </c:pt>
                <c:pt idx="7">
                  <c:v>0.33989999389648345</c:v>
                </c:pt>
                <c:pt idx="8">
                  <c:v>0.33989999389648345</c:v>
                </c:pt>
                <c:pt idx="9">
                  <c:v>0.33989999389648345</c:v>
                </c:pt>
                <c:pt idx="10">
                  <c:v>0.33989999389648345</c:v>
                </c:pt>
                <c:pt idx="11">
                  <c:v>0.33989999389648345</c:v>
                </c:pt>
                <c:pt idx="12">
                  <c:v>0.33989999389648345</c:v>
                </c:pt>
                <c:pt idx="13">
                  <c:v>0.33989999389648345</c:v>
                </c:pt>
                <c:pt idx="14">
                  <c:v>0.33989999389648345</c:v>
                </c:pt>
                <c:pt idx="15">
                  <c:v>0.33989999389648345</c:v>
                </c:pt>
                <c:pt idx="16">
                  <c:v>0.33989999389648345</c:v>
                </c:pt>
                <c:pt idx="17">
                  <c:v>0.33989999389648345</c:v>
                </c:pt>
                <c:pt idx="18">
                  <c:v>0.33989999389648345</c:v>
                </c:pt>
                <c:pt idx="19">
                  <c:v>0.33989999389648345</c:v>
                </c:pt>
                <c:pt idx="20">
                  <c:v>0.33989999389648345</c:v>
                </c:pt>
                <c:pt idx="21">
                  <c:v>0.33989999389648345</c:v>
                </c:pt>
                <c:pt idx="22">
                  <c:v>0.33989999389648345</c:v>
                </c:pt>
                <c:pt idx="23">
                  <c:v>0.33989999389648345</c:v>
                </c:pt>
                <c:pt idx="24">
                  <c:v>0.33989999389648345</c:v>
                </c:pt>
              </c:numCache>
            </c:numRef>
          </c:val>
          <c:extLst>
            <c:ext xmlns:c16="http://schemas.microsoft.com/office/drawing/2014/chart" uri="{C3380CC4-5D6E-409C-BE32-E72D297353CC}">
              <c16:uniqueId val="{00000005-0E72-4887-A2B7-A5919BE9A033}"/>
            </c:ext>
          </c:extLst>
        </c:ser>
        <c:ser>
          <c:idx val="6"/>
          <c:order val="6"/>
          <c:tx>
            <c:strRef>
              <c:f>'---Compare options---'!$H$91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options---'!$I$91:$AG$91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options---'!$H$92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options---'!$I$92:$AG$92</c:f>
              <c:numCache>
                <c:formatCode>#,##0.0</c:formatCode>
                <c:ptCount val="25"/>
                <c:pt idx="0">
                  <c:v>0</c:v>
                </c:pt>
                <c:pt idx="1">
                  <c:v>-0.3169597746940781</c:v>
                </c:pt>
                <c:pt idx="2">
                  <c:v>-0.15797905850078314</c:v>
                </c:pt>
                <c:pt idx="3">
                  <c:v>-0.14305842788246081</c:v>
                </c:pt>
                <c:pt idx="4">
                  <c:v>-0.20969976241505356</c:v>
                </c:pt>
                <c:pt idx="5">
                  <c:v>-0.55260878550574122</c:v>
                </c:pt>
                <c:pt idx="6">
                  <c:v>-0.32547845741649506</c:v>
                </c:pt>
                <c:pt idx="7">
                  <c:v>-0.3319652306812495</c:v>
                </c:pt>
                <c:pt idx="8">
                  <c:v>-0.29100894107161729</c:v>
                </c:pt>
                <c:pt idx="9">
                  <c:v>-0.37407235517889059</c:v>
                </c:pt>
                <c:pt idx="10">
                  <c:v>-0.72306002724255081</c:v>
                </c:pt>
                <c:pt idx="11">
                  <c:v>-0.79706075797343512</c:v>
                </c:pt>
                <c:pt idx="12">
                  <c:v>-0.91628448450180444</c:v>
                </c:pt>
                <c:pt idx="13">
                  <c:v>-0.76594529667535238</c:v>
                </c:pt>
                <c:pt idx="14">
                  <c:v>-0.76188785983045093</c:v>
                </c:pt>
                <c:pt idx="15">
                  <c:v>-1.1026764811630201</c:v>
                </c:pt>
                <c:pt idx="16">
                  <c:v>-1.2651282502963876</c:v>
                </c:pt>
                <c:pt idx="17">
                  <c:v>-1.1030905282360255</c:v>
                </c:pt>
                <c:pt idx="18">
                  <c:v>-1.508174059585057</c:v>
                </c:pt>
                <c:pt idx="19">
                  <c:v>-1.3668683855651542</c:v>
                </c:pt>
                <c:pt idx="20">
                  <c:v>-1.8605410803709965</c:v>
                </c:pt>
                <c:pt idx="21">
                  <c:v>-1.5482135540654853</c:v>
                </c:pt>
                <c:pt idx="22">
                  <c:v>-1.6064376938537317</c:v>
                </c:pt>
                <c:pt idx="23">
                  <c:v>-1.6064376938739298</c:v>
                </c:pt>
                <c:pt idx="24">
                  <c:v>-1.6064376738881838</c:v>
                </c:pt>
              </c:numCache>
            </c:numRef>
          </c:val>
          <c:extLst>
            <c:ext xmlns:c16="http://schemas.microsoft.com/office/drawing/2014/chart" uri="{C3380CC4-5D6E-409C-BE32-E72D297353CC}">
              <c16:uniqueId val="{00000007-0E72-4887-A2B7-A5919BE9A033}"/>
            </c:ext>
          </c:extLst>
        </c:ser>
        <c:ser>
          <c:idx val="8"/>
          <c:order val="8"/>
          <c:tx>
            <c:strRef>
              <c:f>'---Compare options---'!$H$93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options---'!$I$93:$AG$93</c:f>
              <c:numCache>
                <c:formatCode>#,##0.0</c:formatCode>
                <c:ptCount val="25"/>
                <c:pt idx="0">
                  <c:v>0</c:v>
                </c:pt>
                <c:pt idx="1">
                  <c:v>0</c:v>
                </c:pt>
                <c:pt idx="2">
                  <c:v>-1.3336917417137739</c:v>
                </c:pt>
                <c:pt idx="3">
                  <c:v>0.15392760620334228</c:v>
                </c:pt>
                <c:pt idx="4">
                  <c:v>9.6134445276584296E-2</c:v>
                </c:pt>
                <c:pt idx="5">
                  <c:v>9.6134445253213921E-2</c:v>
                </c:pt>
                <c:pt idx="6">
                  <c:v>0.12435305016294296</c:v>
                </c:pt>
                <c:pt idx="7">
                  <c:v>0.30490028443720074</c:v>
                </c:pt>
                <c:pt idx="8">
                  <c:v>-0.74463942128903005</c:v>
                </c:pt>
                <c:pt idx="9">
                  <c:v>-1.2855319816468183</c:v>
                </c:pt>
                <c:pt idx="10">
                  <c:v>-0.91101554556363407</c:v>
                </c:pt>
                <c:pt idx="11">
                  <c:v>-1.3237295639744988</c:v>
                </c:pt>
                <c:pt idx="12">
                  <c:v>-1.4102439194572727</c:v>
                </c:pt>
                <c:pt idx="13">
                  <c:v>-1.5463664865122191</c:v>
                </c:pt>
                <c:pt idx="14">
                  <c:v>-1.5389960563975038</c:v>
                </c:pt>
                <c:pt idx="15">
                  <c:v>-1.3067476581775408</c:v>
                </c:pt>
                <c:pt idx="16">
                  <c:v>-1.3183225335927418</c:v>
                </c:pt>
                <c:pt idx="17">
                  <c:v>-1.240668781704342</c:v>
                </c:pt>
                <c:pt idx="18">
                  <c:v>-1.3386654716571065</c:v>
                </c:pt>
                <c:pt idx="19">
                  <c:v>-1.3386644715625444</c:v>
                </c:pt>
                <c:pt idx="20">
                  <c:v>-1.7129801569242409</c:v>
                </c:pt>
                <c:pt idx="21">
                  <c:v>-1.4156762165379333</c:v>
                </c:pt>
                <c:pt idx="22">
                  <c:v>-1.8502864679663618</c:v>
                </c:pt>
                <c:pt idx="23">
                  <c:v>-1.850286467872851</c:v>
                </c:pt>
                <c:pt idx="24">
                  <c:v>-1.8502864677920006</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options---'!$H$94</c:f>
              <c:strCache>
                <c:ptCount val="1"/>
                <c:pt idx="0">
                  <c:v>Grid Battery</c:v>
                </c:pt>
              </c:strCache>
            </c:strRef>
          </c:tx>
          <c:spPr>
            <a:ln w="28575" cap="rnd">
              <a:solidFill>
                <a:srgbClr val="724BC3"/>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options---'!$I$94:$AG$94</c:f>
              <c:numCache>
                <c:formatCode>#,##0.0</c:formatCode>
                <c:ptCount val="25"/>
                <c:pt idx="0">
                  <c:v>-0.1</c:v>
                </c:pt>
                <c:pt idx="1">
                  <c:v>-0.33880012688970057</c:v>
                </c:pt>
                <c:pt idx="2">
                  <c:v>-0.67790874253265432</c:v>
                </c:pt>
                <c:pt idx="3">
                  <c:v>-0.10000037814263124</c:v>
                </c:pt>
                <c:pt idx="4">
                  <c:v>-0.15845448032149215</c:v>
                </c:pt>
                <c:pt idx="5">
                  <c:v>-0.15845448027053136</c:v>
                </c:pt>
                <c:pt idx="6">
                  <c:v>-0.16087802012390967</c:v>
                </c:pt>
                <c:pt idx="7">
                  <c:v>-0.16087801925237</c:v>
                </c:pt>
                <c:pt idx="8">
                  <c:v>-0.1152677191021321</c:v>
                </c:pt>
                <c:pt idx="9">
                  <c:v>-0.11526771909901799</c:v>
                </c:pt>
                <c:pt idx="10">
                  <c:v>-0.11526771937815283</c:v>
                </c:pt>
                <c:pt idx="11">
                  <c:v>-7.3493223540073815E-2</c:v>
                </c:pt>
                <c:pt idx="12">
                  <c:v>-7.3493221557386273E-2</c:v>
                </c:pt>
                <c:pt idx="13">
                  <c:v>-0.2748764129077863</c:v>
                </c:pt>
                <c:pt idx="14">
                  <c:v>-0.27487640943096264</c:v>
                </c:pt>
                <c:pt idx="15">
                  <c:v>-0.27487636301411839</c:v>
                </c:pt>
                <c:pt idx="16">
                  <c:v>-0.27487635957847667</c:v>
                </c:pt>
                <c:pt idx="17">
                  <c:v>-0.27487637182448454</c:v>
                </c:pt>
                <c:pt idx="18">
                  <c:v>-0.17487646670220783</c:v>
                </c:pt>
                <c:pt idx="19">
                  <c:v>-0.17487647186684627</c:v>
                </c:pt>
                <c:pt idx="20">
                  <c:v>-0.57882457732853076</c:v>
                </c:pt>
                <c:pt idx="21">
                  <c:v>-0.15342640888241657</c:v>
                </c:pt>
                <c:pt idx="22">
                  <c:v>0.15129892261977876</c:v>
                </c:pt>
                <c:pt idx="23">
                  <c:v>-0.42660919255366753</c:v>
                </c:pt>
                <c:pt idx="24">
                  <c:v>-0.3681557727596228</c:v>
                </c:pt>
              </c:numCache>
            </c:numRef>
          </c:val>
          <c:smooth val="0"/>
          <c:extLst>
            <c:ext xmlns:c16="http://schemas.microsoft.com/office/drawing/2014/chart" uri="{C3380CC4-5D6E-409C-BE32-E72D297353CC}">
              <c16:uniqueId val="{00000009-0E72-4887-A2B7-A5919BE9A033}"/>
            </c:ext>
          </c:extLst>
        </c:ser>
        <c:ser>
          <c:idx val="10"/>
          <c:order val="10"/>
          <c:tx>
            <c:strRef>
              <c:f>'---Compare options---'!$H$95</c:f>
              <c:strCache>
                <c:ptCount val="1"/>
                <c:pt idx="0">
                  <c:v>PHES</c:v>
                </c:pt>
              </c:strCache>
            </c:strRef>
          </c:tx>
          <c:spPr>
            <a:ln w="28575" cap="rnd">
              <a:solidFill>
                <a:srgbClr val="87D3F2"/>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options---'!$I$95:$AG$95</c:f>
              <c:numCache>
                <c:formatCode>#,##0.0</c:formatCode>
                <c:ptCount val="25"/>
                <c:pt idx="0">
                  <c:v>0</c:v>
                </c:pt>
                <c:pt idx="1">
                  <c:v>0</c:v>
                </c:pt>
                <c:pt idx="2">
                  <c:v>0</c:v>
                </c:pt>
                <c:pt idx="3">
                  <c:v>1.9953079981860356E-7</c:v>
                </c:pt>
                <c:pt idx="4">
                  <c:v>1.9955570996899041E-7</c:v>
                </c:pt>
                <c:pt idx="5">
                  <c:v>2.0032553993587499E-7</c:v>
                </c:pt>
                <c:pt idx="6">
                  <c:v>0.15750667999999995</c:v>
                </c:pt>
                <c:pt idx="7">
                  <c:v>0.15750667999999995</c:v>
                </c:pt>
                <c:pt idx="8">
                  <c:v>0.15750667999999995</c:v>
                </c:pt>
                <c:pt idx="9">
                  <c:v>0.15750668000000043</c:v>
                </c:pt>
                <c:pt idx="10">
                  <c:v>0.15750668000000043</c:v>
                </c:pt>
                <c:pt idx="11">
                  <c:v>0.15750668000000043</c:v>
                </c:pt>
                <c:pt idx="12">
                  <c:v>0.15750668000000043</c:v>
                </c:pt>
                <c:pt idx="13">
                  <c:v>0.15750668000000043</c:v>
                </c:pt>
                <c:pt idx="14">
                  <c:v>0.15750668000000043</c:v>
                </c:pt>
                <c:pt idx="15">
                  <c:v>0.15750668000000043</c:v>
                </c:pt>
                <c:pt idx="16">
                  <c:v>0.15750668000000043</c:v>
                </c:pt>
                <c:pt idx="17">
                  <c:v>0.15750668000000043</c:v>
                </c:pt>
                <c:pt idx="18">
                  <c:v>0.15750668000000043</c:v>
                </c:pt>
                <c:pt idx="19">
                  <c:v>0.15750668000000043</c:v>
                </c:pt>
                <c:pt idx="20">
                  <c:v>0.15750668000000043</c:v>
                </c:pt>
                <c:pt idx="21">
                  <c:v>0.15750668000000043</c:v>
                </c:pt>
                <c:pt idx="22">
                  <c:v>0.15750668000000043</c:v>
                </c:pt>
                <c:pt idx="23">
                  <c:v>0.15750668000000043</c:v>
                </c:pt>
                <c:pt idx="24">
                  <c:v>0.15750668000000043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options---'!$H$131</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options---'!$I$131:$AG$131</c:f>
              <c:numCache>
                <c:formatCode>#,##0.0</c:formatCode>
                <c:ptCount val="25"/>
                <c:pt idx="0">
                  <c:v>0</c:v>
                </c:pt>
                <c:pt idx="1">
                  <c:v>0</c:v>
                </c:pt>
                <c:pt idx="2">
                  <c:v>0</c:v>
                </c:pt>
                <c:pt idx="3">
                  <c:v>-23.148517999999999</c:v>
                </c:pt>
                <c:pt idx="4">
                  <c:v>-23.148517999999999</c:v>
                </c:pt>
                <c:pt idx="5">
                  <c:v>-23.148517999999999</c:v>
                </c:pt>
                <c:pt idx="6">
                  <c:v>-23.148517999999999</c:v>
                </c:pt>
                <c:pt idx="7">
                  <c:v>-23.148517999999999</c:v>
                </c:pt>
                <c:pt idx="8">
                  <c:v>-23.148517999999999</c:v>
                </c:pt>
                <c:pt idx="9">
                  <c:v>-150</c:v>
                </c:pt>
                <c:pt idx="10">
                  <c:v>-150</c:v>
                </c:pt>
                <c:pt idx="11">
                  <c:v>-150</c:v>
                </c:pt>
                <c:pt idx="12">
                  <c:v>-150</c:v>
                </c:pt>
                <c:pt idx="13">
                  <c:v>-150</c:v>
                </c:pt>
                <c:pt idx="14">
                  <c:v>-150</c:v>
                </c:pt>
                <c:pt idx="15">
                  <c:v>-150</c:v>
                </c:pt>
                <c:pt idx="16">
                  <c:v>-150</c:v>
                </c:pt>
                <c:pt idx="17">
                  <c:v>-150</c:v>
                </c:pt>
                <c:pt idx="18">
                  <c:v>-150</c:v>
                </c:pt>
                <c:pt idx="19">
                  <c:v>-150</c:v>
                </c:pt>
                <c:pt idx="20">
                  <c:v>-150</c:v>
                </c:pt>
                <c:pt idx="21">
                  <c:v>-150</c:v>
                </c:pt>
                <c:pt idx="22">
                  <c:v>-150</c:v>
                </c:pt>
                <c:pt idx="23">
                  <c:v>-150</c:v>
                </c:pt>
                <c:pt idx="24">
                  <c:v>-150</c:v>
                </c:pt>
              </c:numCache>
            </c:numRef>
          </c:val>
          <c:extLst>
            <c:ext xmlns:c16="http://schemas.microsoft.com/office/drawing/2014/chart" uri="{C3380CC4-5D6E-409C-BE32-E72D297353CC}">
              <c16:uniqueId val="{00000000-4498-4ACE-90AC-E0F4571D5D28}"/>
            </c:ext>
          </c:extLst>
        </c:ser>
        <c:ser>
          <c:idx val="1"/>
          <c:order val="1"/>
          <c:tx>
            <c:strRef>
              <c:f>'---Compare options---'!$H$132</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options---'!$I$132:$AG$132</c:f>
              <c:numCache>
                <c:formatCode>#,##0.0</c:formatCode>
                <c:ptCount val="25"/>
                <c:pt idx="0">
                  <c:v>0</c:v>
                </c:pt>
                <c:pt idx="1">
                  <c:v>0</c:v>
                </c:pt>
                <c:pt idx="2">
                  <c:v>0</c:v>
                </c:pt>
                <c:pt idx="3">
                  <c:v>-150.45412999999996</c:v>
                </c:pt>
                <c:pt idx="4">
                  <c:v>-150.45411999999999</c:v>
                </c:pt>
                <c:pt idx="5">
                  <c:v>-150.45410000000004</c:v>
                </c:pt>
                <c:pt idx="6">
                  <c:v>-43.187670000000026</c:v>
                </c:pt>
                <c:pt idx="7">
                  <c:v>-37.280599999999936</c:v>
                </c:pt>
                <c:pt idx="8">
                  <c:v>64.454850000000079</c:v>
                </c:pt>
                <c:pt idx="9">
                  <c:v>64.454850000000079</c:v>
                </c:pt>
                <c:pt idx="10">
                  <c:v>92.695150000000012</c:v>
                </c:pt>
                <c:pt idx="11">
                  <c:v>175.45865000000003</c:v>
                </c:pt>
                <c:pt idx="12">
                  <c:v>295.14404999999988</c:v>
                </c:pt>
                <c:pt idx="13">
                  <c:v>414.82945000000018</c:v>
                </c:pt>
                <c:pt idx="14">
                  <c:v>414.82945000000018</c:v>
                </c:pt>
                <c:pt idx="15">
                  <c:v>414.82945000000018</c:v>
                </c:pt>
                <c:pt idx="16">
                  <c:v>414.82945000000018</c:v>
                </c:pt>
                <c:pt idx="17">
                  <c:v>414.82945000000018</c:v>
                </c:pt>
                <c:pt idx="18">
                  <c:v>414.82945000000018</c:v>
                </c:pt>
                <c:pt idx="19">
                  <c:v>414.82945000000018</c:v>
                </c:pt>
                <c:pt idx="20">
                  <c:v>414.82945000000018</c:v>
                </c:pt>
                <c:pt idx="21">
                  <c:v>448.94545000000016</c:v>
                </c:pt>
                <c:pt idx="22">
                  <c:v>448.94545000000016</c:v>
                </c:pt>
                <c:pt idx="23">
                  <c:v>448.94545000000016</c:v>
                </c:pt>
                <c:pt idx="24">
                  <c:v>448.94545000000016</c:v>
                </c:pt>
              </c:numCache>
            </c:numRef>
          </c:val>
          <c:extLst>
            <c:ext xmlns:c16="http://schemas.microsoft.com/office/drawing/2014/chart" uri="{C3380CC4-5D6E-409C-BE32-E72D297353CC}">
              <c16:uniqueId val="{00000001-4498-4ACE-90AC-E0F4571D5D28}"/>
            </c:ext>
          </c:extLst>
        </c:ser>
        <c:ser>
          <c:idx val="2"/>
          <c:order val="2"/>
          <c:tx>
            <c:strRef>
              <c:f>'---Compare options---'!$H$133</c:f>
              <c:strCache>
                <c:ptCount val="1"/>
                <c:pt idx="0">
                  <c:v>Offshore wind</c:v>
                </c:pt>
              </c:strCache>
            </c:strRef>
          </c:tx>
          <c:spPr>
            <a:solidFill>
              <a:srgbClr val="3D108A"/>
            </a:solidFill>
            <a:ln>
              <a:noFill/>
            </a:ln>
            <a:effec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options---'!$I$133:$AG$133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options---'!$H$150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options---'!$I$150:$AG$150</c:f>
              <c:numCache>
                <c:formatCode>#,##0.0</c:formatCode>
                <c:ptCount val="25"/>
                <c:pt idx="0">
                  <c:v>0</c:v>
                </c:pt>
                <c:pt idx="1">
                  <c:v>-2.0787688999999997E-6</c:v>
                </c:pt>
                <c:pt idx="2">
                  <c:v>-1.8592519999999997E-6</c:v>
                </c:pt>
                <c:pt idx="3">
                  <c:v>-29.333521095519</c:v>
                </c:pt>
                <c:pt idx="4">
                  <c:v>-35.230061132393999</c:v>
                </c:pt>
                <c:pt idx="5">
                  <c:v>-33.697061397840997</c:v>
                </c:pt>
                <c:pt idx="6">
                  <c:v>-35.929585836302003</c:v>
                </c:pt>
                <c:pt idx="7">
                  <c:v>-36.165815460441998</c:v>
                </c:pt>
                <c:pt idx="8">
                  <c:v>-35.477383793815001</c:v>
                </c:pt>
                <c:pt idx="9">
                  <c:v>-216.93449214783001</c:v>
                </c:pt>
                <c:pt idx="10">
                  <c:v>-214.26333173486</c:v>
                </c:pt>
                <c:pt idx="11">
                  <c:v>-203.38778046746998</c:v>
                </c:pt>
                <c:pt idx="12">
                  <c:v>-219.07286237</c:v>
                </c:pt>
                <c:pt idx="13">
                  <c:v>-227.475201657094</c:v>
                </c:pt>
                <c:pt idx="14">
                  <c:v>-205.56561341128398</c:v>
                </c:pt>
                <c:pt idx="15">
                  <c:v>-217.72766214070501</c:v>
                </c:pt>
                <c:pt idx="16">
                  <c:v>-216.68147713481</c:v>
                </c:pt>
                <c:pt idx="17">
                  <c:v>-210.415772234776</c:v>
                </c:pt>
                <c:pt idx="18">
                  <c:v>-199.06105353390998</c:v>
                </c:pt>
                <c:pt idx="19">
                  <c:v>-198.69390547394002</c:v>
                </c:pt>
                <c:pt idx="20">
                  <c:v>-193.12315600653</c:v>
                </c:pt>
                <c:pt idx="21">
                  <c:v>-204.74885399535</c:v>
                </c:pt>
                <c:pt idx="22">
                  <c:v>-211.06407280112001</c:v>
                </c:pt>
                <c:pt idx="23">
                  <c:v>-190.25100672635</c:v>
                </c:pt>
                <c:pt idx="24">
                  <c:v>-233.30452281639398</c:v>
                </c:pt>
              </c:numCache>
            </c:numRef>
          </c:val>
          <c:extLst>
            <c:ext xmlns:c16="http://schemas.microsoft.com/office/drawing/2014/chart" uri="{C3380CC4-5D6E-409C-BE32-E72D297353CC}">
              <c16:uniqueId val="{00000008-F5B4-41FF-B603-8747C06CE6B3}"/>
            </c:ext>
          </c:extLst>
        </c:ser>
        <c:ser>
          <c:idx val="4"/>
          <c:order val="1"/>
          <c:tx>
            <c:strRef>
              <c:f>'---Compare options---'!$H$151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options---'!$I$151:$AG$151</c:f>
              <c:numCache>
                <c:formatCode>#,##0.0</c:formatCode>
                <c:ptCount val="25"/>
                <c:pt idx="0">
                  <c:v>0</c:v>
                </c:pt>
                <c:pt idx="1">
                  <c:v>-6.0709471142104121E-2</c:v>
                </c:pt>
                <c:pt idx="2">
                  <c:v>-0.25172641981998822</c:v>
                </c:pt>
                <c:pt idx="3">
                  <c:v>-151.26984697787407</c:v>
                </c:pt>
                <c:pt idx="4">
                  <c:v>460.8849650313241</c:v>
                </c:pt>
                <c:pt idx="5">
                  <c:v>1082.9794195447462</c:v>
                </c:pt>
                <c:pt idx="6">
                  <c:v>1394.9076154604829</c:v>
                </c:pt>
                <c:pt idx="7">
                  <c:v>1813.0342231558459</c:v>
                </c:pt>
                <c:pt idx="8">
                  <c:v>2566.04667511962</c:v>
                </c:pt>
                <c:pt idx="9">
                  <c:v>2927.24842822964</c:v>
                </c:pt>
                <c:pt idx="10">
                  <c:v>2993.0139056801195</c:v>
                </c:pt>
                <c:pt idx="11">
                  <c:v>2998.7265104597436</c:v>
                </c:pt>
                <c:pt idx="12">
                  <c:v>3407.5475315326407</c:v>
                </c:pt>
                <c:pt idx="13">
                  <c:v>3419.5422708369997</c:v>
                </c:pt>
                <c:pt idx="14">
                  <c:v>4279.9524800363797</c:v>
                </c:pt>
                <c:pt idx="15">
                  <c:v>3862.1942713620497</c:v>
                </c:pt>
                <c:pt idx="16">
                  <c:v>3954.8085591027702</c:v>
                </c:pt>
                <c:pt idx="17">
                  <c:v>4030.8072473720799</c:v>
                </c:pt>
                <c:pt idx="18">
                  <c:v>4487.0366018805507</c:v>
                </c:pt>
                <c:pt idx="19">
                  <c:v>4486.6614189932588</c:v>
                </c:pt>
                <c:pt idx="20">
                  <c:v>4253.1663618208804</c:v>
                </c:pt>
                <c:pt idx="21">
                  <c:v>4380.8950316624996</c:v>
                </c:pt>
                <c:pt idx="22">
                  <c:v>4140.1341606053602</c:v>
                </c:pt>
                <c:pt idx="23">
                  <c:v>4752.6656088745103</c:v>
                </c:pt>
                <c:pt idx="24">
                  <c:v>4025.1761595369699</c:v>
                </c:pt>
              </c:numCache>
            </c:numRef>
          </c:val>
          <c:extLst>
            <c:ext xmlns:c16="http://schemas.microsoft.com/office/drawing/2014/chart" uri="{C3380CC4-5D6E-409C-BE32-E72D297353CC}">
              <c16:uniqueId val="{00000009-F5B4-41FF-B603-8747C06CE6B3}"/>
            </c:ext>
          </c:extLst>
        </c:ser>
        <c:ser>
          <c:idx val="5"/>
          <c:order val="2"/>
          <c:tx>
            <c:strRef>
              <c:f>'---Compare options---'!$H$152</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options---'!$I$152:$AG$152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0</c:v>
                </c:pt>
                <c:pt idx="1">
                  <c:v>157.46146861844417</c:v>
                </c:pt>
                <c:pt idx="2">
                  <c:v>512.05149457415382</c:v>
                </c:pt>
                <c:pt idx="3">
                  <c:v>616.08948657571898</c:v>
                </c:pt>
                <c:pt idx="4">
                  <c:v>737.34646964019635</c:v>
                </c:pt>
                <c:pt idx="5">
                  <c:v>951.11388753802146</c:v>
                </c:pt>
                <c:pt idx="6">
                  <c:v>1071.4957477610792</c:v>
                </c:pt>
                <c:pt idx="7">
                  <c:v>1179.0138977621721</c:v>
                </c:pt>
                <c:pt idx="8">
                  <c:v>1365.8283345121063</c:v>
                </c:pt>
                <c:pt idx="9">
                  <c:v>1563.486549961513</c:v>
                </c:pt>
                <c:pt idx="10">
                  <c:v>1788.6005578238351</c:v>
                </c:pt>
                <c:pt idx="11">
                  <c:v>2010.3394025147261</c:v>
                </c:pt>
                <c:pt idx="12">
                  <c:v>2233.8566294378884</c:v>
                </c:pt>
                <c:pt idx="13">
                  <c:v>2443.2537726703458</c:v>
                </c:pt>
                <c:pt idx="14">
                  <c:v>2634.7206205547827</c:v>
                </c:pt>
                <c:pt idx="15">
                  <c:v>2852.5913842904747</c:v>
                </c:pt>
                <c:pt idx="16">
                  <c:v>3063.807447916387</c:v>
                </c:pt>
                <c:pt idx="17">
                  <c:v>3238.5731304191791</c:v>
                </c:pt>
                <c:pt idx="18">
                  <c:v>3446.783242437059</c:v>
                </c:pt>
                <c:pt idx="19">
                  <c:v>3628.9895006845099</c:v>
                </c:pt>
                <c:pt idx="20">
                  <c:v>3855.4763128069203</c:v>
                </c:pt>
                <c:pt idx="21">
                  <c:v>4021.5509716006677</c:v>
                </c:pt>
                <c:pt idx="22">
                  <c:v>4200.0508237230915</c:v>
                </c:pt>
                <c:pt idx="23">
                  <c:v>4379.2774771192362</c:v>
                </c:pt>
                <c:pt idx="24">
                  <c:v>4546.9623579247718</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0</c:v>
                </c:pt>
                <c:pt idx="1">
                  <c:v>19.197024951434912</c:v>
                </c:pt>
                <c:pt idx="2">
                  <c:v>39.598814935525574</c:v>
                </c:pt>
                <c:pt idx="3">
                  <c:v>48.776108082829026</c:v>
                </c:pt>
                <c:pt idx="4">
                  <c:v>60.549992252977255</c:v>
                </c:pt>
                <c:pt idx="5">
                  <c:v>96.801335269477306</c:v>
                </c:pt>
                <c:pt idx="6">
                  <c:v>101.90276935084138</c:v>
                </c:pt>
                <c:pt idx="7">
                  <c:v>104.45126657928373</c:v>
                </c:pt>
                <c:pt idx="8">
                  <c:v>121.09111594860288</c:v>
                </c:pt>
                <c:pt idx="9">
                  <c:v>139.51028952886358</c:v>
                </c:pt>
                <c:pt idx="10">
                  <c:v>162.92736372553333</c:v>
                </c:pt>
                <c:pt idx="11">
                  <c:v>184.22962183283627</c:v>
                </c:pt>
                <c:pt idx="12">
                  <c:v>205.97829415154536</c:v>
                </c:pt>
                <c:pt idx="13">
                  <c:v>225.40829452942739</c:v>
                </c:pt>
                <c:pt idx="14">
                  <c:v>242.48218517910115</c:v>
                </c:pt>
                <c:pt idx="15">
                  <c:v>265.55786171797297</c:v>
                </c:pt>
                <c:pt idx="16">
                  <c:v>284.94441897082356</c:v>
                </c:pt>
                <c:pt idx="17">
                  <c:v>298.06641825493011</c:v>
                </c:pt>
                <c:pt idx="18">
                  <c:v>317.28493904720324</c:v>
                </c:pt>
                <c:pt idx="19">
                  <c:v>333.2159591840441</c:v>
                </c:pt>
                <c:pt idx="20">
                  <c:v>358.51323068645115</c:v>
                </c:pt>
                <c:pt idx="21">
                  <c:v>376.86915791411121</c:v>
                </c:pt>
                <c:pt idx="22">
                  <c:v>400.61530997731404</c:v>
                </c:pt>
                <c:pt idx="23">
                  <c:v>420.58053090203396</c:v>
                </c:pt>
                <c:pt idx="24">
                  <c:v>439.23928812421656</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228.34601165154484</c:v>
                </c:pt>
                <c:pt idx="1">
                  <c:v>208.69654096027557</c:v>
                </c:pt>
                <c:pt idx="2">
                  <c:v>199.56294884046073</c:v>
                </c:pt>
                <c:pt idx="3">
                  <c:v>331.91977555373126</c:v>
                </c:pt>
                <c:pt idx="4">
                  <c:v>528.45457621070648</c:v>
                </c:pt>
                <c:pt idx="5">
                  <c:v>642.74284568041605</c:v>
                </c:pt>
                <c:pt idx="6">
                  <c:v>769.50093271122284</c:v>
                </c:pt>
                <c:pt idx="7">
                  <c:v>898.88936526693931</c:v>
                </c:pt>
                <c:pt idx="8">
                  <c:v>1044.4842788261776</c:v>
                </c:pt>
                <c:pt idx="9">
                  <c:v>1151.389476850645</c:v>
                </c:pt>
                <c:pt idx="10">
                  <c:v>1241.4510109502489</c:v>
                </c:pt>
                <c:pt idx="11">
                  <c:v>1301.8323383501311</c:v>
                </c:pt>
                <c:pt idx="12">
                  <c:v>1380.2563034875031</c:v>
                </c:pt>
                <c:pt idx="13">
                  <c:v>1424.5610952912789</c:v>
                </c:pt>
                <c:pt idx="14">
                  <c:v>1459.3838052658386</c:v>
                </c:pt>
                <c:pt idx="15">
                  <c:v>1470.9009378254912</c:v>
                </c:pt>
                <c:pt idx="16">
                  <c:v>1496.6290875623456</c:v>
                </c:pt>
                <c:pt idx="17">
                  <c:v>1536.0242709849745</c:v>
                </c:pt>
                <c:pt idx="18">
                  <c:v>1550.9255842075374</c:v>
                </c:pt>
                <c:pt idx="19">
                  <c:v>1570.7882326981953</c:v>
                </c:pt>
                <c:pt idx="20">
                  <c:v>1566.9594275293782</c:v>
                </c:pt>
                <c:pt idx="21">
                  <c:v>1579.9850024983962</c:v>
                </c:pt>
                <c:pt idx="22">
                  <c:v>1577.0502732204466</c:v>
                </c:pt>
                <c:pt idx="23">
                  <c:v>1581.1796101123402</c:v>
                </c:pt>
                <c:pt idx="24">
                  <c:v>1560.7310041804676</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8.0101519693990699</c:v>
                </c:pt>
                <c:pt idx="1">
                  <c:v>-2.2329656156416746</c:v>
                </c:pt>
                <c:pt idx="2">
                  <c:v>-22.761400338580074</c:v>
                </c:pt>
                <c:pt idx="3">
                  <c:v>-22.427511029317682</c:v>
                </c:pt>
                <c:pt idx="4">
                  <c:v>-22.064364025344137</c:v>
                </c:pt>
                <c:pt idx="5">
                  <c:v>-21.699183575379251</c:v>
                </c:pt>
                <c:pt idx="6">
                  <c:v>-16.377348654872705</c:v>
                </c:pt>
                <c:pt idx="7">
                  <c:v>-10.057181231330727</c:v>
                </c:pt>
                <c:pt idx="8">
                  <c:v>-8.8793428033841444</c:v>
                </c:pt>
                <c:pt idx="9">
                  <c:v>-6.0929722914797271</c:v>
                </c:pt>
                <c:pt idx="10">
                  <c:v>-5.2240357800495651</c:v>
                </c:pt>
                <c:pt idx="11">
                  <c:v>-6.5693958899625828</c:v>
                </c:pt>
                <c:pt idx="12">
                  <c:v>-5.8235884572218017</c:v>
                </c:pt>
                <c:pt idx="13">
                  <c:v>-5.0484050711506532</c:v>
                </c:pt>
                <c:pt idx="14">
                  <c:v>-2.2455643335568274</c:v>
                </c:pt>
                <c:pt idx="15">
                  <c:v>-0.89359627881479886</c:v>
                </c:pt>
                <c:pt idx="16">
                  <c:v>0.99232380271765952</c:v>
                </c:pt>
                <c:pt idx="17">
                  <c:v>3.2543241808874486</c:v>
                </c:pt>
                <c:pt idx="18">
                  <c:v>5.3806464543886001</c:v>
                </c:pt>
                <c:pt idx="19">
                  <c:v>7.9784490043950544</c:v>
                </c:pt>
                <c:pt idx="20">
                  <c:v>9.3734090162363479</c:v>
                </c:pt>
                <c:pt idx="21">
                  <c:v>12.301614333780051</c:v>
                </c:pt>
                <c:pt idx="22">
                  <c:v>14.462872427781795</c:v>
                </c:pt>
                <c:pt idx="23">
                  <c:v>16.24256814594569</c:v>
                </c:pt>
                <c:pt idx="24">
                  <c:v>17.588380235149582</c:v>
                </c:pt>
              </c:numCache>
            </c:numRef>
          </c:val>
          <c:extLst>
            <c:ext xmlns:c16="http://schemas.microsoft.com/office/drawing/2014/chart" uri="{C3380CC4-5D6E-409C-BE32-E72D297353CC}">
              <c16:uniqueId val="{00000003-EB4C-45BA-9C4B-8A5CA933D6FA}"/>
            </c:ext>
          </c:extLst>
        </c:ser>
        <c:ser>
          <c:idx val="4"/>
          <c:order val="4"/>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0</c:v>
                </c:pt>
                <c:pt idx="1">
                  <c:v>25.724543974384112</c:v>
                </c:pt>
                <c:pt idx="2">
                  <c:v>58.614144493387833</c:v>
                </c:pt>
                <c:pt idx="3">
                  <c:v>78.817451834561325</c:v>
                </c:pt>
                <c:pt idx="4">
                  <c:v>92.030665302110648</c:v>
                </c:pt>
                <c:pt idx="5">
                  <c:v>108.85739991664789</c:v>
                </c:pt>
                <c:pt idx="6">
                  <c:v>117.3726067574614</c:v>
                </c:pt>
                <c:pt idx="7">
                  <c:v>123.37412998424774</c:v>
                </c:pt>
                <c:pt idx="8">
                  <c:v>128.04626127738635</c:v>
                </c:pt>
                <c:pt idx="9">
                  <c:v>133.52871742316464</c:v>
                </c:pt>
                <c:pt idx="10">
                  <c:v>139.2702271323696</c:v>
                </c:pt>
                <c:pt idx="11">
                  <c:v>153.26228860470968</c:v>
                </c:pt>
                <c:pt idx="12">
                  <c:v>159.70320315317804</c:v>
                </c:pt>
                <c:pt idx="13">
                  <c:v>166.10922853924129</c:v>
                </c:pt>
                <c:pt idx="14">
                  <c:v>168.01188319418915</c:v>
                </c:pt>
                <c:pt idx="15">
                  <c:v>173.85271139020529</c:v>
                </c:pt>
                <c:pt idx="16">
                  <c:v>166.8141214242651</c:v>
                </c:pt>
                <c:pt idx="17">
                  <c:v>155.52763687554273</c:v>
                </c:pt>
                <c:pt idx="18">
                  <c:v>144.19477759844096</c:v>
                </c:pt>
                <c:pt idx="19">
                  <c:v>129.78168635657954</c:v>
                </c:pt>
                <c:pt idx="20">
                  <c:v>116.96068386199704</c:v>
                </c:pt>
                <c:pt idx="21">
                  <c:v>108.2659133934324</c:v>
                </c:pt>
                <c:pt idx="22">
                  <c:v>100.14666799777378</c:v>
                </c:pt>
                <c:pt idx="23">
                  <c:v>92.558588211880163</c:v>
                </c:pt>
                <c:pt idx="24">
                  <c:v>85.471925966537015</c:v>
                </c:pt>
              </c:numCache>
            </c:numRef>
          </c:val>
          <c:extLst>
            <c:ext xmlns:c16="http://schemas.microsoft.com/office/drawing/2014/chart" uri="{C3380CC4-5D6E-409C-BE32-E72D297353CC}">
              <c16:uniqueId val="{00000004-EB4C-45BA-9C4B-8A5CA933D6FA}"/>
            </c:ext>
          </c:extLst>
        </c:ser>
        <c:ser>
          <c:idx val="5"/>
          <c:order val="5"/>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4.3705456221236965</c:v>
                </c:pt>
                <c:pt idx="1">
                  <c:v>13.433742572533273</c:v>
                </c:pt>
                <c:pt idx="2">
                  <c:v>12.47872946579427</c:v>
                </c:pt>
                <c:pt idx="3">
                  <c:v>24.055202255214603</c:v>
                </c:pt>
                <c:pt idx="4">
                  <c:v>29.288222607149724</c:v>
                </c:pt>
                <c:pt idx="5">
                  <c:v>26.780766913531934</c:v>
                </c:pt>
                <c:pt idx="6">
                  <c:v>32.801870385706053</c:v>
                </c:pt>
                <c:pt idx="7">
                  <c:v>38.276865205280743</c:v>
                </c:pt>
                <c:pt idx="8">
                  <c:v>42.673056318658702</c:v>
                </c:pt>
                <c:pt idx="9">
                  <c:v>50.047943123300946</c:v>
                </c:pt>
                <c:pt idx="10">
                  <c:v>55.188483002885611</c:v>
                </c:pt>
                <c:pt idx="11">
                  <c:v>73.579191683870022</c:v>
                </c:pt>
                <c:pt idx="12">
                  <c:v>77.917408920606206</c:v>
                </c:pt>
                <c:pt idx="13">
                  <c:v>79.699284702764885</c:v>
                </c:pt>
                <c:pt idx="14">
                  <c:v>82.703479303459787</c:v>
                </c:pt>
                <c:pt idx="15">
                  <c:v>80.615562468811817</c:v>
                </c:pt>
                <c:pt idx="16">
                  <c:v>84.52073762366264</c:v>
                </c:pt>
                <c:pt idx="17">
                  <c:v>81.193217406404429</c:v>
                </c:pt>
                <c:pt idx="18">
                  <c:v>85.984601893746031</c:v>
                </c:pt>
                <c:pt idx="19">
                  <c:v>112.70680806095619</c:v>
                </c:pt>
                <c:pt idx="20">
                  <c:v>115.23252890087805</c:v>
                </c:pt>
                <c:pt idx="21">
                  <c:v>121.01429401674788</c:v>
                </c:pt>
                <c:pt idx="22">
                  <c:v>113.93940767834869</c:v>
                </c:pt>
                <c:pt idx="23">
                  <c:v>101.21261809025167</c:v>
                </c:pt>
                <c:pt idx="24">
                  <c:v>100.62640481863262</c:v>
                </c:pt>
              </c:numCache>
            </c:numRef>
          </c:val>
          <c:extLst>
            <c:ext xmlns:c16="http://schemas.microsoft.com/office/drawing/2014/chart" uri="{C3380CC4-5D6E-409C-BE32-E72D297353CC}">
              <c16:uniqueId val="{00000005-EB4C-45BA-9C4B-8A5CA933D6FA}"/>
            </c:ext>
          </c:extLst>
        </c:ser>
        <c:ser>
          <c:idx val="7"/>
          <c:order val="6"/>
          <c:tx>
            <c:strRef>
              <c:f>'---Compare options---'!$H$32</c:f>
              <c:strCache>
                <c:ptCount val="1"/>
                <c:pt idx="0">
                  <c:v>Rehab</c:v>
                </c:pt>
              </c:strCache>
            </c:strRef>
          </c:tx>
          <c:spPr>
            <a:solidFill>
              <a:schemeClr val="accent2">
                <a:lumMod val="60000"/>
              </a:schemeClr>
            </a:solidFill>
            <a:ln>
              <a:noFill/>
            </a:ln>
            <a:effectLst/>
          </c:spPr>
          <c:invertIfNegative val="0"/>
          <c:val>
            <c:numRef>
              <c:f>'---Compare options---'!$I$32:$AG$32</c:f>
              <c:numCache>
                <c:formatCode>"$"#,##0.0</c:formatCode>
                <c:ptCount val="25"/>
                <c:pt idx="0">
                  <c:v>0</c:v>
                </c:pt>
                <c:pt idx="1">
                  <c:v>0</c:v>
                </c:pt>
                <c:pt idx="2">
                  <c:v>76.803210988423785</c:v>
                </c:pt>
                <c:pt idx="3">
                  <c:v>11.475494707301081</c:v>
                </c:pt>
                <c:pt idx="4">
                  <c:v>11.475494669648306</c:v>
                </c:pt>
                <c:pt idx="5">
                  <c:v>11.475483292220716</c:v>
                </c:pt>
                <c:pt idx="6">
                  <c:v>11.475483264802735</c:v>
                </c:pt>
                <c:pt idx="7">
                  <c:v>11.475483693681694</c:v>
                </c:pt>
                <c:pt idx="8">
                  <c:v>11.475483318389113</c:v>
                </c:pt>
                <c:pt idx="9">
                  <c:v>11.475483295131836</c:v>
                </c:pt>
                <c:pt idx="10">
                  <c:v>11.475483296189344</c:v>
                </c:pt>
                <c:pt idx="11">
                  <c:v>11.475483296189344</c:v>
                </c:pt>
                <c:pt idx="12">
                  <c:v>11.47548329588937</c:v>
                </c:pt>
                <c:pt idx="13">
                  <c:v>11.47548329588937</c:v>
                </c:pt>
                <c:pt idx="14">
                  <c:v>11.475483287396154</c:v>
                </c:pt>
                <c:pt idx="15">
                  <c:v>11.475483286964081</c:v>
                </c:pt>
                <c:pt idx="16">
                  <c:v>11.475483286964081</c:v>
                </c:pt>
                <c:pt idx="17">
                  <c:v>11.475483286964081</c:v>
                </c:pt>
                <c:pt idx="18">
                  <c:v>11.475483286964081</c:v>
                </c:pt>
                <c:pt idx="19">
                  <c:v>11.475483286964081</c:v>
                </c:pt>
                <c:pt idx="20">
                  <c:v>11.475483286964081</c:v>
                </c:pt>
                <c:pt idx="21">
                  <c:v>11.475483286964081</c:v>
                </c:pt>
                <c:pt idx="22">
                  <c:v>11.475483286964081</c:v>
                </c:pt>
                <c:pt idx="23">
                  <c:v>11.475483286964081</c:v>
                </c:pt>
                <c:pt idx="24">
                  <c:v>11.475483286964081</c:v>
                </c:pt>
              </c:numCache>
            </c:numRef>
          </c:val>
          <c:extLst>
            <c:ext xmlns:c16="http://schemas.microsoft.com/office/drawing/2014/chart" uri="{C3380CC4-5D6E-409C-BE32-E72D297353CC}">
              <c16:uniqueId val="{00000000-CD5F-455B-8B1F-CEA0029490B1}"/>
            </c:ext>
          </c:extLst>
        </c:ser>
        <c:ser>
          <c:idx val="6"/>
          <c:order val="7"/>
          <c:tx>
            <c:strRef>
              <c:f>'---Compare options---'!$H$35</c:f>
              <c:strCache>
                <c:ptCount val="1"/>
                <c:pt idx="0">
                  <c:v>SyncCon</c:v>
                </c:pt>
              </c:strCache>
            </c:strRef>
          </c:tx>
          <c:spPr>
            <a:solidFill>
              <a:srgbClr val="9C82D4"/>
            </a:solidFill>
            <a:ln>
              <a:noFill/>
            </a:ln>
            <a:effectLst/>
          </c:spPr>
          <c:invertIfNegative val="0"/>
          <c:val>
            <c:numRef>
              <c:f>'---Compare options---'!$I$35</c:f>
              <c:numCache>
                <c:formatCode>"$"#,##0.0</c:formatCode>
                <c:ptCount val="1"/>
                <c:pt idx="0">
                  <c:v>0</c:v>
                </c:pt>
              </c:numCache>
            </c:numRef>
          </c:val>
          <c:extLst>
            <c:ext xmlns:c16="http://schemas.microsoft.com/office/drawing/2014/chart" uri="{C3380CC4-5D6E-409C-BE32-E72D297353CC}">
              <c16:uniqueId val="{00000000-6D49-468A-8115-CDE2C2F2F130}"/>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0</c:v>
                </c:pt>
                <c:pt idx="1">
                  <c:v>157.46146861844417</c:v>
                </c:pt>
                <c:pt idx="2">
                  <c:v>354.59002595570962</c:v>
                </c:pt>
                <c:pt idx="3">
                  <c:v>104.03799200156517</c:v>
                </c:pt>
                <c:pt idx="4">
                  <c:v>121.25698306447734</c:v>
                </c:pt>
                <c:pt idx="5">
                  <c:v>213.76741789782514</c:v>
                </c:pt>
                <c:pt idx="6">
                  <c:v>120.38186022305769</c:v>
                </c:pt>
                <c:pt idx="7">
                  <c:v>107.51815000109282</c:v>
                </c:pt>
                <c:pt idx="8">
                  <c:v>186.81443674993423</c:v>
                </c:pt>
                <c:pt idx="9">
                  <c:v>197.65821544940675</c:v>
                </c:pt>
                <c:pt idx="10">
                  <c:v>225.11400786232204</c:v>
                </c:pt>
                <c:pt idx="11">
                  <c:v>221.73884469089097</c:v>
                </c:pt>
                <c:pt idx="12">
                  <c:v>223.51722692316213</c:v>
                </c:pt>
                <c:pt idx="13">
                  <c:v>209.39714323245735</c:v>
                </c:pt>
                <c:pt idx="14">
                  <c:v>191.46684788443707</c:v>
                </c:pt>
                <c:pt idx="15">
                  <c:v>217.87076373569201</c:v>
                </c:pt>
                <c:pt idx="16">
                  <c:v>211.21606362591217</c:v>
                </c:pt>
                <c:pt idx="17">
                  <c:v>174.76568250279223</c:v>
                </c:pt>
                <c:pt idx="18">
                  <c:v>208.21011201788019</c:v>
                </c:pt>
                <c:pt idx="19">
                  <c:v>182.20625824745093</c:v>
                </c:pt>
                <c:pt idx="20">
                  <c:v>226.48681212241016</c:v>
                </c:pt>
                <c:pt idx="21">
                  <c:v>166.07465879374743</c:v>
                </c:pt>
                <c:pt idx="22">
                  <c:v>178.49985212242416</c:v>
                </c:pt>
                <c:pt idx="23">
                  <c:v>179.22665339614451</c:v>
                </c:pt>
                <c:pt idx="24">
                  <c:v>167.68488080553524</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0</c:v>
                </c:pt>
                <c:pt idx="1">
                  <c:v>19.197024951434912</c:v>
                </c:pt>
                <c:pt idx="2">
                  <c:v>20.401789984090662</c:v>
                </c:pt>
                <c:pt idx="3">
                  <c:v>9.1772931473034554</c:v>
                </c:pt>
                <c:pt idx="4">
                  <c:v>11.77388417014823</c:v>
                </c:pt>
                <c:pt idx="5">
                  <c:v>36.251343016500059</c:v>
                </c:pt>
                <c:pt idx="6">
                  <c:v>5.1014340813640739</c:v>
                </c:pt>
                <c:pt idx="7">
                  <c:v>2.5484972284423422</c:v>
                </c:pt>
                <c:pt idx="8">
                  <c:v>16.639849369319155</c:v>
                </c:pt>
                <c:pt idx="9">
                  <c:v>18.419173580260715</c:v>
                </c:pt>
                <c:pt idx="10">
                  <c:v>23.417074196669738</c:v>
                </c:pt>
                <c:pt idx="11">
                  <c:v>21.302258107302944</c:v>
                </c:pt>
                <c:pt idx="12">
                  <c:v>21.748672318709083</c:v>
                </c:pt>
                <c:pt idx="13">
                  <c:v>19.430000377882038</c:v>
                </c:pt>
                <c:pt idx="14">
                  <c:v>17.073890649673761</c:v>
                </c:pt>
                <c:pt idx="15">
                  <c:v>23.075676538871836</c:v>
                </c:pt>
                <c:pt idx="16">
                  <c:v>19.386557252850615</c:v>
                </c:pt>
                <c:pt idx="17">
                  <c:v>13.12199928410654</c:v>
                </c:pt>
                <c:pt idx="18">
                  <c:v>19.218520792273107</c:v>
                </c:pt>
                <c:pt idx="19">
                  <c:v>15.931020136840875</c:v>
                </c:pt>
                <c:pt idx="20">
                  <c:v>25.297271502407035</c:v>
                </c:pt>
                <c:pt idx="21">
                  <c:v>18.355927227660082</c:v>
                </c:pt>
                <c:pt idx="22">
                  <c:v>23.74615206320281</c:v>
                </c:pt>
                <c:pt idx="23">
                  <c:v>19.965220924719937</c:v>
                </c:pt>
                <c:pt idx="24">
                  <c:v>18.658757222182583</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228.34601165154484</c:v>
                </c:pt>
                <c:pt idx="1">
                  <c:v>-19.649470691269265</c:v>
                </c:pt>
                <c:pt idx="2">
                  <c:v>-9.1335921198148284</c:v>
                </c:pt>
                <c:pt idx="3">
                  <c:v>132.35682671327052</c:v>
                </c:pt>
                <c:pt idx="4">
                  <c:v>196.53480065697525</c:v>
                </c:pt>
                <c:pt idx="5">
                  <c:v>114.2882694697096</c:v>
                </c:pt>
                <c:pt idx="6">
                  <c:v>126.75808703080681</c:v>
                </c:pt>
                <c:pt idx="7">
                  <c:v>129.38843255571649</c:v>
                </c:pt>
                <c:pt idx="8">
                  <c:v>145.59491355923819</c:v>
                </c:pt>
                <c:pt idx="9">
                  <c:v>106.90519802446734</c:v>
                </c:pt>
                <c:pt idx="10">
                  <c:v>90.061534099604003</c:v>
                </c:pt>
                <c:pt idx="11">
                  <c:v>60.381327399882025</c:v>
                </c:pt>
                <c:pt idx="12">
                  <c:v>78.423965137372136</c:v>
                </c:pt>
                <c:pt idx="13">
                  <c:v>44.304791803775821</c:v>
                </c:pt>
                <c:pt idx="14">
                  <c:v>34.822709974559722</c:v>
                </c:pt>
                <c:pt idx="15">
                  <c:v>11.51713255965244</c:v>
                </c:pt>
                <c:pt idx="16">
                  <c:v>25.72814973685448</c:v>
                </c:pt>
                <c:pt idx="17">
                  <c:v>39.395183422628904</c:v>
                </c:pt>
                <c:pt idx="18">
                  <c:v>14.90131322256301</c:v>
                </c:pt>
                <c:pt idx="19">
                  <c:v>19.862648490657797</c:v>
                </c:pt>
                <c:pt idx="20">
                  <c:v>-3.8288051688170528</c:v>
                </c:pt>
                <c:pt idx="21">
                  <c:v>13.025574969017965</c:v>
                </c:pt>
                <c:pt idx="22">
                  <c:v>-2.9347292779494891</c:v>
                </c:pt>
                <c:pt idx="23">
                  <c:v>4.1293368918937627</c:v>
                </c:pt>
                <c:pt idx="24">
                  <c:v>-20.44860593187256</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8.0101519693990699</c:v>
                </c:pt>
                <c:pt idx="1">
                  <c:v>-10.243117585040745</c:v>
                </c:pt>
                <c:pt idx="2">
                  <c:v>-20.5284347229384</c:v>
                </c:pt>
                <c:pt idx="3">
                  <c:v>0.33388930926239119</c:v>
                </c:pt>
                <c:pt idx="4">
                  <c:v>0.36314700397354316</c:v>
                </c:pt>
                <c:pt idx="5">
                  <c:v>0.36518044996488608</c:v>
                </c:pt>
                <c:pt idx="6">
                  <c:v>5.3218349205065456</c:v>
                </c:pt>
                <c:pt idx="7">
                  <c:v>6.320167423541978</c:v>
                </c:pt>
                <c:pt idx="8">
                  <c:v>1.1778384279465828</c:v>
                </c:pt>
                <c:pt idx="9">
                  <c:v>2.7863705119044169</c:v>
                </c:pt>
                <c:pt idx="10">
                  <c:v>0.86893651143016182</c:v>
                </c:pt>
                <c:pt idx="11">
                  <c:v>-1.3453601099130175</c:v>
                </c:pt>
                <c:pt idx="12">
                  <c:v>0.74580743274078121</c:v>
                </c:pt>
                <c:pt idx="13">
                  <c:v>0.77518338607114856</c:v>
                </c:pt>
                <c:pt idx="14">
                  <c:v>2.8028407375938258</c:v>
                </c:pt>
                <c:pt idx="15">
                  <c:v>1.3519680547420285</c:v>
                </c:pt>
                <c:pt idx="16">
                  <c:v>1.8859200815324584</c:v>
                </c:pt>
                <c:pt idx="17">
                  <c:v>2.2620003781697888</c:v>
                </c:pt>
                <c:pt idx="18">
                  <c:v>2.1263222735011515</c:v>
                </c:pt>
                <c:pt idx="19">
                  <c:v>2.5978025500064543</c:v>
                </c:pt>
                <c:pt idx="20">
                  <c:v>1.3949600118412928</c:v>
                </c:pt>
                <c:pt idx="21">
                  <c:v>2.9282053175437031</c:v>
                </c:pt>
                <c:pt idx="22">
                  <c:v>2.1612580940017434</c:v>
                </c:pt>
                <c:pt idx="23">
                  <c:v>1.7796957181638937</c:v>
                </c:pt>
                <c:pt idx="24">
                  <c:v>1.3458120892038932</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0</c:v>
                </c:pt>
                <c:pt idx="1">
                  <c:v>25.724543974384112</c:v>
                </c:pt>
                <c:pt idx="2">
                  <c:v>32.889600519003722</c:v>
                </c:pt>
                <c:pt idx="3">
                  <c:v>20.203307341173495</c:v>
                </c:pt>
                <c:pt idx="4">
                  <c:v>13.213213467549329</c:v>
                </c:pt>
                <c:pt idx="5">
                  <c:v>16.826734614537244</c:v>
                </c:pt>
                <c:pt idx="6">
                  <c:v>8.5152068408135086</c:v>
                </c:pt>
                <c:pt idx="7">
                  <c:v>6.0015232267863468</c:v>
                </c:pt>
                <c:pt idx="8">
                  <c:v>4.6721312931386052</c:v>
                </c:pt>
                <c:pt idx="9">
                  <c:v>5.4824561457782988</c:v>
                </c:pt>
                <c:pt idx="10">
                  <c:v>5.741509709204955</c:v>
                </c:pt>
                <c:pt idx="11">
                  <c:v>13.99206147234008</c:v>
                </c:pt>
                <c:pt idx="12">
                  <c:v>6.4409145484683687</c:v>
                </c:pt>
                <c:pt idx="13">
                  <c:v>6.4060253860632361</c:v>
                </c:pt>
                <c:pt idx="14">
                  <c:v>1.9026546549478662</c:v>
                </c:pt>
                <c:pt idx="15">
                  <c:v>5.8408281960161403</c:v>
                </c:pt>
                <c:pt idx="16">
                  <c:v>-7.0385899659401909</c:v>
                </c:pt>
                <c:pt idx="17">
                  <c:v>-11.286484548722365</c:v>
                </c:pt>
                <c:pt idx="18">
                  <c:v>-11.332859277101758</c:v>
                </c:pt>
                <c:pt idx="19">
                  <c:v>-14.413091241861432</c:v>
                </c:pt>
                <c:pt idx="20">
                  <c:v>-12.821002494582499</c:v>
                </c:pt>
                <c:pt idx="21">
                  <c:v>-8.694770468564645</c:v>
                </c:pt>
                <c:pt idx="22">
                  <c:v>-8.1192453956586252</c:v>
                </c:pt>
                <c:pt idx="23">
                  <c:v>-7.5880797858936129</c:v>
                </c:pt>
                <c:pt idx="24">
                  <c:v>-7.086662245343148</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4.3705456221236965</c:v>
                </c:pt>
                <c:pt idx="1">
                  <c:v>9.0631969504095764</c:v>
                </c:pt>
                <c:pt idx="2">
                  <c:v>-0.95501310673900297</c:v>
                </c:pt>
                <c:pt idx="3">
                  <c:v>11.576472789420331</c:v>
                </c:pt>
                <c:pt idx="4">
                  <c:v>5.2330203519351199</c:v>
                </c:pt>
                <c:pt idx="5">
                  <c:v>-2.5074556936177905</c:v>
                </c:pt>
                <c:pt idx="6">
                  <c:v>6.0211034721741159</c:v>
                </c:pt>
                <c:pt idx="7">
                  <c:v>5.4749948195746914</c:v>
                </c:pt>
                <c:pt idx="8">
                  <c:v>4.3961911133779576</c:v>
                </c:pt>
                <c:pt idx="9">
                  <c:v>7.3748868046422427</c:v>
                </c:pt>
                <c:pt idx="10">
                  <c:v>5.1405398795846633</c:v>
                </c:pt>
                <c:pt idx="11">
                  <c:v>18.390708680984417</c:v>
                </c:pt>
                <c:pt idx="12">
                  <c:v>4.3382172367361784</c:v>
                </c:pt>
                <c:pt idx="13">
                  <c:v>1.7818757821586768</c:v>
                </c:pt>
                <c:pt idx="14">
                  <c:v>3.0041946006949001</c:v>
                </c:pt>
                <c:pt idx="15">
                  <c:v>-2.0879168346479711</c:v>
                </c:pt>
                <c:pt idx="16">
                  <c:v>3.9051751548508253</c:v>
                </c:pt>
                <c:pt idx="17">
                  <c:v>-3.3275202172582068</c:v>
                </c:pt>
                <c:pt idx="18">
                  <c:v>4.7913844873416096</c:v>
                </c:pt>
                <c:pt idx="19">
                  <c:v>26.722206167210157</c:v>
                </c:pt>
                <c:pt idx="20">
                  <c:v>2.5257208399218651</c:v>
                </c:pt>
                <c:pt idx="21">
                  <c:v>5.7817651158698284</c:v>
                </c:pt>
                <c:pt idx="22">
                  <c:v>-7.0748863383991996</c:v>
                </c:pt>
                <c:pt idx="23">
                  <c:v>-12.726789588097017</c:v>
                </c:pt>
                <c:pt idx="24">
                  <c:v>-0.5862132716190499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chemeClr val="accent2">
                <a:lumMod val="60000"/>
              </a:schemeClr>
            </a:solidFill>
            <a:ln>
              <a:noFill/>
            </a:ln>
            <a:effectLst/>
          </c:spPr>
          <c:invertIfNegative val="0"/>
          <c:val>
            <c:numRef>
              <c:f>'---Compare options---'!$I$11:$AG$11</c:f>
              <c:numCache>
                <c:formatCode>"$"#,##0.0</c:formatCode>
                <c:ptCount val="25"/>
                <c:pt idx="0">
                  <c:v>0</c:v>
                </c:pt>
                <c:pt idx="1">
                  <c:v>0</c:v>
                </c:pt>
                <c:pt idx="2">
                  <c:v>76.803210988423785</c:v>
                </c:pt>
                <c:pt idx="3">
                  <c:v>-65.327716281122704</c:v>
                </c:pt>
                <c:pt idx="4">
                  <c:v>-3.7652775063179431E-8</c:v>
                </c:pt>
                <c:pt idx="5">
                  <c:v>-1.1377427590044323E-5</c:v>
                </c:pt>
                <c:pt idx="6">
                  <c:v>-2.7417980087290227E-8</c:v>
                </c:pt>
                <c:pt idx="7">
                  <c:v>4.2887895884873267E-7</c:v>
                </c:pt>
                <c:pt idx="8">
                  <c:v>-3.7529258055732334E-7</c:v>
                </c:pt>
                <c:pt idx="9">
                  <c:v>-2.3257277771942997E-8</c:v>
                </c:pt>
                <c:pt idx="10">
                  <c:v>1.0575082582374629E-9</c:v>
                </c:pt>
                <c:pt idx="11">
                  <c:v>0</c:v>
                </c:pt>
                <c:pt idx="12">
                  <c:v>-2.9997385970978971E-10</c:v>
                </c:pt>
                <c:pt idx="13">
                  <c:v>0</c:v>
                </c:pt>
                <c:pt idx="14">
                  <c:v>-8.4932172549111923E-9</c:v>
                </c:pt>
                <c:pt idx="15">
                  <c:v>-4.3207257209128015E-10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A4-4818-B845-6FEAD54E4A02}"/>
            </c:ext>
          </c:extLst>
        </c:ser>
        <c:ser>
          <c:idx val="6"/>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-0.33949779400000002</c:v>
                </c:pt>
                <c:pt idx="4">
                  <c:v>-0.9699050709999999</c:v>
                </c:pt>
                <c:pt idx="5">
                  <c:v>-0.93341436300000014</c:v>
                </c:pt>
                <c:pt idx="6">
                  <c:v>-0.48031832799999985</c:v>
                </c:pt>
                <c:pt idx="7">
                  <c:v>-0.87857627599999999</c:v>
                </c:pt>
                <c:pt idx="8">
                  <c:v>-0.31016547500000025</c:v>
                </c:pt>
                <c:pt idx="9">
                  <c:v>-0.26142372600000019</c:v>
                </c:pt>
                <c:pt idx="10">
                  <c:v>-0.29034299600000008</c:v>
                </c:pt>
                <c:pt idx="11">
                  <c:v>-0.24645366730000001</c:v>
                </c:pt>
                <c:pt idx="12">
                  <c:v>-0.31974514760000011</c:v>
                </c:pt>
                <c:pt idx="13">
                  <c:v>-0.12891701580000017</c:v>
                </c:pt>
                <c:pt idx="14">
                  <c:v>-0.12993665869999974</c:v>
                </c:pt>
                <c:pt idx="15">
                  <c:v>-0.25656068215000005</c:v>
                </c:pt>
                <c:pt idx="16">
                  <c:v>-0.43728811319999988</c:v>
                </c:pt>
                <c:pt idx="17">
                  <c:v>-0.11461553113999992</c:v>
                </c:pt>
                <c:pt idx="18">
                  <c:v>-0.24060400903999993</c:v>
                </c:pt>
                <c:pt idx="19">
                  <c:v>-0.38259619450000004</c:v>
                </c:pt>
                <c:pt idx="20">
                  <c:v>-0.27716351404154999</c:v>
                </c:pt>
                <c:pt idx="21">
                  <c:v>-0.40382932470000005</c:v>
                </c:pt>
                <c:pt idx="22">
                  <c:v>-0.32305174898560007</c:v>
                </c:pt>
                <c:pt idx="23">
                  <c:v>-0.23937864821000004</c:v>
                </c:pt>
                <c:pt idx="24">
                  <c:v>-0.30908129270174001</c:v>
                </c:pt>
              </c:numCache>
            </c:numRef>
          </c:val>
          <c:extLst>
            <c:ext xmlns:c16="http://schemas.microsoft.com/office/drawing/2014/chart" uri="{C3380CC4-5D6E-409C-BE32-E72D297353CC}">
              <c16:uniqueId val="{00000000-7A79-4072-A854-A6B42A23B255}"/>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'[1]---Compare options---'!$H$49</c:f>
              <c:strCache>
                <c:ptCount val="1"/>
                <c:pt idx="0">
                  <c:v>Emissions</c:v>
                </c:pt>
              </c:strCache>
            </c:strRef>
          </c:tx>
          <c:spPr>
            <a:solidFill>
              <a:srgbClr val="351C21"/>
            </a:solidFill>
            <a:ln>
              <a:noFill/>
            </a:ln>
            <a:effectLst/>
          </c:spPr>
          <c:invertIfNegative val="0"/>
          <c:cat>
            <c:strRef>
              <c:f>'[1]---Compare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options---'!$I$49:$AG$49</c:f>
              <c:numCache>
                <c:formatCode>General</c:formatCode>
                <c:ptCount val="25"/>
                <c:pt idx="0">
                  <c:v>-120.0395858503161</c:v>
                </c:pt>
                <c:pt idx="1">
                  <c:v>-130.87477833361737</c:v>
                </c:pt>
                <c:pt idx="2">
                  <c:v>-115.96071455183252</c:v>
                </c:pt>
                <c:pt idx="3">
                  <c:v>-77.293230406003545</c:v>
                </c:pt>
                <c:pt idx="4">
                  <c:v>-62.996105561870152</c:v>
                </c:pt>
                <c:pt idx="5">
                  <c:v>-56.705459410234823</c:v>
                </c:pt>
                <c:pt idx="6">
                  <c:v>-53.693081076264384</c:v>
                </c:pt>
                <c:pt idx="7">
                  <c:v>-11.051437388826628</c:v>
                </c:pt>
                <c:pt idx="8">
                  <c:v>59.245483442374969</c:v>
                </c:pt>
                <c:pt idx="9">
                  <c:v>85.727934224644443</c:v>
                </c:pt>
                <c:pt idx="10">
                  <c:v>89.674808172737244</c:v>
                </c:pt>
                <c:pt idx="11">
                  <c:v>66.187727433260065</c:v>
                </c:pt>
                <c:pt idx="12">
                  <c:v>9.2427571513114959</c:v>
                </c:pt>
                <c:pt idx="13">
                  <c:v>-14.428299576903694</c:v>
                </c:pt>
                <c:pt idx="14">
                  <c:v>11.495149475800572</c:v>
                </c:pt>
                <c:pt idx="15">
                  <c:v>49.059443922909672</c:v>
                </c:pt>
                <c:pt idx="16">
                  <c:v>63.471828904333528</c:v>
                </c:pt>
                <c:pt idx="17">
                  <c:v>44.714303046043611</c:v>
                </c:pt>
                <c:pt idx="18">
                  <c:v>32.493995124677895</c:v>
                </c:pt>
                <c:pt idx="19">
                  <c:v>34.916651751375817</c:v>
                </c:pt>
                <c:pt idx="20">
                  <c:v>35.18172369546059</c:v>
                </c:pt>
                <c:pt idx="21">
                  <c:v>36.900153465332984</c:v>
                </c:pt>
                <c:pt idx="22">
                  <c:v>36.266343543724972</c:v>
                </c:pt>
                <c:pt idx="23">
                  <c:v>40.726496168712913</c:v>
                </c:pt>
                <c:pt idx="24">
                  <c:v>51.846385800650928</c:v>
                </c:pt>
              </c:numCache>
            </c:numRef>
          </c:val>
          <c:extLst>
            <c:ext xmlns:c16="http://schemas.microsoft.com/office/drawing/2014/chart" uri="{C3380CC4-5D6E-409C-BE32-E72D297353CC}">
              <c16:uniqueId val="{00000000-DD91-4862-8894-95D07CCBDE3B}"/>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'[1]---Compare options---'!$H$69</c:f>
              <c:strCache>
                <c:ptCount val="1"/>
                <c:pt idx="0">
                  <c:v>Emissions</c:v>
                </c:pt>
              </c:strCache>
            </c:strRef>
          </c:tx>
          <c:spPr>
            <a:solidFill>
              <a:srgbClr val="351C21"/>
            </a:solidFill>
            <a:ln>
              <a:noFill/>
            </a:ln>
            <a:effectLst/>
          </c:spPr>
          <c:invertIfNegative val="0"/>
          <c:cat>
            <c:strRef>
              <c:f>'[1]---Compare options---'!$I$68:$AG$68</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options---'!$I$69:$AG$69</c:f>
              <c:numCache>
                <c:formatCode>General</c:formatCode>
                <c:ptCount val="25"/>
                <c:pt idx="0">
                  <c:v>-120.0395858503161</c:v>
                </c:pt>
                <c:pt idx="1">
                  <c:v>-250.91436418393346</c:v>
                </c:pt>
                <c:pt idx="2">
                  <c:v>-366.87507873576601</c:v>
                </c:pt>
                <c:pt idx="3">
                  <c:v>-444.16830914176956</c:v>
                </c:pt>
                <c:pt idx="4">
                  <c:v>-507.16441470363969</c:v>
                </c:pt>
                <c:pt idx="5">
                  <c:v>-563.86987411387452</c:v>
                </c:pt>
                <c:pt idx="6">
                  <c:v>-617.56295519013895</c:v>
                </c:pt>
                <c:pt idx="7">
                  <c:v>-628.61439257896564</c:v>
                </c:pt>
                <c:pt idx="8">
                  <c:v>-569.36890913659067</c:v>
                </c:pt>
                <c:pt idx="9">
                  <c:v>-483.64097491194622</c:v>
                </c:pt>
                <c:pt idx="10">
                  <c:v>-393.96616673920897</c:v>
                </c:pt>
                <c:pt idx="11">
                  <c:v>-327.77843930594889</c:v>
                </c:pt>
                <c:pt idx="12">
                  <c:v>-318.53568215463741</c:v>
                </c:pt>
                <c:pt idx="13">
                  <c:v>-332.96398173154108</c:v>
                </c:pt>
                <c:pt idx="14">
                  <c:v>-321.46883225574049</c:v>
                </c:pt>
                <c:pt idx="15">
                  <c:v>-272.40938833283082</c:v>
                </c:pt>
                <c:pt idx="16">
                  <c:v>-208.93755942849728</c:v>
                </c:pt>
                <c:pt idx="17">
                  <c:v>-164.22325638245366</c:v>
                </c:pt>
                <c:pt idx="18">
                  <c:v>-131.72926125777576</c:v>
                </c:pt>
                <c:pt idx="19">
                  <c:v>-96.812609506399951</c:v>
                </c:pt>
                <c:pt idx="20">
                  <c:v>-61.630885810939361</c:v>
                </c:pt>
                <c:pt idx="21">
                  <c:v>-24.730732345606377</c:v>
                </c:pt>
                <c:pt idx="22">
                  <c:v>11.535611198118595</c:v>
                </c:pt>
                <c:pt idx="23">
                  <c:v>52.262107366831508</c:v>
                </c:pt>
                <c:pt idx="24">
                  <c:v>104.10849316748244</c:v>
                </c:pt>
              </c:numCache>
            </c:numRef>
          </c:val>
          <c:extLst>
            <c:ext xmlns:c16="http://schemas.microsoft.com/office/drawing/2014/chart" uri="{C3380CC4-5D6E-409C-BE32-E72D297353CC}">
              <c16:uniqueId val="{00000000-5FA7-4524-B102-76CCCB9A37E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68580</xdr:colOff>
      <xdr:row>13</xdr:row>
      <xdr:rowOff>144780</xdr:rowOff>
    </xdr:to>
    <xdr:grpSp>
      <xdr:nvGrpSpPr>
        <xdr:cNvPr id="2" name="RectangleTop" hidden="1">
          <a:extLst>
            <a:ext uri="{FF2B5EF4-FFF2-40B4-BE49-F238E27FC236}">
              <a16:creationId xmlns:a16="http://schemas.microsoft.com/office/drawing/2014/main" id="{7AED755D-7681-4F76-8061-C955600B40DE}"/>
            </a:ext>
          </a:extLst>
        </xdr:cNvPr>
        <xdr:cNvGrpSpPr>
          <a:grpSpLocks/>
        </xdr:cNvGrpSpPr>
      </xdr:nvGrpSpPr>
      <xdr:grpSpPr bwMode="auto">
        <a:xfrm>
          <a:off x="0" y="0"/>
          <a:ext cx="15051405" cy="3954780"/>
          <a:chOff x="0" y="0"/>
          <a:chExt cx="1106" cy="263"/>
        </a:xfrm>
      </xdr:grpSpPr>
      <xdr:sp macro="" textlink="">
        <xdr:nvSpPr>
          <xdr:cNvPr id="3" name="RectangleTop" hidden="1">
            <a:extLst>
              <a:ext uri="{FF2B5EF4-FFF2-40B4-BE49-F238E27FC236}">
                <a16:creationId xmlns:a16="http://schemas.microsoft.com/office/drawing/2014/main" id="{EBC278F2-C2D3-71E0-BA6F-99BB23FB8E8E}"/>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FB9FE9D-82B6-8EBF-90B1-BD11EC66DC61}"/>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30480</xdr:rowOff>
    </xdr:from>
    <xdr:to>
      <xdr:col>21</xdr:col>
      <xdr:colOff>68580</xdr:colOff>
      <xdr:row>40</xdr:row>
      <xdr:rowOff>0</xdr:rowOff>
    </xdr:to>
    <xdr:grpSp>
      <xdr:nvGrpSpPr>
        <xdr:cNvPr id="5" name="RectangleBottom" hidden="1">
          <a:extLst>
            <a:ext uri="{FF2B5EF4-FFF2-40B4-BE49-F238E27FC236}">
              <a16:creationId xmlns:a16="http://schemas.microsoft.com/office/drawing/2014/main" id="{8F8BBD3C-6A67-42A9-B4F4-C146C1279B78}"/>
            </a:ext>
          </a:extLst>
        </xdr:cNvPr>
        <xdr:cNvGrpSpPr>
          <a:grpSpLocks/>
        </xdr:cNvGrpSpPr>
      </xdr:nvGrpSpPr>
      <xdr:grpSpPr bwMode="auto">
        <a:xfrm>
          <a:off x="0" y="6917055"/>
          <a:ext cx="15051405" cy="2274570"/>
          <a:chOff x="0" y="509"/>
          <a:chExt cx="1106" cy="270"/>
        </a:xfrm>
      </xdr:grpSpPr>
      <xdr:sp macro="" textlink="">
        <xdr:nvSpPr>
          <xdr:cNvPr id="6" name="RectangleBottom" hidden="1">
            <a:extLst>
              <a:ext uri="{FF2B5EF4-FFF2-40B4-BE49-F238E27FC236}">
                <a16:creationId xmlns:a16="http://schemas.microsoft.com/office/drawing/2014/main" id="{CB4818CF-D5F6-3C86-A4B2-F898DF1487BF}"/>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C77FB538-BD99-4A35-77A4-3539FF34FBF6}"/>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B46E6086-42BA-9856-1B1A-D75A3BF4544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5403215</xdr:colOff>
      <xdr:row>16</xdr:row>
      <xdr:rowOff>257175</xdr:rowOff>
    </xdr:to>
    <xdr:grpSp>
      <xdr:nvGrpSpPr>
        <xdr:cNvPr id="9" name="Group 8">
          <a:extLst>
            <a:ext uri="{FF2B5EF4-FFF2-40B4-BE49-F238E27FC236}">
              <a16:creationId xmlns:a16="http://schemas.microsoft.com/office/drawing/2014/main" id="{1F83ADA0-AFC9-40B9-A225-F5D9B73BBF95}"/>
            </a:ext>
          </a:extLst>
        </xdr:cNvPr>
        <xdr:cNvGrpSpPr/>
      </xdr:nvGrpSpPr>
      <xdr:grpSpPr>
        <a:xfrm>
          <a:off x="504825" y="647700"/>
          <a:ext cx="5708015" cy="4362450"/>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F160913F-7544-BF14-486E-F62327F1082C}"/>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F270565F-6F4A-E53C-54E3-BD22316AB48A}"/>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104018</xdr:rowOff>
    </xdr:to>
    <xdr:pic>
      <xdr:nvPicPr>
        <xdr:cNvPr id="12" name="Picture 11" descr="A black background with white text&#10;&#10;Description automatically generated">
          <a:extLst>
            <a:ext uri="{FF2B5EF4-FFF2-40B4-BE49-F238E27FC236}">
              <a16:creationId xmlns:a16="http://schemas.microsoft.com/office/drawing/2014/main" id="{85212DF2-30FE-436F-9973-019E474B4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twoCellAnchor>
    <xdr:from>
      <xdr:col>2</xdr:col>
      <xdr:colOff>3573780</xdr:colOff>
      <xdr:row>17</xdr:row>
      <xdr:rowOff>182880</xdr:rowOff>
    </xdr:from>
    <xdr:to>
      <xdr:col>2</xdr:col>
      <xdr:colOff>5369680</xdr:colOff>
      <xdr:row>19</xdr:row>
      <xdr:rowOff>135688</xdr:rowOff>
    </xdr:to>
    <xdr:grpSp>
      <xdr:nvGrpSpPr>
        <xdr:cNvPr id="13" name="Graphic 4">
          <a:extLst>
            <a:ext uri="{FF2B5EF4-FFF2-40B4-BE49-F238E27FC236}">
              <a16:creationId xmlns:a16="http://schemas.microsoft.com/office/drawing/2014/main" id="{AA88B31E-0C7F-4A8E-AC2F-C4387B9291AF}"/>
            </a:ext>
          </a:extLst>
        </xdr:cNvPr>
        <xdr:cNvGrpSpPr>
          <a:grpSpLocks noChangeAspect="1"/>
        </xdr:cNvGrpSpPr>
      </xdr:nvGrpSpPr>
      <xdr:grpSpPr>
        <a:xfrm>
          <a:off x="4383405" y="5250180"/>
          <a:ext cx="1795900" cy="581458"/>
          <a:chOff x="9673094" y="5359719"/>
          <a:chExt cx="4313873" cy="1390650"/>
        </a:xfrm>
      </xdr:grpSpPr>
      <xdr:grpSp>
        <xdr:nvGrpSpPr>
          <xdr:cNvPr id="14" name="Graphic 4">
            <a:extLst>
              <a:ext uri="{FF2B5EF4-FFF2-40B4-BE49-F238E27FC236}">
                <a16:creationId xmlns:a16="http://schemas.microsoft.com/office/drawing/2014/main" id="{9C80FB6C-01FC-AAB6-32E4-01C2DE5C42FE}"/>
              </a:ext>
            </a:extLst>
          </xdr:cNvPr>
          <xdr:cNvGrpSpPr/>
        </xdr:nvGrpSpPr>
        <xdr:grpSpPr>
          <a:xfrm>
            <a:off x="11025644" y="6244592"/>
            <a:ext cx="2961323" cy="505777"/>
            <a:chOff x="11025644" y="6244592"/>
            <a:chExt cx="2961323" cy="505777"/>
          </a:xfrm>
          <a:solidFill>
            <a:srgbClr val="1A9AFA"/>
          </a:solidFill>
        </xdr:grpSpPr>
        <xdr:sp macro="" textlink="">
          <xdr:nvSpPr>
            <xdr:cNvPr id="18" name="Freeform 11">
              <a:extLst>
                <a:ext uri="{FF2B5EF4-FFF2-40B4-BE49-F238E27FC236}">
                  <a16:creationId xmlns:a16="http://schemas.microsoft.com/office/drawing/2014/main" id="{90DBA34F-1954-4416-58C7-6CD38D141848}"/>
                </a:ext>
              </a:extLst>
            </xdr:cNvPr>
            <xdr:cNvSpPr/>
          </xdr:nvSpPr>
          <xdr:spPr>
            <a:xfrm>
              <a:off x="11025644" y="6264594"/>
              <a:ext cx="352425" cy="477202"/>
            </a:xfrm>
            <a:custGeom>
              <a:avLst/>
              <a:gdLst>
                <a:gd name="connsiteX0" fmla="*/ 280035 w 352425"/>
                <a:gd name="connsiteY0" fmla="*/ 149542 h 477202"/>
                <a:gd name="connsiteX1" fmla="*/ 274320 w 352425"/>
                <a:gd name="connsiteY1" fmla="*/ 114300 h 477202"/>
                <a:gd name="connsiteX2" fmla="*/ 258128 w 352425"/>
                <a:gd name="connsiteY2" fmla="*/ 88583 h 477202"/>
                <a:gd name="connsiteX3" fmla="*/ 232410 w 352425"/>
                <a:gd name="connsiteY3" fmla="*/ 72390 h 477202"/>
                <a:gd name="connsiteX4" fmla="*/ 199072 w 352425"/>
                <a:gd name="connsiteY4" fmla="*/ 66675 h 477202"/>
                <a:gd name="connsiteX5" fmla="*/ 70485 w 352425"/>
                <a:gd name="connsiteY5" fmla="*/ 66675 h 477202"/>
                <a:gd name="connsiteX6" fmla="*/ 70485 w 352425"/>
                <a:gd name="connsiteY6" fmla="*/ 231458 h 477202"/>
                <a:gd name="connsiteX7" fmla="*/ 199072 w 352425"/>
                <a:gd name="connsiteY7" fmla="*/ 231458 h 477202"/>
                <a:gd name="connsiteX8" fmla="*/ 260985 w 352425"/>
                <a:gd name="connsiteY8" fmla="*/ 209550 h 477202"/>
                <a:gd name="connsiteX9" fmla="*/ 280035 w 352425"/>
                <a:gd name="connsiteY9" fmla="*/ 149542 h 477202"/>
                <a:gd name="connsiteX10" fmla="*/ 352425 w 352425"/>
                <a:gd name="connsiteY10" fmla="*/ 149542 h 477202"/>
                <a:gd name="connsiteX11" fmla="*/ 340995 w 352425"/>
                <a:gd name="connsiteY11" fmla="*/ 214313 h 477202"/>
                <a:gd name="connsiteX12" fmla="*/ 308610 w 352425"/>
                <a:gd name="connsiteY12" fmla="*/ 260985 h 477202"/>
                <a:gd name="connsiteX13" fmla="*/ 259080 w 352425"/>
                <a:gd name="connsiteY13" fmla="*/ 289560 h 477202"/>
                <a:gd name="connsiteX14" fmla="*/ 195263 w 352425"/>
                <a:gd name="connsiteY14" fmla="*/ 299085 h 477202"/>
                <a:gd name="connsiteX15" fmla="*/ 70485 w 352425"/>
                <a:gd name="connsiteY15" fmla="*/ 299085 h 477202"/>
                <a:gd name="connsiteX16" fmla="*/ 70485 w 352425"/>
                <a:gd name="connsiteY16" fmla="*/ 477203 h 477202"/>
                <a:gd name="connsiteX17" fmla="*/ 0 w 352425"/>
                <a:gd name="connsiteY17" fmla="*/ 477203 h 477202"/>
                <a:gd name="connsiteX18" fmla="*/ 0 w 352425"/>
                <a:gd name="connsiteY18" fmla="*/ 0 h 477202"/>
                <a:gd name="connsiteX19" fmla="*/ 200025 w 352425"/>
                <a:gd name="connsiteY19" fmla="*/ 0 h 477202"/>
                <a:gd name="connsiteX20" fmla="*/ 260985 w 352425"/>
                <a:gd name="connsiteY20" fmla="*/ 9525 h 477202"/>
                <a:gd name="connsiteX21" fmla="*/ 309563 w 352425"/>
                <a:gd name="connsiteY21" fmla="*/ 38100 h 477202"/>
                <a:gd name="connsiteX22" fmla="*/ 341947 w 352425"/>
                <a:gd name="connsiteY22" fmla="*/ 84773 h 477202"/>
                <a:gd name="connsiteX23" fmla="*/ 352425 w 352425"/>
                <a:gd name="connsiteY23" fmla="*/ 149542 h 4772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352425" h="477202">
                  <a:moveTo>
                    <a:pt x="280035" y="149542"/>
                  </a:moveTo>
                  <a:cubicBezTo>
                    <a:pt x="280035" y="136208"/>
                    <a:pt x="278130" y="124778"/>
                    <a:pt x="274320" y="114300"/>
                  </a:cubicBezTo>
                  <a:cubicBezTo>
                    <a:pt x="270510" y="103823"/>
                    <a:pt x="264795" y="95250"/>
                    <a:pt x="258128" y="88583"/>
                  </a:cubicBezTo>
                  <a:cubicBezTo>
                    <a:pt x="251460" y="81915"/>
                    <a:pt x="242888" y="76200"/>
                    <a:pt x="232410" y="72390"/>
                  </a:cubicBezTo>
                  <a:cubicBezTo>
                    <a:pt x="221932" y="68580"/>
                    <a:pt x="211455" y="66675"/>
                    <a:pt x="199072" y="66675"/>
                  </a:cubicBezTo>
                  <a:lnTo>
                    <a:pt x="70485" y="66675"/>
                  </a:lnTo>
                  <a:lnTo>
                    <a:pt x="70485" y="231458"/>
                  </a:lnTo>
                  <a:lnTo>
                    <a:pt x="199072" y="231458"/>
                  </a:lnTo>
                  <a:cubicBezTo>
                    <a:pt x="226695" y="231458"/>
                    <a:pt x="246697" y="223838"/>
                    <a:pt x="260985" y="209550"/>
                  </a:cubicBezTo>
                  <a:cubicBezTo>
                    <a:pt x="272415" y="196215"/>
                    <a:pt x="280035" y="175260"/>
                    <a:pt x="280035" y="149542"/>
                  </a:cubicBezTo>
                  <a:moveTo>
                    <a:pt x="352425" y="149542"/>
                  </a:moveTo>
                  <a:cubicBezTo>
                    <a:pt x="352425" y="174308"/>
                    <a:pt x="348615" y="196215"/>
                    <a:pt x="340995" y="214313"/>
                  </a:cubicBezTo>
                  <a:cubicBezTo>
                    <a:pt x="333375" y="233363"/>
                    <a:pt x="321945" y="248603"/>
                    <a:pt x="308610" y="260985"/>
                  </a:cubicBezTo>
                  <a:cubicBezTo>
                    <a:pt x="294322" y="273367"/>
                    <a:pt x="278130" y="282892"/>
                    <a:pt x="259080" y="289560"/>
                  </a:cubicBezTo>
                  <a:cubicBezTo>
                    <a:pt x="240030" y="296228"/>
                    <a:pt x="218122" y="299085"/>
                    <a:pt x="195263" y="299085"/>
                  </a:cubicBezTo>
                  <a:lnTo>
                    <a:pt x="70485" y="299085"/>
                  </a:lnTo>
                  <a:lnTo>
                    <a:pt x="70485" y="477203"/>
                  </a:lnTo>
                  <a:lnTo>
                    <a:pt x="0" y="477203"/>
                  </a:lnTo>
                  <a:lnTo>
                    <a:pt x="0" y="0"/>
                  </a:lnTo>
                  <a:lnTo>
                    <a:pt x="200025" y="0"/>
                  </a:lnTo>
                  <a:cubicBezTo>
                    <a:pt x="221932" y="0"/>
                    <a:pt x="241935" y="2858"/>
                    <a:pt x="260985" y="9525"/>
                  </a:cubicBezTo>
                  <a:cubicBezTo>
                    <a:pt x="280035" y="16192"/>
                    <a:pt x="296228" y="24765"/>
                    <a:pt x="309563" y="38100"/>
                  </a:cubicBezTo>
                  <a:cubicBezTo>
                    <a:pt x="322897" y="50483"/>
                    <a:pt x="334328" y="65723"/>
                    <a:pt x="341947" y="84773"/>
                  </a:cubicBezTo>
                  <a:cubicBezTo>
                    <a:pt x="348615" y="103823"/>
                    <a:pt x="352425" y="125730"/>
                    <a:pt x="352425" y="149542"/>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9" name="Freeform 13">
              <a:extLst>
                <a:ext uri="{FF2B5EF4-FFF2-40B4-BE49-F238E27FC236}">
                  <a16:creationId xmlns:a16="http://schemas.microsoft.com/office/drawing/2014/main" id="{1B7A0A51-86AB-B974-9AE8-54321FA37F33}"/>
                </a:ext>
              </a:extLst>
            </xdr:cNvPr>
            <xdr:cNvSpPr/>
          </xdr:nvSpPr>
          <xdr:spPr>
            <a:xfrm>
              <a:off x="11399976" y="6377942"/>
              <a:ext cx="292417" cy="372427"/>
            </a:xfrm>
            <a:custGeom>
              <a:avLst/>
              <a:gdLst>
                <a:gd name="connsiteX0" fmla="*/ 223838 w 292417"/>
                <a:gd name="connsiteY0" fmla="*/ 211455 h 372427"/>
                <a:gd name="connsiteX1" fmla="*/ 205740 w 292417"/>
                <a:gd name="connsiteY1" fmla="*/ 203835 h 372427"/>
                <a:gd name="connsiteX2" fmla="*/ 189548 w 292417"/>
                <a:gd name="connsiteY2" fmla="*/ 199072 h 372427"/>
                <a:gd name="connsiteX3" fmla="*/ 168593 w 292417"/>
                <a:gd name="connsiteY3" fmla="*/ 196215 h 372427"/>
                <a:gd name="connsiteX4" fmla="*/ 141923 w 292417"/>
                <a:gd name="connsiteY4" fmla="*/ 195263 h 372427"/>
                <a:gd name="connsiteX5" fmla="*/ 88583 w 292417"/>
                <a:gd name="connsiteY5" fmla="*/ 209550 h 372427"/>
                <a:gd name="connsiteX6" fmla="*/ 68580 w 292417"/>
                <a:gd name="connsiteY6" fmla="*/ 248602 h 372427"/>
                <a:gd name="connsiteX7" fmla="*/ 74295 w 292417"/>
                <a:gd name="connsiteY7" fmla="*/ 275272 h 372427"/>
                <a:gd name="connsiteX8" fmla="*/ 88583 w 292417"/>
                <a:gd name="connsiteY8" fmla="*/ 293370 h 372427"/>
                <a:gd name="connsiteX9" fmla="*/ 108585 w 292417"/>
                <a:gd name="connsiteY9" fmla="*/ 303847 h 372427"/>
                <a:gd name="connsiteX10" fmla="*/ 137160 w 292417"/>
                <a:gd name="connsiteY10" fmla="*/ 307657 h 372427"/>
                <a:gd name="connsiteX11" fmla="*/ 163830 w 292417"/>
                <a:gd name="connsiteY11" fmla="*/ 303847 h 372427"/>
                <a:gd name="connsiteX12" fmla="*/ 188595 w 292417"/>
                <a:gd name="connsiteY12" fmla="*/ 293370 h 372427"/>
                <a:gd name="connsiteX13" fmla="*/ 208598 w 292417"/>
                <a:gd name="connsiteY13" fmla="*/ 279082 h 372427"/>
                <a:gd name="connsiteX14" fmla="*/ 223838 w 292417"/>
                <a:gd name="connsiteY14" fmla="*/ 262890 h 372427"/>
                <a:gd name="connsiteX15" fmla="*/ 223838 w 292417"/>
                <a:gd name="connsiteY15" fmla="*/ 211455 h 372427"/>
                <a:gd name="connsiteX16" fmla="*/ 223838 w 292417"/>
                <a:gd name="connsiteY16" fmla="*/ 364807 h 372427"/>
                <a:gd name="connsiteX17" fmla="*/ 223838 w 292417"/>
                <a:gd name="connsiteY17" fmla="*/ 329565 h 372427"/>
                <a:gd name="connsiteX18" fmla="*/ 200978 w 292417"/>
                <a:gd name="connsiteY18" fmla="*/ 347663 h 372427"/>
                <a:gd name="connsiteX19" fmla="*/ 181928 w 292417"/>
                <a:gd name="connsiteY19" fmla="*/ 359092 h 372427"/>
                <a:gd name="connsiteX20" fmla="*/ 157163 w 292417"/>
                <a:gd name="connsiteY20" fmla="*/ 368617 h 372427"/>
                <a:gd name="connsiteX21" fmla="*/ 124778 w 292417"/>
                <a:gd name="connsiteY21" fmla="*/ 372427 h 372427"/>
                <a:gd name="connsiteX22" fmla="*/ 80963 w 292417"/>
                <a:gd name="connsiteY22" fmla="*/ 365760 h 372427"/>
                <a:gd name="connsiteX23" fmla="*/ 40958 w 292417"/>
                <a:gd name="connsiteY23" fmla="*/ 344805 h 372427"/>
                <a:gd name="connsiteX24" fmla="*/ 11430 w 292417"/>
                <a:gd name="connsiteY24" fmla="*/ 307657 h 372427"/>
                <a:gd name="connsiteX25" fmla="*/ 0 w 292417"/>
                <a:gd name="connsiteY25" fmla="*/ 251460 h 372427"/>
                <a:gd name="connsiteX26" fmla="*/ 10478 w 292417"/>
                <a:gd name="connsiteY26" fmla="*/ 200025 h 372427"/>
                <a:gd name="connsiteX27" fmla="*/ 40005 w 292417"/>
                <a:gd name="connsiteY27" fmla="*/ 163830 h 372427"/>
                <a:gd name="connsiteX28" fmla="*/ 85725 w 292417"/>
                <a:gd name="connsiteY28" fmla="*/ 142875 h 372427"/>
                <a:gd name="connsiteX29" fmla="*/ 141923 w 292417"/>
                <a:gd name="connsiteY29" fmla="*/ 136207 h 372427"/>
                <a:gd name="connsiteX30" fmla="*/ 189548 w 292417"/>
                <a:gd name="connsiteY30" fmla="*/ 140017 h 372427"/>
                <a:gd name="connsiteX31" fmla="*/ 221933 w 292417"/>
                <a:gd name="connsiteY31" fmla="*/ 149542 h 372427"/>
                <a:gd name="connsiteX32" fmla="*/ 221933 w 292417"/>
                <a:gd name="connsiteY32" fmla="*/ 122872 h 372427"/>
                <a:gd name="connsiteX33" fmla="*/ 204788 w 292417"/>
                <a:gd name="connsiteY33" fmla="*/ 78105 h 372427"/>
                <a:gd name="connsiteX34" fmla="*/ 154305 w 292417"/>
                <a:gd name="connsiteY34" fmla="*/ 62865 h 372427"/>
                <a:gd name="connsiteX35" fmla="*/ 104775 w 292417"/>
                <a:gd name="connsiteY35" fmla="*/ 68580 h 372427"/>
                <a:gd name="connsiteX36" fmla="*/ 61913 w 292417"/>
                <a:gd name="connsiteY36" fmla="*/ 85725 h 372427"/>
                <a:gd name="connsiteX37" fmla="*/ 34290 w 292417"/>
                <a:gd name="connsiteY37" fmla="*/ 32385 h 372427"/>
                <a:gd name="connsiteX38" fmla="*/ 89535 w 292417"/>
                <a:gd name="connsiteY38" fmla="*/ 8572 h 372427"/>
                <a:gd name="connsiteX39" fmla="*/ 157163 w 292417"/>
                <a:gd name="connsiteY39" fmla="*/ 0 h 372427"/>
                <a:gd name="connsiteX40" fmla="*/ 212408 w 292417"/>
                <a:gd name="connsiteY40" fmla="*/ 7620 h 372427"/>
                <a:gd name="connsiteX41" fmla="*/ 255270 w 292417"/>
                <a:gd name="connsiteY41" fmla="*/ 29527 h 372427"/>
                <a:gd name="connsiteX42" fmla="*/ 282893 w 292417"/>
                <a:gd name="connsiteY42" fmla="*/ 67627 h 372427"/>
                <a:gd name="connsiteX43" fmla="*/ 292418 w 292417"/>
                <a:gd name="connsiteY43" fmla="*/ 120967 h 372427"/>
                <a:gd name="connsiteX44" fmla="*/ 292418 w 292417"/>
                <a:gd name="connsiteY44" fmla="*/ 366713 h 372427"/>
                <a:gd name="connsiteX45" fmla="*/ 223838 w 292417"/>
                <a:gd name="connsiteY45" fmla="*/ 366713 h 372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292417" h="372427">
                  <a:moveTo>
                    <a:pt x="223838" y="211455"/>
                  </a:moveTo>
                  <a:cubicBezTo>
                    <a:pt x="217170" y="208597"/>
                    <a:pt x="211455" y="205740"/>
                    <a:pt x="205740" y="203835"/>
                  </a:cubicBezTo>
                  <a:cubicBezTo>
                    <a:pt x="200025" y="201930"/>
                    <a:pt x="195263" y="200977"/>
                    <a:pt x="189548" y="199072"/>
                  </a:cubicBezTo>
                  <a:cubicBezTo>
                    <a:pt x="183833" y="198120"/>
                    <a:pt x="177165" y="197167"/>
                    <a:pt x="168593" y="196215"/>
                  </a:cubicBezTo>
                  <a:cubicBezTo>
                    <a:pt x="160020" y="195263"/>
                    <a:pt x="151448" y="195263"/>
                    <a:pt x="141923" y="195263"/>
                  </a:cubicBezTo>
                  <a:cubicBezTo>
                    <a:pt x="119063" y="195263"/>
                    <a:pt x="100965" y="200025"/>
                    <a:pt x="88583" y="209550"/>
                  </a:cubicBezTo>
                  <a:cubicBezTo>
                    <a:pt x="75248" y="219075"/>
                    <a:pt x="68580" y="232410"/>
                    <a:pt x="68580" y="248602"/>
                  </a:cubicBezTo>
                  <a:cubicBezTo>
                    <a:pt x="68580" y="259080"/>
                    <a:pt x="70485" y="268605"/>
                    <a:pt x="74295" y="275272"/>
                  </a:cubicBezTo>
                  <a:cubicBezTo>
                    <a:pt x="78105" y="282892"/>
                    <a:pt x="82868" y="288607"/>
                    <a:pt x="88583" y="293370"/>
                  </a:cubicBezTo>
                  <a:cubicBezTo>
                    <a:pt x="94298" y="298132"/>
                    <a:pt x="100965" y="301942"/>
                    <a:pt x="108585" y="303847"/>
                  </a:cubicBezTo>
                  <a:cubicBezTo>
                    <a:pt x="116205" y="305752"/>
                    <a:pt x="125730" y="307657"/>
                    <a:pt x="137160" y="307657"/>
                  </a:cubicBezTo>
                  <a:cubicBezTo>
                    <a:pt x="146685" y="307657"/>
                    <a:pt x="155258" y="306705"/>
                    <a:pt x="163830" y="303847"/>
                  </a:cubicBezTo>
                  <a:cubicBezTo>
                    <a:pt x="172403" y="300990"/>
                    <a:pt x="180975" y="298132"/>
                    <a:pt x="188595" y="293370"/>
                  </a:cubicBezTo>
                  <a:cubicBezTo>
                    <a:pt x="196215" y="288607"/>
                    <a:pt x="202883" y="283845"/>
                    <a:pt x="208598" y="279082"/>
                  </a:cubicBezTo>
                  <a:cubicBezTo>
                    <a:pt x="214313" y="273367"/>
                    <a:pt x="220028" y="268605"/>
                    <a:pt x="223838" y="262890"/>
                  </a:cubicBezTo>
                  <a:lnTo>
                    <a:pt x="223838" y="211455"/>
                  </a:lnTo>
                  <a:close/>
                  <a:moveTo>
                    <a:pt x="223838" y="364807"/>
                  </a:moveTo>
                  <a:lnTo>
                    <a:pt x="223838" y="329565"/>
                  </a:lnTo>
                  <a:cubicBezTo>
                    <a:pt x="214313" y="338138"/>
                    <a:pt x="207645" y="343852"/>
                    <a:pt x="200978" y="347663"/>
                  </a:cubicBezTo>
                  <a:cubicBezTo>
                    <a:pt x="195263" y="351472"/>
                    <a:pt x="188595" y="355282"/>
                    <a:pt x="181928" y="359092"/>
                  </a:cubicBezTo>
                  <a:cubicBezTo>
                    <a:pt x="175260" y="362902"/>
                    <a:pt x="167640" y="365760"/>
                    <a:pt x="157163" y="368617"/>
                  </a:cubicBezTo>
                  <a:cubicBezTo>
                    <a:pt x="147638" y="371475"/>
                    <a:pt x="136208" y="372427"/>
                    <a:pt x="124778" y="372427"/>
                  </a:cubicBezTo>
                  <a:cubicBezTo>
                    <a:pt x="110490" y="372427"/>
                    <a:pt x="96203" y="370522"/>
                    <a:pt x="80963" y="365760"/>
                  </a:cubicBezTo>
                  <a:cubicBezTo>
                    <a:pt x="65723" y="360997"/>
                    <a:pt x="53340" y="354330"/>
                    <a:pt x="40958" y="344805"/>
                  </a:cubicBezTo>
                  <a:cubicBezTo>
                    <a:pt x="29528" y="335280"/>
                    <a:pt x="19050" y="322897"/>
                    <a:pt x="11430" y="307657"/>
                  </a:cubicBezTo>
                  <a:cubicBezTo>
                    <a:pt x="3810" y="292417"/>
                    <a:pt x="0" y="273367"/>
                    <a:pt x="0" y="251460"/>
                  </a:cubicBezTo>
                  <a:cubicBezTo>
                    <a:pt x="0" y="231457"/>
                    <a:pt x="3810" y="214313"/>
                    <a:pt x="10478" y="200025"/>
                  </a:cubicBezTo>
                  <a:cubicBezTo>
                    <a:pt x="18098" y="185738"/>
                    <a:pt x="27623" y="173355"/>
                    <a:pt x="40005" y="163830"/>
                  </a:cubicBezTo>
                  <a:cubicBezTo>
                    <a:pt x="52388" y="154305"/>
                    <a:pt x="67628" y="147638"/>
                    <a:pt x="85725" y="142875"/>
                  </a:cubicBezTo>
                  <a:cubicBezTo>
                    <a:pt x="102870" y="138113"/>
                    <a:pt x="121920" y="136207"/>
                    <a:pt x="141923" y="136207"/>
                  </a:cubicBezTo>
                  <a:cubicBezTo>
                    <a:pt x="160973" y="136207"/>
                    <a:pt x="176213" y="137160"/>
                    <a:pt x="189548" y="140017"/>
                  </a:cubicBezTo>
                  <a:cubicBezTo>
                    <a:pt x="202883" y="142875"/>
                    <a:pt x="213360" y="145732"/>
                    <a:pt x="221933" y="149542"/>
                  </a:cubicBezTo>
                  <a:lnTo>
                    <a:pt x="221933" y="122872"/>
                  </a:lnTo>
                  <a:cubicBezTo>
                    <a:pt x="221933" y="102870"/>
                    <a:pt x="216218" y="88582"/>
                    <a:pt x="204788" y="78105"/>
                  </a:cubicBezTo>
                  <a:cubicBezTo>
                    <a:pt x="193358" y="67627"/>
                    <a:pt x="176213" y="62865"/>
                    <a:pt x="154305" y="62865"/>
                  </a:cubicBezTo>
                  <a:cubicBezTo>
                    <a:pt x="136208" y="62865"/>
                    <a:pt x="119063" y="64770"/>
                    <a:pt x="104775" y="68580"/>
                  </a:cubicBezTo>
                  <a:cubicBezTo>
                    <a:pt x="89535" y="72390"/>
                    <a:pt x="75248" y="78105"/>
                    <a:pt x="61913" y="85725"/>
                  </a:cubicBezTo>
                  <a:lnTo>
                    <a:pt x="34290" y="32385"/>
                  </a:lnTo>
                  <a:cubicBezTo>
                    <a:pt x="51435" y="21907"/>
                    <a:pt x="69533" y="13335"/>
                    <a:pt x="89535" y="8572"/>
                  </a:cubicBezTo>
                  <a:cubicBezTo>
                    <a:pt x="109538" y="2857"/>
                    <a:pt x="131445" y="0"/>
                    <a:pt x="157163" y="0"/>
                  </a:cubicBezTo>
                  <a:cubicBezTo>
                    <a:pt x="177165" y="0"/>
                    <a:pt x="195263" y="2857"/>
                    <a:pt x="212408" y="7620"/>
                  </a:cubicBezTo>
                  <a:cubicBezTo>
                    <a:pt x="228600" y="12382"/>
                    <a:pt x="242888" y="20002"/>
                    <a:pt x="255270" y="29527"/>
                  </a:cubicBezTo>
                  <a:cubicBezTo>
                    <a:pt x="266700" y="39052"/>
                    <a:pt x="276225" y="52388"/>
                    <a:pt x="282893" y="67627"/>
                  </a:cubicBezTo>
                  <a:cubicBezTo>
                    <a:pt x="289560" y="82867"/>
                    <a:pt x="292418" y="100013"/>
                    <a:pt x="292418" y="120967"/>
                  </a:cubicBezTo>
                  <a:lnTo>
                    <a:pt x="292418" y="366713"/>
                  </a:lnTo>
                  <a:lnTo>
                    <a:pt x="223838" y="366713"/>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Freeform 14">
              <a:extLst>
                <a:ext uri="{FF2B5EF4-FFF2-40B4-BE49-F238E27FC236}">
                  <a16:creationId xmlns:a16="http://schemas.microsoft.com/office/drawing/2014/main" id="{395A6606-5EF2-621D-A9A9-336A88B8B45F}"/>
                </a:ext>
              </a:extLst>
            </xdr:cNvPr>
            <xdr:cNvSpPr/>
          </xdr:nvSpPr>
          <xdr:spPr>
            <a:xfrm>
              <a:off x="11760974" y="6378894"/>
              <a:ext cx="213359" cy="364807"/>
            </a:xfrm>
            <a:custGeom>
              <a:avLst/>
              <a:gdLst>
                <a:gd name="connsiteX0" fmla="*/ 194310 w 213359"/>
                <a:gd name="connsiteY0" fmla="*/ 80010 h 364807"/>
                <a:gd name="connsiteX1" fmla="*/ 170497 w 213359"/>
                <a:gd name="connsiteY1" fmla="*/ 70485 h 364807"/>
                <a:gd name="connsiteX2" fmla="*/ 140970 w 213359"/>
                <a:gd name="connsiteY2" fmla="*/ 67628 h 364807"/>
                <a:gd name="connsiteX3" fmla="*/ 88582 w 213359"/>
                <a:gd name="connsiteY3" fmla="*/ 90488 h 364807"/>
                <a:gd name="connsiteX4" fmla="*/ 70485 w 213359"/>
                <a:gd name="connsiteY4" fmla="*/ 160020 h 364807"/>
                <a:gd name="connsiteX5" fmla="*/ 70485 w 213359"/>
                <a:gd name="connsiteY5" fmla="*/ 364808 h 364807"/>
                <a:gd name="connsiteX6" fmla="*/ 0 w 213359"/>
                <a:gd name="connsiteY6" fmla="*/ 364808 h 364807"/>
                <a:gd name="connsiteX7" fmla="*/ 0 w 213359"/>
                <a:gd name="connsiteY7" fmla="*/ 6667 h 364807"/>
                <a:gd name="connsiteX8" fmla="*/ 70485 w 213359"/>
                <a:gd name="connsiteY8" fmla="*/ 6667 h 364807"/>
                <a:gd name="connsiteX9" fmla="*/ 70485 w 213359"/>
                <a:gd name="connsiteY9" fmla="*/ 40958 h 364807"/>
                <a:gd name="connsiteX10" fmla="*/ 84772 w 213359"/>
                <a:gd name="connsiteY10" fmla="*/ 24765 h 364807"/>
                <a:gd name="connsiteX11" fmla="*/ 103822 w 213359"/>
                <a:gd name="connsiteY11" fmla="*/ 11430 h 364807"/>
                <a:gd name="connsiteX12" fmla="*/ 126682 w 213359"/>
                <a:gd name="connsiteY12" fmla="*/ 2858 h 364807"/>
                <a:gd name="connsiteX13" fmla="*/ 152400 w 213359"/>
                <a:gd name="connsiteY13" fmla="*/ 0 h 364807"/>
                <a:gd name="connsiteX14" fmla="*/ 188595 w 213359"/>
                <a:gd name="connsiteY14" fmla="*/ 3810 h 364807"/>
                <a:gd name="connsiteX15" fmla="*/ 213360 w 213359"/>
                <a:gd name="connsiteY15" fmla="*/ 15240 h 364807"/>
                <a:gd name="connsiteX16" fmla="*/ 194310 w 213359"/>
                <a:gd name="connsiteY16" fmla="*/ 80010 h 364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13359" h="364807">
                  <a:moveTo>
                    <a:pt x="194310" y="80010"/>
                  </a:moveTo>
                  <a:cubicBezTo>
                    <a:pt x="186690" y="76200"/>
                    <a:pt x="179070" y="72390"/>
                    <a:pt x="170497" y="70485"/>
                  </a:cubicBezTo>
                  <a:cubicBezTo>
                    <a:pt x="161925" y="68580"/>
                    <a:pt x="152400" y="67628"/>
                    <a:pt x="140970" y="67628"/>
                  </a:cubicBezTo>
                  <a:cubicBezTo>
                    <a:pt x="118110" y="67628"/>
                    <a:pt x="100965" y="75248"/>
                    <a:pt x="88582" y="90488"/>
                  </a:cubicBezTo>
                  <a:cubicBezTo>
                    <a:pt x="76200" y="105728"/>
                    <a:pt x="70485" y="128588"/>
                    <a:pt x="70485" y="160020"/>
                  </a:cubicBezTo>
                  <a:lnTo>
                    <a:pt x="70485" y="364808"/>
                  </a:lnTo>
                  <a:lnTo>
                    <a:pt x="0" y="364808"/>
                  </a:lnTo>
                  <a:lnTo>
                    <a:pt x="0" y="6667"/>
                  </a:lnTo>
                  <a:lnTo>
                    <a:pt x="70485" y="6667"/>
                  </a:lnTo>
                  <a:lnTo>
                    <a:pt x="70485" y="40958"/>
                  </a:lnTo>
                  <a:cubicBezTo>
                    <a:pt x="74295" y="35242"/>
                    <a:pt x="79057" y="29528"/>
                    <a:pt x="84772" y="24765"/>
                  </a:cubicBezTo>
                  <a:cubicBezTo>
                    <a:pt x="90488" y="20003"/>
                    <a:pt x="97155" y="15240"/>
                    <a:pt x="103822" y="11430"/>
                  </a:cubicBezTo>
                  <a:cubicBezTo>
                    <a:pt x="110490" y="7620"/>
                    <a:pt x="118110" y="4763"/>
                    <a:pt x="126682" y="2858"/>
                  </a:cubicBezTo>
                  <a:cubicBezTo>
                    <a:pt x="134302" y="953"/>
                    <a:pt x="142875" y="0"/>
                    <a:pt x="152400" y="0"/>
                  </a:cubicBezTo>
                  <a:cubicBezTo>
                    <a:pt x="166688" y="0"/>
                    <a:pt x="179070" y="953"/>
                    <a:pt x="188595" y="3810"/>
                  </a:cubicBezTo>
                  <a:cubicBezTo>
                    <a:pt x="198120" y="6667"/>
                    <a:pt x="206692" y="10478"/>
                    <a:pt x="213360" y="15240"/>
                  </a:cubicBezTo>
                  <a:lnTo>
                    <a:pt x="194310" y="8001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15">
              <a:extLst>
                <a:ext uri="{FF2B5EF4-FFF2-40B4-BE49-F238E27FC236}">
                  <a16:creationId xmlns:a16="http://schemas.microsoft.com/office/drawing/2014/main" id="{73074FCD-E137-C66E-6C13-1DABC9060634}"/>
                </a:ext>
              </a:extLst>
            </xdr:cNvPr>
            <xdr:cNvSpPr/>
          </xdr:nvSpPr>
          <xdr:spPr>
            <a:xfrm>
              <a:off x="12015291" y="6245544"/>
              <a:ext cx="208597" cy="504825"/>
            </a:xfrm>
            <a:custGeom>
              <a:avLst/>
              <a:gdLst>
                <a:gd name="connsiteX0" fmla="*/ 200025 w 208597"/>
                <a:gd name="connsiteY0" fmla="*/ 487680 h 504825"/>
                <a:gd name="connsiteX1" fmla="*/ 169545 w 208597"/>
                <a:gd name="connsiteY1" fmla="*/ 500063 h 504825"/>
                <a:gd name="connsiteX2" fmla="*/ 131445 w 208597"/>
                <a:gd name="connsiteY2" fmla="*/ 504825 h 504825"/>
                <a:gd name="connsiteX3" fmla="*/ 99060 w 208597"/>
                <a:gd name="connsiteY3" fmla="*/ 500063 h 504825"/>
                <a:gd name="connsiteX4" fmla="*/ 74295 w 208597"/>
                <a:gd name="connsiteY4" fmla="*/ 483870 h 504825"/>
                <a:gd name="connsiteX5" fmla="*/ 57150 w 208597"/>
                <a:gd name="connsiteY5" fmla="*/ 454342 h 504825"/>
                <a:gd name="connsiteX6" fmla="*/ 51435 w 208597"/>
                <a:gd name="connsiteY6" fmla="*/ 410528 h 504825"/>
                <a:gd name="connsiteX7" fmla="*/ 51435 w 208597"/>
                <a:gd name="connsiteY7" fmla="*/ 202883 h 504825"/>
                <a:gd name="connsiteX8" fmla="*/ 0 w 208597"/>
                <a:gd name="connsiteY8" fmla="*/ 202883 h 504825"/>
                <a:gd name="connsiteX9" fmla="*/ 0 w 208597"/>
                <a:gd name="connsiteY9" fmla="*/ 139065 h 504825"/>
                <a:gd name="connsiteX10" fmla="*/ 51435 w 208597"/>
                <a:gd name="connsiteY10" fmla="*/ 139065 h 504825"/>
                <a:gd name="connsiteX11" fmla="*/ 51435 w 208597"/>
                <a:gd name="connsiteY11" fmla="*/ 37148 h 504825"/>
                <a:gd name="connsiteX12" fmla="*/ 120015 w 208597"/>
                <a:gd name="connsiteY12" fmla="*/ 0 h 504825"/>
                <a:gd name="connsiteX13" fmla="*/ 120015 w 208597"/>
                <a:gd name="connsiteY13" fmla="*/ 139065 h 504825"/>
                <a:gd name="connsiteX14" fmla="*/ 208597 w 208597"/>
                <a:gd name="connsiteY14" fmla="*/ 139065 h 504825"/>
                <a:gd name="connsiteX15" fmla="*/ 208597 w 208597"/>
                <a:gd name="connsiteY15" fmla="*/ 202883 h 504825"/>
                <a:gd name="connsiteX16" fmla="*/ 120015 w 208597"/>
                <a:gd name="connsiteY16" fmla="*/ 202883 h 504825"/>
                <a:gd name="connsiteX17" fmla="*/ 120015 w 208597"/>
                <a:gd name="connsiteY17" fmla="*/ 397192 h 504825"/>
                <a:gd name="connsiteX18" fmla="*/ 121920 w 208597"/>
                <a:gd name="connsiteY18" fmla="*/ 418148 h 504825"/>
                <a:gd name="connsiteX19" fmla="*/ 128588 w 208597"/>
                <a:gd name="connsiteY19" fmla="*/ 431483 h 504825"/>
                <a:gd name="connsiteX20" fmla="*/ 140018 w 208597"/>
                <a:gd name="connsiteY20" fmla="*/ 438150 h 504825"/>
                <a:gd name="connsiteX21" fmla="*/ 156210 w 208597"/>
                <a:gd name="connsiteY21" fmla="*/ 440055 h 504825"/>
                <a:gd name="connsiteX22" fmla="*/ 183833 w 208597"/>
                <a:gd name="connsiteY22" fmla="*/ 435292 h 504825"/>
                <a:gd name="connsiteX23" fmla="*/ 207645 w 208597"/>
                <a:gd name="connsiteY23" fmla="*/ 425767 h 504825"/>
                <a:gd name="connsiteX24" fmla="*/ 200025 w 208597"/>
                <a:gd name="connsiteY24" fmla="*/ 487680 h 504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08597" h="504825">
                  <a:moveTo>
                    <a:pt x="200025" y="487680"/>
                  </a:moveTo>
                  <a:cubicBezTo>
                    <a:pt x="191453" y="492442"/>
                    <a:pt x="180975" y="496253"/>
                    <a:pt x="169545" y="500063"/>
                  </a:cubicBezTo>
                  <a:cubicBezTo>
                    <a:pt x="158115" y="502920"/>
                    <a:pt x="144780" y="504825"/>
                    <a:pt x="131445" y="504825"/>
                  </a:cubicBezTo>
                  <a:cubicBezTo>
                    <a:pt x="119063" y="504825"/>
                    <a:pt x="108585" y="502920"/>
                    <a:pt x="99060" y="500063"/>
                  </a:cubicBezTo>
                  <a:cubicBezTo>
                    <a:pt x="89535" y="496253"/>
                    <a:pt x="81915" y="491490"/>
                    <a:pt x="74295" y="483870"/>
                  </a:cubicBezTo>
                  <a:cubicBezTo>
                    <a:pt x="66675" y="476250"/>
                    <a:pt x="60960" y="466725"/>
                    <a:pt x="57150" y="454342"/>
                  </a:cubicBezTo>
                  <a:cubicBezTo>
                    <a:pt x="53340" y="441960"/>
                    <a:pt x="51435" y="427673"/>
                    <a:pt x="51435" y="410528"/>
                  </a:cubicBezTo>
                  <a:lnTo>
                    <a:pt x="51435" y="202883"/>
                  </a:lnTo>
                  <a:lnTo>
                    <a:pt x="0" y="202883"/>
                  </a:lnTo>
                  <a:lnTo>
                    <a:pt x="0" y="139065"/>
                  </a:lnTo>
                  <a:lnTo>
                    <a:pt x="51435" y="139065"/>
                  </a:lnTo>
                  <a:lnTo>
                    <a:pt x="51435" y="37148"/>
                  </a:lnTo>
                  <a:lnTo>
                    <a:pt x="120015" y="0"/>
                  </a:lnTo>
                  <a:lnTo>
                    <a:pt x="120015" y="139065"/>
                  </a:lnTo>
                  <a:lnTo>
                    <a:pt x="208597" y="139065"/>
                  </a:lnTo>
                  <a:lnTo>
                    <a:pt x="208597" y="202883"/>
                  </a:lnTo>
                  <a:lnTo>
                    <a:pt x="120015" y="202883"/>
                  </a:lnTo>
                  <a:lnTo>
                    <a:pt x="120015" y="397192"/>
                  </a:lnTo>
                  <a:cubicBezTo>
                    <a:pt x="120015" y="405765"/>
                    <a:pt x="120968" y="412433"/>
                    <a:pt x="121920" y="418148"/>
                  </a:cubicBezTo>
                  <a:cubicBezTo>
                    <a:pt x="123825" y="423863"/>
                    <a:pt x="125730" y="427673"/>
                    <a:pt x="128588" y="431483"/>
                  </a:cubicBezTo>
                  <a:cubicBezTo>
                    <a:pt x="131445" y="434340"/>
                    <a:pt x="135255" y="437198"/>
                    <a:pt x="140018" y="438150"/>
                  </a:cubicBezTo>
                  <a:cubicBezTo>
                    <a:pt x="144780" y="439103"/>
                    <a:pt x="150495" y="440055"/>
                    <a:pt x="156210" y="440055"/>
                  </a:cubicBezTo>
                  <a:cubicBezTo>
                    <a:pt x="165735" y="440055"/>
                    <a:pt x="174308" y="438150"/>
                    <a:pt x="183833" y="435292"/>
                  </a:cubicBezTo>
                  <a:cubicBezTo>
                    <a:pt x="193358" y="432435"/>
                    <a:pt x="200978" y="428625"/>
                    <a:pt x="207645" y="425767"/>
                  </a:cubicBezTo>
                  <a:lnTo>
                    <a:pt x="200025" y="48768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16">
              <a:extLst>
                <a:ext uri="{FF2B5EF4-FFF2-40B4-BE49-F238E27FC236}">
                  <a16:creationId xmlns:a16="http://schemas.microsoft.com/office/drawing/2014/main" id="{5584FFCF-216B-A92D-D954-CF315ED3F1DE}"/>
                </a:ext>
              </a:extLst>
            </xdr:cNvPr>
            <xdr:cNvSpPr/>
          </xdr:nvSpPr>
          <xdr:spPr>
            <a:xfrm>
              <a:off x="12286754" y="6244592"/>
              <a:ext cx="287655" cy="498157"/>
            </a:xfrm>
            <a:custGeom>
              <a:avLst/>
              <a:gdLst>
                <a:gd name="connsiteX0" fmla="*/ 219075 w 287655"/>
                <a:gd name="connsiteY0" fmla="*/ 498157 h 498157"/>
                <a:gd name="connsiteX1" fmla="*/ 219075 w 287655"/>
                <a:gd name="connsiteY1" fmla="*/ 295275 h 498157"/>
                <a:gd name="connsiteX2" fmla="*/ 200978 w 287655"/>
                <a:gd name="connsiteY2" fmla="*/ 220980 h 498157"/>
                <a:gd name="connsiteX3" fmla="*/ 144780 w 287655"/>
                <a:gd name="connsiteY3" fmla="*/ 196215 h 498157"/>
                <a:gd name="connsiteX4" fmla="*/ 114300 w 287655"/>
                <a:gd name="connsiteY4" fmla="*/ 201930 h 498157"/>
                <a:gd name="connsiteX5" fmla="*/ 90488 w 287655"/>
                <a:gd name="connsiteY5" fmla="*/ 220027 h 498157"/>
                <a:gd name="connsiteX6" fmla="*/ 75247 w 287655"/>
                <a:gd name="connsiteY6" fmla="*/ 248602 h 498157"/>
                <a:gd name="connsiteX7" fmla="*/ 70485 w 287655"/>
                <a:gd name="connsiteY7" fmla="*/ 287655 h 498157"/>
                <a:gd name="connsiteX8" fmla="*/ 70485 w 287655"/>
                <a:gd name="connsiteY8" fmla="*/ 497205 h 498157"/>
                <a:gd name="connsiteX9" fmla="*/ 0 w 287655"/>
                <a:gd name="connsiteY9" fmla="*/ 497205 h 498157"/>
                <a:gd name="connsiteX10" fmla="*/ 0 w 287655"/>
                <a:gd name="connsiteY10" fmla="*/ 37147 h 498157"/>
                <a:gd name="connsiteX11" fmla="*/ 70485 w 287655"/>
                <a:gd name="connsiteY11" fmla="*/ 0 h 498157"/>
                <a:gd name="connsiteX12" fmla="*/ 70485 w 287655"/>
                <a:gd name="connsiteY12" fmla="*/ 173355 h 498157"/>
                <a:gd name="connsiteX13" fmla="*/ 86678 w 287655"/>
                <a:gd name="connsiteY13" fmla="*/ 156210 h 498157"/>
                <a:gd name="connsiteX14" fmla="*/ 107633 w 287655"/>
                <a:gd name="connsiteY14" fmla="*/ 142875 h 498157"/>
                <a:gd name="connsiteX15" fmla="*/ 132397 w 287655"/>
                <a:gd name="connsiteY15" fmla="*/ 134302 h 498157"/>
                <a:gd name="connsiteX16" fmla="*/ 160020 w 287655"/>
                <a:gd name="connsiteY16" fmla="*/ 131445 h 498157"/>
                <a:gd name="connsiteX17" fmla="*/ 216218 w 287655"/>
                <a:gd name="connsiteY17" fmla="*/ 141922 h 498157"/>
                <a:gd name="connsiteX18" fmla="*/ 256222 w 287655"/>
                <a:gd name="connsiteY18" fmla="*/ 172402 h 498157"/>
                <a:gd name="connsiteX19" fmla="*/ 280035 w 287655"/>
                <a:gd name="connsiteY19" fmla="*/ 223838 h 498157"/>
                <a:gd name="connsiteX20" fmla="*/ 287655 w 287655"/>
                <a:gd name="connsiteY20" fmla="*/ 292417 h 498157"/>
                <a:gd name="connsiteX21" fmla="*/ 287655 w 287655"/>
                <a:gd name="connsiteY21" fmla="*/ 497205 h 498157"/>
                <a:gd name="connsiteX22" fmla="*/ 219075 w 287655"/>
                <a:gd name="connsiteY22" fmla="*/ 497205 h 4981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498157">
                  <a:moveTo>
                    <a:pt x="219075" y="498157"/>
                  </a:moveTo>
                  <a:lnTo>
                    <a:pt x="219075" y="295275"/>
                  </a:lnTo>
                  <a:cubicBezTo>
                    <a:pt x="219075" y="261938"/>
                    <a:pt x="213360" y="237172"/>
                    <a:pt x="200978" y="220980"/>
                  </a:cubicBezTo>
                  <a:cubicBezTo>
                    <a:pt x="189547" y="204788"/>
                    <a:pt x="170497" y="196215"/>
                    <a:pt x="144780" y="196215"/>
                  </a:cubicBezTo>
                  <a:cubicBezTo>
                    <a:pt x="134303" y="196215"/>
                    <a:pt x="123825" y="198120"/>
                    <a:pt x="114300" y="201930"/>
                  </a:cubicBezTo>
                  <a:cubicBezTo>
                    <a:pt x="104775" y="205740"/>
                    <a:pt x="97155" y="211455"/>
                    <a:pt x="90488" y="220027"/>
                  </a:cubicBezTo>
                  <a:cubicBezTo>
                    <a:pt x="83820" y="228600"/>
                    <a:pt x="79058" y="238125"/>
                    <a:pt x="75247" y="248602"/>
                  </a:cubicBezTo>
                  <a:cubicBezTo>
                    <a:pt x="72390" y="260032"/>
                    <a:pt x="70485" y="272415"/>
                    <a:pt x="70485" y="287655"/>
                  </a:cubicBezTo>
                  <a:lnTo>
                    <a:pt x="70485" y="497205"/>
                  </a:lnTo>
                  <a:lnTo>
                    <a:pt x="0" y="497205"/>
                  </a:lnTo>
                  <a:lnTo>
                    <a:pt x="0" y="37147"/>
                  </a:lnTo>
                  <a:lnTo>
                    <a:pt x="70485" y="0"/>
                  </a:lnTo>
                  <a:lnTo>
                    <a:pt x="70485" y="173355"/>
                  </a:lnTo>
                  <a:cubicBezTo>
                    <a:pt x="75247" y="166688"/>
                    <a:pt x="80010" y="160972"/>
                    <a:pt x="86678" y="156210"/>
                  </a:cubicBezTo>
                  <a:cubicBezTo>
                    <a:pt x="93345" y="151447"/>
                    <a:pt x="100013" y="146685"/>
                    <a:pt x="107633" y="142875"/>
                  </a:cubicBezTo>
                  <a:cubicBezTo>
                    <a:pt x="115253" y="139065"/>
                    <a:pt x="123825" y="136207"/>
                    <a:pt x="132397" y="134302"/>
                  </a:cubicBezTo>
                  <a:cubicBezTo>
                    <a:pt x="140970" y="132397"/>
                    <a:pt x="150495" y="131445"/>
                    <a:pt x="160020" y="131445"/>
                  </a:cubicBezTo>
                  <a:cubicBezTo>
                    <a:pt x="181928" y="131445"/>
                    <a:pt x="200025" y="135255"/>
                    <a:pt x="216218" y="141922"/>
                  </a:cubicBezTo>
                  <a:cubicBezTo>
                    <a:pt x="232410" y="148590"/>
                    <a:pt x="244793" y="159067"/>
                    <a:pt x="256222" y="172402"/>
                  </a:cubicBezTo>
                  <a:cubicBezTo>
                    <a:pt x="266700" y="185738"/>
                    <a:pt x="275272" y="202882"/>
                    <a:pt x="280035" y="223838"/>
                  </a:cubicBezTo>
                  <a:cubicBezTo>
                    <a:pt x="284797" y="244792"/>
                    <a:pt x="287655" y="267652"/>
                    <a:pt x="287655" y="292417"/>
                  </a:cubicBezTo>
                  <a:lnTo>
                    <a:pt x="287655" y="497205"/>
                  </a:lnTo>
                  <a:lnTo>
                    <a:pt x="219075" y="497205"/>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Freeform 17">
              <a:extLst>
                <a:ext uri="{FF2B5EF4-FFF2-40B4-BE49-F238E27FC236}">
                  <a16:creationId xmlns:a16="http://schemas.microsoft.com/office/drawing/2014/main" id="{98A70C2B-053D-A2FE-20F2-B23A4447470B}"/>
                </a:ext>
              </a:extLst>
            </xdr:cNvPr>
            <xdr:cNvSpPr/>
          </xdr:nvSpPr>
          <xdr:spPr>
            <a:xfrm>
              <a:off x="12627749" y="6376036"/>
              <a:ext cx="308609" cy="374332"/>
            </a:xfrm>
            <a:custGeom>
              <a:avLst/>
              <a:gdLst>
                <a:gd name="connsiteX0" fmla="*/ 237172 w 308609"/>
                <a:gd name="connsiteY0" fmla="*/ 154305 h 374332"/>
                <a:gd name="connsiteX1" fmla="*/ 230505 w 308609"/>
                <a:gd name="connsiteY1" fmla="*/ 120015 h 374332"/>
                <a:gd name="connsiteX2" fmla="*/ 215265 w 308609"/>
                <a:gd name="connsiteY2" fmla="*/ 91440 h 374332"/>
                <a:gd name="connsiteX3" fmla="*/ 189547 w 308609"/>
                <a:gd name="connsiteY3" fmla="*/ 72390 h 374332"/>
                <a:gd name="connsiteX4" fmla="*/ 152400 w 308609"/>
                <a:gd name="connsiteY4" fmla="*/ 64770 h 374332"/>
                <a:gd name="connsiteX5" fmla="*/ 120015 w 308609"/>
                <a:gd name="connsiteY5" fmla="*/ 70485 h 374332"/>
                <a:gd name="connsiteX6" fmla="*/ 96202 w 308609"/>
                <a:gd name="connsiteY6" fmla="*/ 87630 h 374332"/>
                <a:gd name="connsiteX7" fmla="*/ 80010 w 308609"/>
                <a:gd name="connsiteY7" fmla="*/ 115253 h 374332"/>
                <a:gd name="connsiteX8" fmla="*/ 71438 w 308609"/>
                <a:gd name="connsiteY8" fmla="*/ 153353 h 374332"/>
                <a:gd name="connsiteX9" fmla="*/ 237172 w 308609"/>
                <a:gd name="connsiteY9" fmla="*/ 153353 h 374332"/>
                <a:gd name="connsiteX10" fmla="*/ 308610 w 308609"/>
                <a:gd name="connsiteY10" fmla="*/ 180023 h 374332"/>
                <a:gd name="connsiteX11" fmla="*/ 307657 w 308609"/>
                <a:gd name="connsiteY11" fmla="*/ 198120 h 374332"/>
                <a:gd name="connsiteX12" fmla="*/ 306705 w 308609"/>
                <a:gd name="connsiteY12" fmla="*/ 212408 h 374332"/>
                <a:gd name="connsiteX13" fmla="*/ 69532 w 308609"/>
                <a:gd name="connsiteY13" fmla="*/ 212408 h 374332"/>
                <a:gd name="connsiteX14" fmla="*/ 80963 w 308609"/>
                <a:gd name="connsiteY14" fmla="*/ 257175 h 374332"/>
                <a:gd name="connsiteX15" fmla="*/ 100965 w 308609"/>
                <a:gd name="connsiteY15" fmla="*/ 287655 h 374332"/>
                <a:gd name="connsiteX16" fmla="*/ 128588 w 308609"/>
                <a:gd name="connsiteY16" fmla="*/ 305753 h 374332"/>
                <a:gd name="connsiteX17" fmla="*/ 160020 w 308609"/>
                <a:gd name="connsiteY17" fmla="*/ 311468 h 374332"/>
                <a:gd name="connsiteX18" fmla="*/ 181927 w 308609"/>
                <a:gd name="connsiteY18" fmla="*/ 309563 h 374332"/>
                <a:gd name="connsiteX19" fmla="*/ 201930 w 308609"/>
                <a:gd name="connsiteY19" fmla="*/ 303848 h 374332"/>
                <a:gd name="connsiteX20" fmla="*/ 219075 w 308609"/>
                <a:gd name="connsiteY20" fmla="*/ 295275 h 374332"/>
                <a:gd name="connsiteX21" fmla="*/ 238125 w 308609"/>
                <a:gd name="connsiteY21" fmla="*/ 282893 h 374332"/>
                <a:gd name="connsiteX22" fmla="*/ 280035 w 308609"/>
                <a:gd name="connsiteY22" fmla="*/ 327660 h 374332"/>
                <a:gd name="connsiteX23" fmla="*/ 254317 w 308609"/>
                <a:gd name="connsiteY23" fmla="*/ 347663 h 374332"/>
                <a:gd name="connsiteX24" fmla="*/ 227647 w 308609"/>
                <a:gd name="connsiteY24" fmla="*/ 361950 h 374332"/>
                <a:gd name="connsiteX25" fmla="*/ 195263 w 308609"/>
                <a:gd name="connsiteY25" fmla="*/ 371475 h 374332"/>
                <a:gd name="connsiteX26" fmla="*/ 155257 w 308609"/>
                <a:gd name="connsiteY26" fmla="*/ 374333 h 374332"/>
                <a:gd name="connsiteX27" fmla="*/ 111442 w 308609"/>
                <a:gd name="connsiteY27" fmla="*/ 367665 h 374332"/>
                <a:gd name="connsiteX28" fmla="*/ 75247 w 308609"/>
                <a:gd name="connsiteY28" fmla="*/ 350520 h 374332"/>
                <a:gd name="connsiteX29" fmla="*/ 46672 w 308609"/>
                <a:gd name="connsiteY29" fmla="*/ 326708 h 374332"/>
                <a:gd name="connsiteX30" fmla="*/ 22860 w 308609"/>
                <a:gd name="connsiteY30" fmla="*/ 292418 h 374332"/>
                <a:gd name="connsiteX31" fmla="*/ 5715 w 308609"/>
                <a:gd name="connsiteY31" fmla="*/ 244793 h 374332"/>
                <a:gd name="connsiteX32" fmla="*/ 0 w 308609"/>
                <a:gd name="connsiteY32" fmla="*/ 187643 h 374332"/>
                <a:gd name="connsiteX33" fmla="*/ 11430 w 308609"/>
                <a:gd name="connsiteY33" fmla="*/ 107633 h 374332"/>
                <a:gd name="connsiteX34" fmla="*/ 43815 w 308609"/>
                <a:gd name="connsiteY34" fmla="*/ 48578 h 374332"/>
                <a:gd name="connsiteX35" fmla="*/ 93345 w 308609"/>
                <a:gd name="connsiteY35" fmla="*/ 12383 h 374332"/>
                <a:gd name="connsiteX36" fmla="*/ 157163 w 308609"/>
                <a:gd name="connsiteY36" fmla="*/ 0 h 374332"/>
                <a:gd name="connsiteX37" fmla="*/ 223838 w 308609"/>
                <a:gd name="connsiteY37" fmla="*/ 14288 h 374332"/>
                <a:gd name="connsiteX38" fmla="*/ 270510 w 308609"/>
                <a:gd name="connsiteY38" fmla="*/ 53340 h 374332"/>
                <a:gd name="connsiteX39" fmla="*/ 298132 w 308609"/>
                <a:gd name="connsiteY39" fmla="*/ 110490 h 374332"/>
                <a:gd name="connsiteX40" fmla="*/ 308610 w 308609"/>
                <a:gd name="connsiteY40" fmla="*/ 180023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08609" h="374332">
                  <a:moveTo>
                    <a:pt x="237172" y="154305"/>
                  </a:moveTo>
                  <a:cubicBezTo>
                    <a:pt x="236220" y="141923"/>
                    <a:pt x="234315" y="130493"/>
                    <a:pt x="230505" y="120015"/>
                  </a:cubicBezTo>
                  <a:cubicBezTo>
                    <a:pt x="226695" y="109538"/>
                    <a:pt x="221932" y="100013"/>
                    <a:pt x="215265" y="91440"/>
                  </a:cubicBezTo>
                  <a:cubicBezTo>
                    <a:pt x="208597" y="82868"/>
                    <a:pt x="200025" y="77153"/>
                    <a:pt x="189547" y="72390"/>
                  </a:cubicBezTo>
                  <a:cubicBezTo>
                    <a:pt x="179070" y="67628"/>
                    <a:pt x="166688" y="64770"/>
                    <a:pt x="152400" y="64770"/>
                  </a:cubicBezTo>
                  <a:cubicBezTo>
                    <a:pt x="140017" y="64770"/>
                    <a:pt x="129540" y="66675"/>
                    <a:pt x="120015" y="70485"/>
                  </a:cubicBezTo>
                  <a:cubicBezTo>
                    <a:pt x="110490" y="74295"/>
                    <a:pt x="102870" y="80010"/>
                    <a:pt x="96202" y="87630"/>
                  </a:cubicBezTo>
                  <a:cubicBezTo>
                    <a:pt x="89535" y="95250"/>
                    <a:pt x="83820" y="104775"/>
                    <a:pt x="80010" y="115253"/>
                  </a:cubicBezTo>
                  <a:cubicBezTo>
                    <a:pt x="75247" y="126683"/>
                    <a:pt x="72390" y="139065"/>
                    <a:pt x="71438" y="153353"/>
                  </a:cubicBezTo>
                  <a:lnTo>
                    <a:pt x="237172" y="153353"/>
                  </a:lnTo>
                  <a:close/>
                  <a:moveTo>
                    <a:pt x="308610" y="180023"/>
                  </a:moveTo>
                  <a:cubicBezTo>
                    <a:pt x="308610" y="186690"/>
                    <a:pt x="308610" y="192405"/>
                    <a:pt x="307657" y="198120"/>
                  </a:cubicBezTo>
                  <a:cubicBezTo>
                    <a:pt x="307657" y="203835"/>
                    <a:pt x="306705" y="208598"/>
                    <a:pt x="306705" y="212408"/>
                  </a:cubicBezTo>
                  <a:lnTo>
                    <a:pt x="69532" y="212408"/>
                  </a:lnTo>
                  <a:cubicBezTo>
                    <a:pt x="71438" y="229553"/>
                    <a:pt x="75247" y="244793"/>
                    <a:pt x="80963" y="257175"/>
                  </a:cubicBezTo>
                  <a:cubicBezTo>
                    <a:pt x="86677" y="269558"/>
                    <a:pt x="93345" y="280035"/>
                    <a:pt x="100965" y="287655"/>
                  </a:cubicBezTo>
                  <a:cubicBezTo>
                    <a:pt x="108585" y="295275"/>
                    <a:pt x="118110" y="301943"/>
                    <a:pt x="128588" y="305753"/>
                  </a:cubicBezTo>
                  <a:cubicBezTo>
                    <a:pt x="139065" y="309563"/>
                    <a:pt x="149542" y="311468"/>
                    <a:pt x="160020" y="311468"/>
                  </a:cubicBezTo>
                  <a:cubicBezTo>
                    <a:pt x="167640" y="311468"/>
                    <a:pt x="175260" y="310515"/>
                    <a:pt x="181927" y="309563"/>
                  </a:cubicBezTo>
                  <a:cubicBezTo>
                    <a:pt x="188595" y="308610"/>
                    <a:pt x="195263" y="306705"/>
                    <a:pt x="201930" y="303848"/>
                  </a:cubicBezTo>
                  <a:cubicBezTo>
                    <a:pt x="208597" y="300990"/>
                    <a:pt x="214313" y="298133"/>
                    <a:pt x="219075" y="295275"/>
                  </a:cubicBezTo>
                  <a:cubicBezTo>
                    <a:pt x="223838" y="292418"/>
                    <a:pt x="230505" y="288608"/>
                    <a:pt x="238125" y="282893"/>
                  </a:cubicBezTo>
                  <a:lnTo>
                    <a:pt x="280035" y="327660"/>
                  </a:lnTo>
                  <a:cubicBezTo>
                    <a:pt x="271463" y="336233"/>
                    <a:pt x="262890" y="342900"/>
                    <a:pt x="254317" y="347663"/>
                  </a:cubicBezTo>
                  <a:cubicBezTo>
                    <a:pt x="245745" y="352425"/>
                    <a:pt x="237172" y="357188"/>
                    <a:pt x="227647" y="361950"/>
                  </a:cubicBezTo>
                  <a:cubicBezTo>
                    <a:pt x="218122" y="365760"/>
                    <a:pt x="207645" y="369570"/>
                    <a:pt x="195263" y="371475"/>
                  </a:cubicBezTo>
                  <a:cubicBezTo>
                    <a:pt x="182880" y="373380"/>
                    <a:pt x="170497" y="374333"/>
                    <a:pt x="155257" y="374333"/>
                  </a:cubicBezTo>
                  <a:cubicBezTo>
                    <a:pt x="140017" y="374333"/>
                    <a:pt x="124777" y="372428"/>
                    <a:pt x="111442" y="367665"/>
                  </a:cubicBezTo>
                  <a:cubicBezTo>
                    <a:pt x="98107" y="362903"/>
                    <a:pt x="85725" y="358140"/>
                    <a:pt x="75247" y="350520"/>
                  </a:cubicBezTo>
                  <a:cubicBezTo>
                    <a:pt x="64770" y="343853"/>
                    <a:pt x="55245" y="335280"/>
                    <a:pt x="46672" y="326708"/>
                  </a:cubicBezTo>
                  <a:cubicBezTo>
                    <a:pt x="38100" y="318135"/>
                    <a:pt x="30480" y="305753"/>
                    <a:pt x="22860" y="292418"/>
                  </a:cubicBezTo>
                  <a:cubicBezTo>
                    <a:pt x="15240" y="278130"/>
                    <a:pt x="9525" y="262890"/>
                    <a:pt x="5715" y="244793"/>
                  </a:cubicBezTo>
                  <a:cubicBezTo>
                    <a:pt x="1905" y="227648"/>
                    <a:pt x="0" y="208598"/>
                    <a:pt x="0" y="187643"/>
                  </a:cubicBezTo>
                  <a:cubicBezTo>
                    <a:pt x="0" y="157163"/>
                    <a:pt x="3810" y="130493"/>
                    <a:pt x="11430" y="107633"/>
                  </a:cubicBezTo>
                  <a:cubicBezTo>
                    <a:pt x="19050" y="84773"/>
                    <a:pt x="29527" y="64770"/>
                    <a:pt x="43815" y="48578"/>
                  </a:cubicBezTo>
                  <a:cubicBezTo>
                    <a:pt x="57150" y="32385"/>
                    <a:pt x="74295" y="20955"/>
                    <a:pt x="93345" y="12383"/>
                  </a:cubicBezTo>
                  <a:cubicBezTo>
                    <a:pt x="112395" y="3810"/>
                    <a:pt x="134302" y="0"/>
                    <a:pt x="157163" y="0"/>
                  </a:cubicBezTo>
                  <a:cubicBezTo>
                    <a:pt x="182880" y="0"/>
                    <a:pt x="204788" y="4763"/>
                    <a:pt x="223838" y="14288"/>
                  </a:cubicBezTo>
                  <a:cubicBezTo>
                    <a:pt x="242888" y="23813"/>
                    <a:pt x="258127" y="37148"/>
                    <a:pt x="270510" y="53340"/>
                  </a:cubicBezTo>
                  <a:cubicBezTo>
                    <a:pt x="282892" y="69533"/>
                    <a:pt x="292417" y="88583"/>
                    <a:pt x="298132" y="110490"/>
                  </a:cubicBezTo>
                  <a:cubicBezTo>
                    <a:pt x="304800" y="133350"/>
                    <a:pt x="308610" y="156210"/>
                    <a:pt x="308610" y="180023"/>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4" name="Freeform 21">
              <a:extLst>
                <a:ext uri="{FF2B5EF4-FFF2-40B4-BE49-F238E27FC236}">
                  <a16:creationId xmlns:a16="http://schemas.microsoft.com/office/drawing/2014/main" id="{68678A65-D58C-F75B-28EB-68165260350D}"/>
                </a:ext>
              </a:extLst>
            </xdr:cNvPr>
            <xdr:cNvSpPr/>
          </xdr:nvSpPr>
          <xdr:spPr>
            <a:xfrm>
              <a:off x="12987794" y="6376989"/>
              <a:ext cx="287655" cy="365759"/>
            </a:xfrm>
            <a:custGeom>
              <a:avLst/>
              <a:gdLst>
                <a:gd name="connsiteX0" fmla="*/ 218122 w 287655"/>
                <a:gd name="connsiteY0" fmla="*/ 365760 h 365759"/>
                <a:gd name="connsiteX1" fmla="*/ 218122 w 287655"/>
                <a:gd name="connsiteY1" fmla="*/ 162878 h 365759"/>
                <a:gd name="connsiteX2" fmla="*/ 200978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8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8" y="89535"/>
                  </a:cubicBezTo>
                  <a:cubicBezTo>
                    <a:pt x="189547" y="73342"/>
                    <a:pt x="170497" y="64770"/>
                    <a:pt x="144780" y="64770"/>
                  </a:cubicBezTo>
                  <a:cubicBezTo>
                    <a:pt x="133350" y="64770"/>
                    <a:pt x="122872" y="66675"/>
                    <a:pt x="113347" y="70485"/>
                  </a:cubicBezTo>
                  <a:cubicBezTo>
                    <a:pt x="103822" y="74295"/>
                    <a:pt x="96203"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8" y="24765"/>
                  </a:cubicBezTo>
                  <a:cubicBezTo>
                    <a:pt x="93345" y="20003"/>
                    <a:pt x="100013" y="15240"/>
                    <a:pt x="107632" y="11430"/>
                  </a:cubicBezTo>
                  <a:cubicBezTo>
                    <a:pt x="115253" y="7620"/>
                    <a:pt x="123825" y="4763"/>
                    <a:pt x="132397" y="2858"/>
                  </a:cubicBezTo>
                  <a:cubicBezTo>
                    <a:pt x="140970" y="953"/>
                    <a:pt x="150495" y="0"/>
                    <a:pt x="160020" y="0"/>
                  </a:cubicBezTo>
                  <a:cubicBezTo>
                    <a:pt x="181928"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Freeform 22">
              <a:extLst>
                <a:ext uri="{FF2B5EF4-FFF2-40B4-BE49-F238E27FC236}">
                  <a16:creationId xmlns:a16="http://schemas.microsoft.com/office/drawing/2014/main" id="{C72684EC-1BAA-C791-A689-20F8579A3405}"/>
                </a:ext>
              </a:extLst>
            </xdr:cNvPr>
            <xdr:cNvSpPr/>
          </xdr:nvSpPr>
          <xdr:spPr>
            <a:xfrm>
              <a:off x="13327837" y="6376036"/>
              <a:ext cx="320039" cy="374332"/>
            </a:xfrm>
            <a:custGeom>
              <a:avLst/>
              <a:gdLst>
                <a:gd name="connsiteX0" fmla="*/ 248602 w 320039"/>
                <a:gd name="connsiteY0" fmla="*/ 187643 h 374332"/>
                <a:gd name="connsiteX1" fmla="*/ 241935 w 320039"/>
                <a:gd name="connsiteY1" fmla="*/ 138113 h 374332"/>
                <a:gd name="connsiteX2" fmla="*/ 223838 w 320039"/>
                <a:gd name="connsiteY2" fmla="*/ 100013 h 374332"/>
                <a:gd name="connsiteX3" fmla="*/ 195263 w 320039"/>
                <a:gd name="connsiteY3" fmla="*/ 76200 h 374332"/>
                <a:gd name="connsiteX4" fmla="*/ 157163 w 320039"/>
                <a:gd name="connsiteY4" fmla="*/ 67628 h 374332"/>
                <a:gd name="connsiteX5" fmla="*/ 120967 w 320039"/>
                <a:gd name="connsiteY5" fmla="*/ 76200 h 374332"/>
                <a:gd name="connsiteX6" fmla="*/ 94297 w 320039"/>
                <a:gd name="connsiteY6" fmla="*/ 100013 h 374332"/>
                <a:gd name="connsiteX7" fmla="*/ 77152 w 320039"/>
                <a:gd name="connsiteY7" fmla="*/ 137160 h 374332"/>
                <a:gd name="connsiteX8" fmla="*/ 71438 w 320039"/>
                <a:gd name="connsiteY8" fmla="*/ 185738 h 374332"/>
                <a:gd name="connsiteX9" fmla="*/ 78105 w 320039"/>
                <a:gd name="connsiteY9" fmla="*/ 238125 h 374332"/>
                <a:gd name="connsiteX10" fmla="*/ 96202 w 320039"/>
                <a:gd name="connsiteY10" fmla="*/ 276225 h 374332"/>
                <a:gd name="connsiteX11" fmla="*/ 124777 w 320039"/>
                <a:gd name="connsiteY11" fmla="*/ 299085 h 374332"/>
                <a:gd name="connsiteX12" fmla="*/ 160972 w 320039"/>
                <a:gd name="connsiteY12" fmla="*/ 306705 h 374332"/>
                <a:gd name="connsiteX13" fmla="*/ 197167 w 320039"/>
                <a:gd name="connsiteY13" fmla="*/ 297180 h 374332"/>
                <a:gd name="connsiteX14" fmla="*/ 224790 w 320039"/>
                <a:gd name="connsiteY14" fmla="*/ 271463 h 374332"/>
                <a:gd name="connsiteX15" fmla="*/ 242888 w 320039"/>
                <a:gd name="connsiteY15" fmla="*/ 233363 h 374332"/>
                <a:gd name="connsiteX16" fmla="*/ 248602 w 320039"/>
                <a:gd name="connsiteY16" fmla="*/ 187643 h 374332"/>
                <a:gd name="connsiteX17" fmla="*/ 320040 w 320039"/>
                <a:gd name="connsiteY17" fmla="*/ 185738 h 374332"/>
                <a:gd name="connsiteX18" fmla="*/ 307657 w 320039"/>
                <a:gd name="connsiteY18" fmla="*/ 265748 h 374332"/>
                <a:gd name="connsiteX19" fmla="*/ 273367 w 320039"/>
                <a:gd name="connsiteY19" fmla="*/ 324803 h 374332"/>
                <a:gd name="connsiteX20" fmla="*/ 221932 w 320039"/>
                <a:gd name="connsiteY20" fmla="*/ 361950 h 374332"/>
                <a:gd name="connsiteX21" fmla="*/ 158115 w 320039"/>
                <a:gd name="connsiteY21" fmla="*/ 374333 h 374332"/>
                <a:gd name="connsiteX22" fmla="*/ 95250 w 320039"/>
                <a:gd name="connsiteY22" fmla="*/ 360998 h 374332"/>
                <a:gd name="connsiteX23" fmla="*/ 45720 w 320039"/>
                <a:gd name="connsiteY23" fmla="*/ 322898 h 374332"/>
                <a:gd name="connsiteX24" fmla="*/ 12382 w 320039"/>
                <a:gd name="connsiteY24" fmla="*/ 263843 h 374332"/>
                <a:gd name="connsiteX25" fmla="*/ 0 w 320039"/>
                <a:gd name="connsiteY25" fmla="*/ 187643 h 374332"/>
                <a:gd name="connsiteX26" fmla="*/ 12382 w 320039"/>
                <a:gd name="connsiteY26" fmla="*/ 108585 h 374332"/>
                <a:gd name="connsiteX27" fmla="*/ 45720 w 320039"/>
                <a:gd name="connsiteY27" fmla="*/ 49530 h 374332"/>
                <a:gd name="connsiteX28" fmla="*/ 96202 w 320039"/>
                <a:gd name="connsiteY28" fmla="*/ 12383 h 374332"/>
                <a:gd name="connsiteX29" fmla="*/ 159067 w 320039"/>
                <a:gd name="connsiteY29" fmla="*/ 0 h 374332"/>
                <a:gd name="connsiteX30" fmla="*/ 222885 w 320039"/>
                <a:gd name="connsiteY30" fmla="*/ 13335 h 374332"/>
                <a:gd name="connsiteX31" fmla="*/ 273367 w 320039"/>
                <a:gd name="connsiteY31" fmla="*/ 50483 h 374332"/>
                <a:gd name="connsiteX32" fmla="*/ 306705 w 320039"/>
                <a:gd name="connsiteY32" fmla="*/ 108585 h 374332"/>
                <a:gd name="connsiteX33" fmla="*/ 320040 w 320039"/>
                <a:gd name="connsiteY33" fmla="*/ 185738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320039" h="374332">
                  <a:moveTo>
                    <a:pt x="248602" y="187643"/>
                  </a:moveTo>
                  <a:cubicBezTo>
                    <a:pt x="248602" y="169545"/>
                    <a:pt x="246697" y="153353"/>
                    <a:pt x="241935" y="138113"/>
                  </a:cubicBezTo>
                  <a:cubicBezTo>
                    <a:pt x="238125" y="123825"/>
                    <a:pt x="231457" y="110490"/>
                    <a:pt x="223838" y="100013"/>
                  </a:cubicBezTo>
                  <a:cubicBezTo>
                    <a:pt x="216217" y="89535"/>
                    <a:pt x="206692" y="81915"/>
                    <a:pt x="195263" y="76200"/>
                  </a:cubicBezTo>
                  <a:cubicBezTo>
                    <a:pt x="183832" y="70485"/>
                    <a:pt x="171450" y="67628"/>
                    <a:pt x="157163" y="67628"/>
                  </a:cubicBezTo>
                  <a:cubicBezTo>
                    <a:pt x="143827" y="67628"/>
                    <a:pt x="131445" y="70485"/>
                    <a:pt x="120967" y="76200"/>
                  </a:cubicBezTo>
                  <a:cubicBezTo>
                    <a:pt x="110490" y="81915"/>
                    <a:pt x="100965" y="89535"/>
                    <a:pt x="94297" y="100013"/>
                  </a:cubicBezTo>
                  <a:cubicBezTo>
                    <a:pt x="86677" y="110490"/>
                    <a:pt x="80963" y="122873"/>
                    <a:pt x="77152" y="137160"/>
                  </a:cubicBezTo>
                  <a:cubicBezTo>
                    <a:pt x="73342" y="151448"/>
                    <a:pt x="71438" y="167640"/>
                    <a:pt x="71438" y="185738"/>
                  </a:cubicBezTo>
                  <a:cubicBezTo>
                    <a:pt x="71438" y="205740"/>
                    <a:pt x="73342" y="222885"/>
                    <a:pt x="78105" y="238125"/>
                  </a:cubicBezTo>
                  <a:cubicBezTo>
                    <a:pt x="82867" y="253365"/>
                    <a:pt x="88582" y="265748"/>
                    <a:pt x="96202" y="276225"/>
                  </a:cubicBezTo>
                  <a:cubicBezTo>
                    <a:pt x="103822" y="286703"/>
                    <a:pt x="113347" y="294323"/>
                    <a:pt x="124777" y="299085"/>
                  </a:cubicBezTo>
                  <a:cubicBezTo>
                    <a:pt x="136207" y="304800"/>
                    <a:pt x="147638" y="306705"/>
                    <a:pt x="160972" y="306705"/>
                  </a:cubicBezTo>
                  <a:cubicBezTo>
                    <a:pt x="174307" y="306705"/>
                    <a:pt x="186690" y="303848"/>
                    <a:pt x="197167" y="297180"/>
                  </a:cubicBezTo>
                  <a:cubicBezTo>
                    <a:pt x="207645" y="290513"/>
                    <a:pt x="217170" y="281940"/>
                    <a:pt x="224790" y="271463"/>
                  </a:cubicBezTo>
                  <a:cubicBezTo>
                    <a:pt x="232410" y="260985"/>
                    <a:pt x="238125" y="247650"/>
                    <a:pt x="242888" y="233363"/>
                  </a:cubicBezTo>
                  <a:cubicBezTo>
                    <a:pt x="246697" y="220028"/>
                    <a:pt x="248602" y="203835"/>
                    <a:pt x="248602" y="187643"/>
                  </a:cubicBezTo>
                  <a:moveTo>
                    <a:pt x="320040" y="185738"/>
                  </a:moveTo>
                  <a:cubicBezTo>
                    <a:pt x="320040" y="215265"/>
                    <a:pt x="316230" y="241935"/>
                    <a:pt x="307657" y="265748"/>
                  </a:cubicBezTo>
                  <a:cubicBezTo>
                    <a:pt x="299085" y="288608"/>
                    <a:pt x="287655" y="308610"/>
                    <a:pt x="273367" y="324803"/>
                  </a:cubicBezTo>
                  <a:cubicBezTo>
                    <a:pt x="259080" y="340995"/>
                    <a:pt x="241935" y="353378"/>
                    <a:pt x="221932" y="361950"/>
                  </a:cubicBezTo>
                  <a:cubicBezTo>
                    <a:pt x="201930" y="370523"/>
                    <a:pt x="180975" y="374333"/>
                    <a:pt x="158115" y="374333"/>
                  </a:cubicBezTo>
                  <a:cubicBezTo>
                    <a:pt x="135255" y="374333"/>
                    <a:pt x="114300" y="369570"/>
                    <a:pt x="95250" y="360998"/>
                  </a:cubicBezTo>
                  <a:cubicBezTo>
                    <a:pt x="76200" y="352425"/>
                    <a:pt x="59055" y="339090"/>
                    <a:pt x="45720" y="322898"/>
                  </a:cubicBezTo>
                  <a:cubicBezTo>
                    <a:pt x="31432" y="306705"/>
                    <a:pt x="20955" y="286703"/>
                    <a:pt x="12382" y="263843"/>
                  </a:cubicBezTo>
                  <a:cubicBezTo>
                    <a:pt x="4763" y="240983"/>
                    <a:pt x="0" y="215265"/>
                    <a:pt x="0" y="187643"/>
                  </a:cubicBezTo>
                  <a:cubicBezTo>
                    <a:pt x="0" y="158115"/>
                    <a:pt x="3810" y="132398"/>
                    <a:pt x="12382" y="108585"/>
                  </a:cubicBezTo>
                  <a:cubicBezTo>
                    <a:pt x="20955" y="85725"/>
                    <a:pt x="31432" y="65723"/>
                    <a:pt x="45720" y="49530"/>
                  </a:cubicBezTo>
                  <a:cubicBezTo>
                    <a:pt x="60007" y="33338"/>
                    <a:pt x="77152" y="20955"/>
                    <a:pt x="96202" y="12383"/>
                  </a:cubicBezTo>
                  <a:cubicBezTo>
                    <a:pt x="115252" y="3810"/>
                    <a:pt x="136207" y="0"/>
                    <a:pt x="159067" y="0"/>
                  </a:cubicBezTo>
                  <a:cubicBezTo>
                    <a:pt x="181927" y="0"/>
                    <a:pt x="202882" y="4763"/>
                    <a:pt x="222885" y="13335"/>
                  </a:cubicBezTo>
                  <a:cubicBezTo>
                    <a:pt x="241935" y="21908"/>
                    <a:pt x="259080" y="34290"/>
                    <a:pt x="273367" y="50483"/>
                  </a:cubicBezTo>
                  <a:cubicBezTo>
                    <a:pt x="287655" y="66675"/>
                    <a:pt x="299085" y="85725"/>
                    <a:pt x="306705" y="108585"/>
                  </a:cubicBezTo>
                  <a:cubicBezTo>
                    <a:pt x="315277" y="132398"/>
                    <a:pt x="320040" y="158115"/>
                    <a:pt x="320040" y="185738"/>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6" name="Freeform 23">
              <a:extLst>
                <a:ext uri="{FF2B5EF4-FFF2-40B4-BE49-F238E27FC236}">
                  <a16:creationId xmlns:a16="http://schemas.microsoft.com/office/drawing/2014/main" id="{3BBF49D5-601C-8338-4EE2-1EC5A200A6F3}"/>
                </a:ext>
              </a:extLst>
            </xdr:cNvPr>
            <xdr:cNvSpPr/>
          </xdr:nvSpPr>
          <xdr:spPr>
            <a:xfrm>
              <a:off x="13699312" y="6376989"/>
              <a:ext cx="287655" cy="365759"/>
            </a:xfrm>
            <a:custGeom>
              <a:avLst/>
              <a:gdLst>
                <a:gd name="connsiteX0" fmla="*/ 218122 w 287655"/>
                <a:gd name="connsiteY0" fmla="*/ 365760 h 365759"/>
                <a:gd name="connsiteX1" fmla="*/ 218122 w 287655"/>
                <a:gd name="connsiteY1" fmla="*/ 162878 h 365759"/>
                <a:gd name="connsiteX2" fmla="*/ 200977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7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7" y="89535"/>
                  </a:cubicBezTo>
                  <a:cubicBezTo>
                    <a:pt x="189547" y="73342"/>
                    <a:pt x="170497" y="64770"/>
                    <a:pt x="144780" y="64770"/>
                  </a:cubicBezTo>
                  <a:cubicBezTo>
                    <a:pt x="133350" y="64770"/>
                    <a:pt x="122872" y="66675"/>
                    <a:pt x="113347" y="70485"/>
                  </a:cubicBezTo>
                  <a:cubicBezTo>
                    <a:pt x="103822" y="74295"/>
                    <a:pt x="96202"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7" y="24765"/>
                  </a:cubicBezTo>
                  <a:cubicBezTo>
                    <a:pt x="93345" y="20003"/>
                    <a:pt x="100013" y="15240"/>
                    <a:pt x="107632" y="11430"/>
                  </a:cubicBezTo>
                  <a:cubicBezTo>
                    <a:pt x="115252" y="7620"/>
                    <a:pt x="123825" y="4763"/>
                    <a:pt x="132397" y="2858"/>
                  </a:cubicBezTo>
                  <a:cubicBezTo>
                    <a:pt x="140970" y="953"/>
                    <a:pt x="150495" y="0"/>
                    <a:pt x="160020" y="0"/>
                  </a:cubicBezTo>
                  <a:cubicBezTo>
                    <a:pt x="181927"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nvGrpSpPr>
          <xdr:cNvPr id="15" name="Graphic 4">
            <a:extLst>
              <a:ext uri="{FF2B5EF4-FFF2-40B4-BE49-F238E27FC236}">
                <a16:creationId xmlns:a16="http://schemas.microsoft.com/office/drawing/2014/main" id="{0CA9E721-797A-A27D-3306-882AC0D04EB5}"/>
              </a:ext>
            </a:extLst>
          </xdr:cNvPr>
          <xdr:cNvGrpSpPr/>
        </xdr:nvGrpSpPr>
        <xdr:grpSpPr>
          <a:xfrm>
            <a:off x="9673094" y="5359719"/>
            <a:ext cx="1351597" cy="1383029"/>
            <a:chOff x="9673094" y="5359719"/>
            <a:chExt cx="1351597" cy="1383029"/>
          </a:xfrm>
        </xdr:grpSpPr>
        <xdr:sp macro="" textlink="">
          <xdr:nvSpPr>
            <xdr:cNvPr id="16" name="Freeform 9">
              <a:extLst>
                <a:ext uri="{FF2B5EF4-FFF2-40B4-BE49-F238E27FC236}">
                  <a16:creationId xmlns:a16="http://schemas.microsoft.com/office/drawing/2014/main" id="{7B3487F5-FFBD-4566-ED56-FA9DBA49A5E2}"/>
                </a:ext>
              </a:extLst>
            </xdr:cNvPr>
            <xdr:cNvSpPr/>
          </xdr:nvSpPr>
          <xdr:spPr>
            <a:xfrm>
              <a:off x="9673094" y="5359719"/>
              <a:ext cx="1351597" cy="493394"/>
            </a:xfrm>
            <a:custGeom>
              <a:avLst/>
              <a:gdLst>
                <a:gd name="connsiteX0" fmla="*/ 1351598 w 1351597"/>
                <a:gd name="connsiteY0" fmla="*/ 0 h 493394"/>
                <a:gd name="connsiteX1" fmla="*/ 0 w 1351597"/>
                <a:gd name="connsiteY1" fmla="*/ 493395 h 493394"/>
                <a:gd name="connsiteX2" fmla="*/ 1351598 w 1351597"/>
                <a:gd name="connsiteY2" fmla="*/ 255270 h 493394"/>
                <a:gd name="connsiteX3" fmla="*/ 1351598 w 1351597"/>
                <a:gd name="connsiteY3" fmla="*/ 0 h 493394"/>
              </a:gdLst>
              <a:ahLst/>
              <a:cxnLst>
                <a:cxn ang="0">
                  <a:pos x="connsiteX0" y="connsiteY0"/>
                </a:cxn>
                <a:cxn ang="0">
                  <a:pos x="connsiteX1" y="connsiteY1"/>
                </a:cxn>
                <a:cxn ang="0">
                  <a:pos x="connsiteX2" y="connsiteY2"/>
                </a:cxn>
                <a:cxn ang="0">
                  <a:pos x="connsiteX3" y="connsiteY3"/>
                </a:cxn>
              </a:cxnLst>
              <a:rect l="l" t="t" r="r" b="b"/>
              <a:pathLst>
                <a:path w="1351597" h="493394">
                  <a:moveTo>
                    <a:pt x="1351598" y="0"/>
                  </a:moveTo>
                  <a:lnTo>
                    <a:pt x="0" y="493395"/>
                  </a:lnTo>
                  <a:lnTo>
                    <a:pt x="1351598" y="255270"/>
                  </a:lnTo>
                  <a:lnTo>
                    <a:pt x="1351598" y="0"/>
                  </a:lnTo>
                  <a:close/>
                </a:path>
              </a:pathLst>
            </a:custGeom>
            <a:solidFill>
              <a:srgbClr val="FFE6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reeform 10">
              <a:extLst>
                <a:ext uri="{FF2B5EF4-FFF2-40B4-BE49-F238E27FC236}">
                  <a16:creationId xmlns:a16="http://schemas.microsoft.com/office/drawing/2014/main" id="{27D8E3B7-BD4D-7130-4A9D-4C52A5E46B16}"/>
                </a:ext>
              </a:extLst>
            </xdr:cNvPr>
            <xdr:cNvSpPr/>
          </xdr:nvSpPr>
          <xdr:spPr>
            <a:xfrm>
              <a:off x="9684524" y="6058854"/>
              <a:ext cx="1135379" cy="683894"/>
            </a:xfrm>
            <a:custGeom>
              <a:avLst/>
              <a:gdLst>
                <a:gd name="connsiteX0" fmla="*/ 911543 w 1135379"/>
                <a:gd name="connsiteY0" fmla="*/ 0 h 683894"/>
                <a:gd name="connsiteX1" fmla="*/ 795338 w 1135379"/>
                <a:gd name="connsiteY1" fmla="*/ 222885 h 683894"/>
                <a:gd name="connsiteX2" fmla="*/ 679133 w 1135379"/>
                <a:gd name="connsiteY2" fmla="*/ 0 h 683894"/>
                <a:gd name="connsiteX3" fmla="*/ 452438 w 1135379"/>
                <a:gd name="connsiteY3" fmla="*/ 0 h 683894"/>
                <a:gd name="connsiteX4" fmla="*/ 691515 w 1135379"/>
                <a:gd name="connsiteY4" fmla="*/ 413385 h 683894"/>
                <a:gd name="connsiteX5" fmla="*/ 691515 w 1135379"/>
                <a:gd name="connsiteY5" fmla="*/ 683895 h 683894"/>
                <a:gd name="connsiteX6" fmla="*/ 896303 w 1135379"/>
                <a:gd name="connsiteY6" fmla="*/ 683895 h 683894"/>
                <a:gd name="connsiteX7" fmla="*/ 896303 w 1135379"/>
                <a:gd name="connsiteY7" fmla="*/ 413385 h 683894"/>
                <a:gd name="connsiteX8" fmla="*/ 1135380 w 1135379"/>
                <a:gd name="connsiteY8" fmla="*/ 0 h 683894"/>
                <a:gd name="connsiteX9" fmla="*/ 911543 w 1135379"/>
                <a:gd name="connsiteY9" fmla="*/ 0 h 683894"/>
                <a:gd name="connsiteX10" fmla="*/ 0 w 1135379"/>
                <a:gd name="connsiteY10" fmla="*/ 0 h 683894"/>
                <a:gd name="connsiteX11" fmla="*/ 0 w 1135379"/>
                <a:gd name="connsiteY11" fmla="*/ 683895 h 683894"/>
                <a:gd name="connsiteX12" fmla="*/ 546735 w 1135379"/>
                <a:gd name="connsiteY12" fmla="*/ 683895 h 683894"/>
                <a:gd name="connsiteX13" fmla="*/ 546735 w 1135379"/>
                <a:gd name="connsiteY13" fmla="*/ 526732 h 683894"/>
                <a:gd name="connsiteX14" fmla="*/ 204788 w 1135379"/>
                <a:gd name="connsiteY14" fmla="*/ 526732 h 683894"/>
                <a:gd name="connsiteX15" fmla="*/ 204788 w 1135379"/>
                <a:gd name="connsiteY15" fmla="*/ 414338 h 683894"/>
                <a:gd name="connsiteX16" fmla="*/ 452438 w 1135379"/>
                <a:gd name="connsiteY16" fmla="*/ 414338 h 683894"/>
                <a:gd name="connsiteX17" fmla="*/ 452438 w 1135379"/>
                <a:gd name="connsiteY17" fmla="*/ 270510 h 683894"/>
                <a:gd name="connsiteX18" fmla="*/ 204788 w 1135379"/>
                <a:gd name="connsiteY18" fmla="*/ 270510 h 683894"/>
                <a:gd name="connsiteX19" fmla="*/ 204788 w 1135379"/>
                <a:gd name="connsiteY19" fmla="*/ 157163 h 683894"/>
                <a:gd name="connsiteX20" fmla="*/ 479108 w 1135379"/>
                <a:gd name="connsiteY20" fmla="*/ 157163 h 683894"/>
                <a:gd name="connsiteX21" fmla="*/ 388620 w 1135379"/>
                <a:gd name="connsiteY21" fmla="*/ 0 h 683894"/>
                <a:gd name="connsiteX22" fmla="*/ 0 w 1135379"/>
                <a:gd name="connsiteY22" fmla="*/ 0 h 683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135379" h="683894">
                  <a:moveTo>
                    <a:pt x="911543" y="0"/>
                  </a:moveTo>
                  <a:lnTo>
                    <a:pt x="795338" y="222885"/>
                  </a:lnTo>
                  <a:lnTo>
                    <a:pt x="679133" y="0"/>
                  </a:lnTo>
                  <a:lnTo>
                    <a:pt x="452438" y="0"/>
                  </a:lnTo>
                  <a:lnTo>
                    <a:pt x="691515" y="413385"/>
                  </a:lnTo>
                  <a:lnTo>
                    <a:pt x="691515" y="683895"/>
                  </a:lnTo>
                  <a:lnTo>
                    <a:pt x="896303" y="683895"/>
                  </a:lnTo>
                  <a:lnTo>
                    <a:pt x="896303" y="413385"/>
                  </a:lnTo>
                  <a:lnTo>
                    <a:pt x="1135380" y="0"/>
                  </a:lnTo>
                  <a:lnTo>
                    <a:pt x="911543" y="0"/>
                  </a:lnTo>
                  <a:close/>
                  <a:moveTo>
                    <a:pt x="0" y="0"/>
                  </a:moveTo>
                  <a:lnTo>
                    <a:pt x="0" y="683895"/>
                  </a:lnTo>
                  <a:lnTo>
                    <a:pt x="546735" y="683895"/>
                  </a:lnTo>
                  <a:lnTo>
                    <a:pt x="546735" y="526732"/>
                  </a:lnTo>
                  <a:lnTo>
                    <a:pt x="204788" y="526732"/>
                  </a:lnTo>
                  <a:lnTo>
                    <a:pt x="204788" y="414338"/>
                  </a:lnTo>
                  <a:lnTo>
                    <a:pt x="452438" y="414338"/>
                  </a:lnTo>
                  <a:lnTo>
                    <a:pt x="452438" y="270510"/>
                  </a:lnTo>
                  <a:lnTo>
                    <a:pt x="204788" y="270510"/>
                  </a:lnTo>
                  <a:lnTo>
                    <a:pt x="204788" y="157163"/>
                  </a:lnTo>
                  <a:lnTo>
                    <a:pt x="479108" y="157163"/>
                  </a:lnTo>
                  <a:lnTo>
                    <a:pt x="388620" y="0"/>
                  </a:lnTo>
                  <a:lnTo>
                    <a:pt x="0" y="0"/>
                  </a:lnTo>
                  <a:close/>
                </a:path>
              </a:pathLst>
            </a:custGeom>
            <a:solidFill>
              <a:srgbClr val="2E2E38"/>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105</xdr:row>
      <xdr:rowOff>76622</xdr:rowOff>
    </xdr:from>
    <xdr:to>
      <xdr:col>6</xdr:col>
      <xdr:colOff>199500</xdr:colOff>
      <xdr:row>121</xdr:row>
      <xdr:rowOff>59522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127706</xdr:rowOff>
    </xdr:from>
    <xdr:to>
      <xdr:col>6</xdr:col>
      <xdr:colOff>199500</xdr:colOff>
      <xdr:row>97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128</xdr:row>
      <xdr:rowOff>119062</xdr:rowOff>
    </xdr:from>
    <xdr:to>
      <xdr:col>6</xdr:col>
      <xdr:colOff>199500</xdr:colOff>
      <xdr:row>143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147</xdr:row>
      <xdr:rowOff>104775</xdr:rowOff>
    </xdr:from>
    <xdr:to>
      <xdr:col>6</xdr:col>
      <xdr:colOff>209025</xdr:colOff>
      <xdr:row>162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66675</xdr:rowOff>
    </xdr:from>
    <xdr:to>
      <xdr:col>6</xdr:col>
      <xdr:colOff>199500</xdr:colOff>
      <xdr:row>42</xdr:row>
      <xdr:rowOff>49575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45</xdr:row>
      <xdr:rowOff>22411</xdr:rowOff>
    </xdr:from>
    <xdr:to>
      <xdr:col>6</xdr:col>
      <xdr:colOff>285750</xdr:colOff>
      <xdr:row>62</xdr:row>
      <xdr:rowOff>104775</xdr:rowOff>
    </xdr:to>
    <xdr:graphicFrame macro="">
      <xdr:nvGraphicFramePr>
        <xdr:cNvPr id="5" name="Chart 4">
          <a:extLst>
            <a:ext uri="{FF2B5EF4-FFF2-40B4-BE49-F238E27FC236}">
              <a16:creationId xmlns:a16="http://schemas.microsoft.com/office/drawing/2014/main" id="{D13F855B-9A57-4850-B0FC-6E913BF8A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65</xdr:row>
      <xdr:rowOff>0</xdr:rowOff>
    </xdr:from>
    <xdr:to>
      <xdr:col>6</xdr:col>
      <xdr:colOff>190500</xdr:colOff>
      <xdr:row>79</xdr:row>
      <xdr:rowOff>171450</xdr:rowOff>
    </xdr:to>
    <xdr:graphicFrame macro="">
      <xdr:nvGraphicFramePr>
        <xdr:cNvPr id="6" name="Chart 5">
          <a:extLst>
            <a:ext uri="{FF2B5EF4-FFF2-40B4-BE49-F238E27FC236}">
              <a16:creationId xmlns:a16="http://schemas.microsoft.com/office/drawing/2014/main" id="{0D6C2FF3-CEDD-449A-8722-6D7194971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Y:\Marinus%20Link%202025\Results\Results%20workbooks\Published%202025\EY%20results%20workbook%20-%20Marinus%20Link%202025%20Step%20Change%204%20September%202025%20Revised.xlsx" TargetMode="External"/><Relationship Id="rId1" Type="http://schemas.openxmlformats.org/officeDocument/2006/relationships/externalLinkPath" Target="EY%20results%20workbook%20-%20Marinus%20Link%202025%20Step%20Change%204%20September%202025%20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Release notice"/>
      <sheetName val="Version notes"/>
      <sheetName val="Abbreviations and notes"/>
      <sheetName val="---Compare options---"/>
      <sheetName val="BaseCase_CF"/>
      <sheetName val="BaseCase_Generation"/>
      <sheetName val="BaseCase_Capacity"/>
      <sheetName val="BaseCase_REZ Generation"/>
      <sheetName val="BaseCase_REZ 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BaseCase_Emissions Cost"/>
      <sheetName val="ML1_CF"/>
      <sheetName val="ML1_Generation"/>
      <sheetName val="ML1_Capacity"/>
      <sheetName val="ML1_REZ Generation"/>
      <sheetName val="ML1_REZ Capacity"/>
      <sheetName val="ML1_VOM Cost"/>
      <sheetName val="ML1_FOM Cost"/>
      <sheetName val="ML1_Fuel Cost"/>
      <sheetName val="ML1_Build Cost"/>
      <sheetName val="ML1_Rehab Cost"/>
      <sheetName val="ML1_REZ Tx Cost"/>
      <sheetName val="ML1_SyncCon Cost"/>
      <sheetName val="ML1_USE+DSP Cost"/>
      <sheetName val="ML1_Emissions Cost"/>
      <sheetName val="ML2_CF"/>
      <sheetName val="ML2_Generation"/>
      <sheetName val="ML2_Capacity"/>
      <sheetName val="ML2_REZ Generation"/>
      <sheetName val="ML2_REZ Capacity"/>
      <sheetName val="ML2_VOM Cost"/>
      <sheetName val="ML2_FOM Cost"/>
      <sheetName val="ML2_Fuel Cost"/>
      <sheetName val="ML2_Build Cost"/>
      <sheetName val="ML2_Rehab Cost"/>
      <sheetName val="ML2_REZ Tx Cost"/>
      <sheetName val="ML2_USE+DSP Cost"/>
      <sheetName val="ML2_SyncCon Cost"/>
      <sheetName val="ML2_Emissions Cost"/>
    </sheetNames>
    <sheetDataSet>
      <sheetData sheetId="0"/>
      <sheetData sheetId="1"/>
      <sheetData sheetId="2"/>
      <sheetData sheetId="3"/>
      <sheetData sheetId="4">
        <row r="6">
          <cell r="I6" t="str">
            <v>2026-27</v>
          </cell>
          <cell r="J6" t="str">
            <v>2027-28</v>
          </cell>
          <cell r="K6" t="str">
            <v>2028-29</v>
          </cell>
          <cell r="L6" t="str">
            <v>2029-30</v>
          </cell>
          <cell r="M6" t="str">
            <v>2030-31</v>
          </cell>
          <cell r="N6" t="str">
            <v>2031-32</v>
          </cell>
          <cell r="O6" t="str">
            <v>2032-33</v>
          </cell>
          <cell r="P6" t="str">
            <v>2033-34</v>
          </cell>
          <cell r="Q6" t="str">
            <v>2034-35</v>
          </cell>
          <cell r="R6" t="str">
            <v>2035-36</v>
          </cell>
          <cell r="S6" t="str">
            <v>2036-37</v>
          </cell>
          <cell r="T6" t="str">
            <v>2037-38</v>
          </cell>
          <cell r="U6" t="str">
            <v>2038-39</v>
          </cell>
          <cell r="V6" t="str">
            <v>2039-40</v>
          </cell>
          <cell r="W6" t="str">
            <v>2040-41</v>
          </cell>
          <cell r="X6" t="str">
            <v>2041-42</v>
          </cell>
          <cell r="Y6" t="str">
            <v>2042-43</v>
          </cell>
          <cell r="Z6" t="str">
            <v>2043-44</v>
          </cell>
          <cell r="AA6" t="str">
            <v>2044-45</v>
          </cell>
          <cell r="AB6" t="str">
            <v>2045-46</v>
          </cell>
          <cell r="AC6" t="str">
            <v>2046-47</v>
          </cell>
          <cell r="AD6" t="str">
            <v>2047-48</v>
          </cell>
          <cell r="AE6" t="str">
            <v>2048-49</v>
          </cell>
          <cell r="AF6" t="str">
            <v>2049-50</v>
          </cell>
          <cell r="AG6" t="str">
            <v>2050-51</v>
          </cell>
        </row>
        <row r="49">
          <cell r="H49" t="str">
            <v>Emissions</v>
          </cell>
          <cell r="I49">
            <v>-120.0395858503161</v>
          </cell>
          <cell r="J49">
            <v>-130.87477833361737</v>
          </cell>
          <cell r="K49">
            <v>-115.96071455183252</v>
          </cell>
          <cell r="L49">
            <v>-77.293230406003545</v>
          </cell>
          <cell r="M49">
            <v>-62.996105561870152</v>
          </cell>
          <cell r="N49">
            <v>-56.705459410234823</v>
          </cell>
          <cell r="O49">
            <v>-53.693081076264384</v>
          </cell>
          <cell r="P49">
            <v>-11.051437388826628</v>
          </cell>
          <cell r="Q49">
            <v>59.245483442374969</v>
          </cell>
          <cell r="R49">
            <v>85.727934224644443</v>
          </cell>
          <cell r="S49">
            <v>89.674808172737244</v>
          </cell>
          <cell r="T49">
            <v>66.187727433260065</v>
          </cell>
          <cell r="U49">
            <v>9.2427571513114959</v>
          </cell>
          <cell r="V49">
            <v>-14.428299576903694</v>
          </cell>
          <cell r="W49">
            <v>11.495149475800572</v>
          </cell>
          <cell r="X49">
            <v>49.059443922909672</v>
          </cell>
          <cell r="Y49">
            <v>63.471828904333528</v>
          </cell>
          <cell r="Z49">
            <v>44.714303046043611</v>
          </cell>
          <cell r="AA49">
            <v>32.493995124677895</v>
          </cell>
          <cell r="AB49">
            <v>34.916651751375817</v>
          </cell>
          <cell r="AC49">
            <v>35.18172369546059</v>
          </cell>
          <cell r="AD49">
            <v>36.900153465332984</v>
          </cell>
          <cell r="AE49">
            <v>36.266343543724972</v>
          </cell>
          <cell r="AF49">
            <v>40.726496168712913</v>
          </cell>
          <cell r="AG49">
            <v>51.846385800650928</v>
          </cell>
        </row>
        <row r="68">
          <cell r="I68" t="str">
            <v>2026-27</v>
          </cell>
          <cell r="J68" t="str">
            <v>2027-28</v>
          </cell>
          <cell r="K68" t="str">
            <v>2028-29</v>
          </cell>
          <cell r="L68" t="str">
            <v>2029-30</v>
          </cell>
          <cell r="M68" t="str">
            <v>2030-31</v>
          </cell>
          <cell r="N68" t="str">
            <v>2031-32</v>
          </cell>
          <cell r="O68" t="str">
            <v>2032-33</v>
          </cell>
          <cell r="P68" t="str">
            <v>2033-34</v>
          </cell>
          <cell r="Q68" t="str">
            <v>2034-35</v>
          </cell>
          <cell r="R68" t="str">
            <v>2035-36</v>
          </cell>
          <cell r="S68" t="str">
            <v>2036-37</v>
          </cell>
          <cell r="T68" t="str">
            <v>2037-38</v>
          </cell>
          <cell r="U68" t="str">
            <v>2038-39</v>
          </cell>
          <cell r="V68" t="str">
            <v>2039-40</v>
          </cell>
          <cell r="W68" t="str">
            <v>2040-41</v>
          </cell>
          <cell r="X68" t="str">
            <v>2041-42</v>
          </cell>
          <cell r="Y68" t="str">
            <v>2042-43</v>
          </cell>
          <cell r="Z68" t="str">
            <v>2043-44</v>
          </cell>
          <cell r="AA68" t="str">
            <v>2044-45</v>
          </cell>
          <cell r="AB68" t="str">
            <v>2045-46</v>
          </cell>
          <cell r="AC68" t="str">
            <v>2046-47</v>
          </cell>
          <cell r="AD68" t="str">
            <v>2047-48</v>
          </cell>
          <cell r="AE68" t="str">
            <v>2048-49</v>
          </cell>
          <cell r="AF68" t="str">
            <v>2049-50</v>
          </cell>
          <cell r="AG68" t="str">
            <v>2050-51</v>
          </cell>
        </row>
        <row r="69">
          <cell r="H69" t="str">
            <v>Emissions</v>
          </cell>
          <cell r="I69">
            <v>-120.0395858503161</v>
          </cell>
          <cell r="J69">
            <v>-250.91436418393346</v>
          </cell>
          <cell r="K69">
            <v>-366.87507873576601</v>
          </cell>
          <cell r="L69">
            <v>-444.16830914176956</v>
          </cell>
          <cell r="M69">
            <v>-507.16441470363969</v>
          </cell>
          <cell r="N69">
            <v>-563.86987411387452</v>
          </cell>
          <cell r="O69">
            <v>-617.56295519013895</v>
          </cell>
          <cell r="P69">
            <v>-628.61439257896564</v>
          </cell>
          <cell r="Q69">
            <v>-569.36890913659067</v>
          </cell>
          <cell r="R69">
            <v>-483.64097491194622</v>
          </cell>
          <cell r="S69">
            <v>-393.96616673920897</v>
          </cell>
          <cell r="T69">
            <v>-327.77843930594889</v>
          </cell>
          <cell r="U69">
            <v>-318.53568215463741</v>
          </cell>
          <cell r="V69">
            <v>-332.96398173154108</v>
          </cell>
          <cell r="W69">
            <v>-321.46883225574049</v>
          </cell>
          <cell r="X69">
            <v>-272.40938833283082</v>
          </cell>
          <cell r="Y69">
            <v>-208.93755942849728</v>
          </cell>
          <cell r="Z69">
            <v>-164.22325638245366</v>
          </cell>
          <cell r="AA69">
            <v>-131.72926125777576</v>
          </cell>
          <cell r="AB69">
            <v>-96.812609506399951</v>
          </cell>
          <cell r="AC69">
            <v>-61.630885810939361</v>
          </cell>
          <cell r="AD69">
            <v>-24.730732345606377</v>
          </cell>
          <cell r="AE69">
            <v>11.535611198118595</v>
          </cell>
          <cell r="AF69">
            <v>52.262107366831508</v>
          </cell>
          <cell r="AG69">
            <v>104.10849316748244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9A13-99F4-4024-98D1-C5D7A35309C0}">
  <sheetPr codeName="Sheet13">
    <tabColor theme="4"/>
    <pageSetUpPr autoPageBreaks="0"/>
  </sheetPr>
  <dimension ref="A1:T39"/>
  <sheetViews>
    <sheetView showGridLines="0" tabSelected="1" zoomScaleNormal="100" workbookViewId="0"/>
  </sheetViews>
  <sheetFormatPr defaultColWidth="7.5703125" defaultRowHeight="15" customHeight="1"/>
  <cols>
    <col min="1" max="1" width="7.5703125" customWidth="1"/>
    <col min="2" max="2" width="4.5703125" customWidth="1"/>
    <col min="3" max="3" width="83.42578125" customWidth="1"/>
    <col min="4" max="6" width="7.5703125" customWidth="1"/>
    <col min="7" max="7" width="5.42578125" customWidth="1"/>
    <col min="8" max="19" width="7.5703125" customWidth="1"/>
    <col min="20" max="20" width="4.42578125" customWidth="1"/>
    <col min="21" max="21" width="5.7109375" customWidth="1"/>
    <col min="22" max="22" width="2.5703125" customWidth="1"/>
  </cols>
  <sheetData>
    <row r="1" spans="1:20" ht="12.75" customHeight="1">
      <c r="B1" s="30"/>
      <c r="C1" s="30"/>
      <c r="D1" s="30"/>
      <c r="E1" s="30"/>
      <c r="F1" s="30"/>
      <c r="G1" s="30"/>
      <c r="H1" s="30"/>
      <c r="I1" s="30"/>
      <c r="J1" s="30"/>
      <c r="K1" s="30"/>
      <c r="L1" s="30"/>
      <c r="M1" s="30"/>
      <c r="N1" s="30"/>
      <c r="O1" s="30"/>
      <c r="P1" s="30"/>
      <c r="Q1" s="30"/>
      <c r="R1" s="31"/>
      <c r="S1" s="31"/>
      <c r="T1" s="31"/>
    </row>
    <row r="2" spans="1:20" ht="12.75" customHeight="1">
      <c r="A2" s="32"/>
      <c r="B2" s="33"/>
      <c r="C2" s="33"/>
      <c r="D2" s="33"/>
      <c r="E2" s="33"/>
      <c r="F2" s="33"/>
      <c r="G2" s="33"/>
      <c r="H2" s="33"/>
      <c r="I2" s="33"/>
      <c r="J2" s="33"/>
      <c r="K2" s="33"/>
      <c r="L2" s="33"/>
      <c r="M2" s="33"/>
      <c r="N2" s="33"/>
      <c r="O2" s="33"/>
      <c r="P2" s="33"/>
      <c r="Q2" s="30"/>
      <c r="R2" s="34"/>
    </row>
    <row r="3" spans="1:20" ht="12.75" customHeight="1">
      <c r="A3" s="35"/>
      <c r="B3" s="33"/>
      <c r="C3" s="33"/>
      <c r="D3" s="33"/>
      <c r="E3" s="36"/>
      <c r="F3" s="36"/>
      <c r="G3" s="36"/>
      <c r="H3" s="36"/>
      <c r="I3" s="36"/>
      <c r="J3" s="36"/>
      <c r="K3" s="36"/>
      <c r="L3" s="36"/>
      <c r="M3" s="36"/>
      <c r="N3" s="36"/>
      <c r="O3" s="36"/>
      <c r="P3" s="36"/>
      <c r="R3" s="30"/>
    </row>
    <row r="4" spans="1:20" ht="12.75" customHeight="1">
      <c r="A4" s="35"/>
      <c r="B4" s="33"/>
      <c r="C4" s="33"/>
      <c r="D4" s="33"/>
      <c r="E4" s="36"/>
      <c r="F4" s="36"/>
      <c r="G4" s="36"/>
      <c r="H4" s="36"/>
      <c r="I4" s="36"/>
      <c r="J4" s="36"/>
      <c r="K4" s="36"/>
      <c r="L4" s="36"/>
      <c r="M4" s="36"/>
      <c r="N4" s="36"/>
      <c r="O4" s="36"/>
      <c r="P4" s="36"/>
      <c r="R4" s="30"/>
    </row>
    <row r="5" spans="1:20" ht="60.75" customHeight="1">
      <c r="A5" s="35"/>
      <c r="B5" s="33"/>
      <c r="C5" s="33"/>
      <c r="D5" s="33"/>
      <c r="E5" s="36"/>
      <c r="F5" s="36"/>
      <c r="G5" s="36"/>
      <c r="H5" s="36"/>
      <c r="I5" s="36"/>
      <c r="J5" s="36"/>
      <c r="K5" s="36"/>
      <c r="L5" s="36"/>
      <c r="M5" s="36"/>
      <c r="N5" s="36"/>
      <c r="O5" s="36"/>
      <c r="P5" s="36"/>
      <c r="R5" s="30"/>
    </row>
    <row r="6" spans="1:20" ht="12.75" customHeight="1">
      <c r="A6" s="37"/>
      <c r="B6" s="37"/>
      <c r="D6" s="37"/>
      <c r="E6" s="38"/>
      <c r="F6" s="38"/>
      <c r="G6" s="38"/>
      <c r="H6" s="38"/>
      <c r="I6" s="38"/>
      <c r="J6" s="38"/>
      <c r="K6" s="38"/>
      <c r="L6" s="38"/>
      <c r="M6" s="38"/>
      <c r="N6" s="38"/>
      <c r="O6" s="38"/>
      <c r="P6" s="38"/>
      <c r="Q6" s="39"/>
      <c r="R6" s="33"/>
    </row>
    <row r="7" spans="1:20" s="43" customFormat="1" ht="55.5" customHeight="1">
      <c r="A7" s="40"/>
      <c r="B7" s="40"/>
      <c r="C7" s="41" t="s">
        <v>200</v>
      </c>
      <c r="D7" s="42"/>
      <c r="E7" s="42"/>
      <c r="F7" s="42"/>
      <c r="G7" s="42"/>
      <c r="H7" s="42"/>
      <c r="I7" s="42"/>
      <c r="J7" s="42"/>
      <c r="K7" s="42"/>
      <c r="L7" s="42"/>
      <c r="M7" s="42"/>
      <c r="N7" s="42"/>
      <c r="O7" s="42"/>
      <c r="P7" s="42"/>
      <c r="Q7" s="42"/>
      <c r="R7" s="40"/>
    </row>
    <row r="8" spans="1:20" ht="39" customHeight="1">
      <c r="C8" s="44" t="s">
        <v>224</v>
      </c>
    </row>
    <row r="9" spans="1:20" ht="7.5" customHeight="1"/>
    <row r="10" spans="1:20" ht="15.75" customHeight="1">
      <c r="C10" s="45" t="s">
        <v>201</v>
      </c>
      <c r="D10" s="46"/>
      <c r="R10" s="30"/>
    </row>
    <row r="11" spans="1:20" ht="14.25" customHeight="1">
      <c r="C11" s="47">
        <v>45961</v>
      </c>
      <c r="D11" s="47"/>
      <c r="E11" s="47"/>
      <c r="F11" s="47"/>
      <c r="R11" s="30"/>
    </row>
    <row r="12" spans="1:20" ht="12.75" customHeight="1">
      <c r="C12" s="48"/>
      <c r="D12" s="49"/>
      <c r="R12" s="30"/>
    </row>
    <row r="13" spans="1:20" ht="30.75" customHeight="1">
      <c r="C13" s="50" t="s">
        <v>269</v>
      </c>
      <c r="D13" s="51"/>
      <c r="R13" s="30"/>
    </row>
    <row r="14" spans="1:20" ht="25.15" customHeight="1">
      <c r="D14" s="52"/>
      <c r="I14" s="53"/>
      <c r="J14" s="53"/>
      <c r="R14" s="30"/>
    </row>
    <row r="15" spans="1:20" ht="25.15" customHeight="1">
      <c r="D15" s="52"/>
      <c r="I15" s="54"/>
      <c r="J15" s="54"/>
      <c r="K15" s="54"/>
      <c r="R15" s="30"/>
    </row>
    <row r="16" spans="1:20" ht="24.75" customHeight="1">
      <c r="D16" s="52"/>
      <c r="I16" s="55"/>
      <c r="J16" s="55"/>
      <c r="K16" s="55"/>
      <c r="R16" s="30"/>
    </row>
    <row r="17" spans="1:18" ht="25.15" customHeight="1">
      <c r="A17" s="56"/>
      <c r="B17" s="56"/>
      <c r="G17" s="57"/>
      <c r="L17" s="57"/>
      <c r="M17" s="57"/>
      <c r="N17" s="57"/>
      <c r="O17" s="57"/>
      <c r="P17" s="57"/>
      <c r="Q17" s="57"/>
      <c r="R17" s="30"/>
    </row>
    <row r="18" spans="1:18" ht="25.15" customHeight="1">
      <c r="D18" s="58"/>
      <c r="E18" s="54"/>
      <c r="F18" s="54"/>
      <c r="G18" s="54"/>
      <c r="L18" s="54"/>
      <c r="M18" s="54"/>
      <c r="N18" s="54"/>
      <c r="O18" s="54"/>
      <c r="Q18" s="54"/>
      <c r="R18" s="30"/>
    </row>
    <row r="19" spans="1:18" ht="24.75" customHeight="1">
      <c r="E19" s="59"/>
      <c r="F19" s="59"/>
      <c r="G19" s="59"/>
      <c r="H19" s="60"/>
    </row>
    <row r="20" spans="1:18" ht="12.75" customHeight="1"/>
    <row r="21" spans="1:18" ht="12.75" customHeight="1"/>
    <row r="22" spans="1:18" ht="17.25" customHeight="1">
      <c r="N22" s="61"/>
      <c r="O22" s="62"/>
    </row>
    <row r="23" spans="1:18" ht="12.75" customHeight="1"/>
    <row r="24" spans="1:18" ht="12.75" customHeight="1"/>
    <row r="25" spans="1:18" ht="12.75" customHeight="1"/>
    <row r="26" spans="1:18" ht="12.75" customHeight="1"/>
    <row r="27" spans="1:18" ht="12.75" customHeight="1"/>
    <row r="28" spans="1:18" ht="12.75" customHeight="1"/>
    <row r="29" spans="1:18" ht="12.75" customHeight="1"/>
    <row r="30" spans="1:18" ht="12.75" customHeight="1"/>
    <row r="31" spans="1:18" ht="12.75" customHeight="1"/>
    <row r="32" spans="1:18" ht="12.75" customHeight="1"/>
    <row r="33" ht="12.75" customHeight="1"/>
    <row r="34" ht="12.75" customHeight="1"/>
    <row r="35" ht="12.75" customHeight="1"/>
    <row r="36" ht="13.5" customHeight="1"/>
    <row r="37" ht="12.75" customHeight="1"/>
    <row r="38" ht="12.75" customHeight="1"/>
    <row r="39" ht="12.75" customHeight="1"/>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4" width="9.42578125" customWidth="1"/>
    <col min="35" max="35" width="11.5703125" bestFit="1" customWidth="1"/>
  </cols>
  <sheetData>
    <row r="1" spans="1:29" ht="23.25" customHeight="1">
      <c r="A1" s="68" t="s">
        <v>230</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213</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3.4684529000000002E-6</v>
      </c>
      <c r="G6" s="8">
        <v>123.73015599999999</v>
      </c>
      <c r="H6" s="8">
        <v>139.7627</v>
      </c>
      <c r="I6" s="8">
        <v>127.96169</v>
      </c>
      <c r="J6" s="8">
        <v>118.75333000000001</v>
      </c>
      <c r="K6" s="8">
        <v>129.91434000000001</v>
      </c>
      <c r="L6" s="8">
        <v>117.99503</v>
      </c>
      <c r="M6" s="8">
        <v>119.22146600000001</v>
      </c>
      <c r="N6" s="8">
        <v>124.48163</v>
      </c>
      <c r="O6" s="8">
        <v>123.12626</v>
      </c>
      <c r="P6" s="8">
        <v>501.05290000000002</v>
      </c>
      <c r="Q6" s="8">
        <v>488.99563999999998</v>
      </c>
      <c r="R6" s="8">
        <v>440.65463</v>
      </c>
      <c r="S6" s="8">
        <v>427.70065</v>
      </c>
      <c r="T6" s="8">
        <v>443.49802</v>
      </c>
      <c r="U6" s="8">
        <v>459.38576999999998</v>
      </c>
      <c r="V6" s="8">
        <v>439.0967</v>
      </c>
      <c r="W6" s="8">
        <v>438.47579999999999</v>
      </c>
      <c r="X6" s="8">
        <v>426.27969999999999</v>
      </c>
      <c r="Y6" s="8">
        <v>1474.6962000000001</v>
      </c>
      <c r="Z6" s="8">
        <v>1405.0986</v>
      </c>
      <c r="AA6" s="8">
        <v>1365.9635000000001</v>
      </c>
      <c r="AB6" s="8">
        <v>1314.4395999999999</v>
      </c>
      <c r="AC6" s="8">
        <v>1438.9661000000001</v>
      </c>
    </row>
    <row r="7" spans="1:29">
      <c r="A7" s="16" t="s">
        <v>96</v>
      </c>
      <c r="B7" s="16" t="s">
        <v>98</v>
      </c>
      <c r="C7" s="16" t="s">
        <v>133</v>
      </c>
      <c r="D7" s="16" t="s">
        <v>10</v>
      </c>
      <c r="E7" s="8">
        <v>221.00387599999999</v>
      </c>
      <c r="F7" s="8">
        <v>189.4047933577383</v>
      </c>
      <c r="G7" s="8">
        <v>220.18563386661597</v>
      </c>
      <c r="H7" s="8">
        <v>233.19257019177002</v>
      </c>
      <c r="I7" s="8">
        <v>239.56980666570001</v>
      </c>
      <c r="J7" s="8">
        <v>242.571786713275</v>
      </c>
      <c r="K7" s="8">
        <v>248.45502905561602</v>
      </c>
      <c r="L7" s="8">
        <v>239.97435095082699</v>
      </c>
      <c r="M7" s="8">
        <v>236.167411730037</v>
      </c>
      <c r="N7" s="8">
        <v>245.52003859599</v>
      </c>
      <c r="O7" s="8">
        <v>247.27280602532002</v>
      </c>
      <c r="P7" s="8">
        <v>92.57499262076</v>
      </c>
      <c r="Q7" s="8">
        <v>96.107988024290009</v>
      </c>
      <c r="R7" s="8">
        <v>100.07033826975999</v>
      </c>
      <c r="S7" s="8">
        <v>101.89124103309</v>
      </c>
      <c r="T7" s="8">
        <v>102.29436430686</v>
      </c>
      <c r="U7" s="8">
        <v>98.998981167599993</v>
      </c>
      <c r="V7" s="8">
        <v>97.621555296180006</v>
      </c>
      <c r="W7" s="8">
        <v>101.20588208998001</v>
      </c>
      <c r="X7" s="8">
        <v>103.990192372</v>
      </c>
      <c r="Y7" s="8">
        <v>50.496494795719997</v>
      </c>
      <c r="Z7" s="8">
        <v>52.571526133099994</v>
      </c>
      <c r="AA7" s="8">
        <v>3.7757272000000001E-4</v>
      </c>
      <c r="AB7" s="8">
        <v>3.8536350000000001E-4</v>
      </c>
      <c r="AC7" s="8">
        <v>3.8240413E-4</v>
      </c>
    </row>
    <row r="8" spans="1:29">
      <c r="A8" s="16" t="s">
        <v>96</v>
      </c>
      <c r="B8" s="16" t="s">
        <v>99</v>
      </c>
      <c r="C8" s="16" t="s">
        <v>134</v>
      </c>
      <c r="D8" s="16" t="s">
        <v>10</v>
      </c>
      <c r="E8" s="8">
        <v>1175.16824</v>
      </c>
      <c r="F8" s="8">
        <v>1589.6607832919883</v>
      </c>
      <c r="G8" s="8">
        <v>2118.0775229721203</v>
      </c>
      <c r="H8" s="8">
        <v>2381.7649168411549</v>
      </c>
      <c r="I8" s="8">
        <v>2503.7858969203403</v>
      </c>
      <c r="J8" s="8">
        <v>2471.699880861624</v>
      </c>
      <c r="K8" s="8">
        <v>2589.00045332832</v>
      </c>
      <c r="L8" s="8">
        <v>2473.9582288894239</v>
      </c>
      <c r="M8" s="8">
        <v>2364.4459592580101</v>
      </c>
      <c r="N8" s="8">
        <v>2431.0211741855601</v>
      </c>
      <c r="O8" s="8">
        <v>2353.0420411103405</v>
      </c>
      <c r="P8" s="8">
        <v>2654.6883200000002</v>
      </c>
      <c r="Q8" s="8">
        <v>2909.44895</v>
      </c>
      <c r="R8" s="8">
        <v>2991.8458700000001</v>
      </c>
      <c r="S8" s="8">
        <v>2951.4722299999999</v>
      </c>
      <c r="T8" s="8">
        <v>3078.6672699999999</v>
      </c>
      <c r="U8" s="8">
        <v>2849.7206200000001</v>
      </c>
      <c r="V8" s="8">
        <v>2365.0755900000004</v>
      </c>
      <c r="W8" s="8">
        <v>2385.4008599999997</v>
      </c>
      <c r="X8" s="8">
        <v>2296.5968000000003</v>
      </c>
      <c r="Y8" s="8">
        <v>2599.6486000000004</v>
      </c>
      <c r="Z8" s="8">
        <v>2491.16077</v>
      </c>
      <c r="AA8" s="8">
        <v>2556.2806300000002</v>
      </c>
      <c r="AB8" s="8">
        <v>2522.41039</v>
      </c>
      <c r="AC8" s="8">
        <v>2341.0855000000001</v>
      </c>
    </row>
    <row r="9" spans="1:29">
      <c r="A9" s="16" t="s">
        <v>96</v>
      </c>
      <c r="B9" s="16" t="s">
        <v>100</v>
      </c>
      <c r="C9" s="16" t="s">
        <v>135</v>
      </c>
      <c r="D9" s="16" t="s">
        <v>10</v>
      </c>
      <c r="E9" s="8">
        <v>1624.5469459999999</v>
      </c>
      <c r="F9" s="8">
        <v>1458.4292994653792</v>
      </c>
      <c r="G9" s="8">
        <v>1531.0029904495452</v>
      </c>
      <c r="H9" s="8">
        <v>1717.3960695996736</v>
      </c>
      <c r="I9" s="8">
        <v>1763.7970331335141</v>
      </c>
      <c r="J9" s="8">
        <v>1790.28267289877</v>
      </c>
      <c r="K9" s="8">
        <v>1843.088455603475</v>
      </c>
      <c r="L9" s="8">
        <v>1767.1163373400543</v>
      </c>
      <c r="M9" s="8">
        <v>1700.8222639458397</v>
      </c>
      <c r="N9" s="8">
        <v>1820.1178780498301</v>
      </c>
      <c r="O9" s="8">
        <v>1787.5280562209202</v>
      </c>
      <c r="P9" s="8">
        <v>1537.3696203729298</v>
      </c>
      <c r="Q9" s="8">
        <v>1716.7951892027497</v>
      </c>
      <c r="R9" s="8">
        <v>1768.7575540025498</v>
      </c>
      <c r="S9" s="8">
        <v>1792.17692503836</v>
      </c>
      <c r="T9" s="8">
        <v>1846.4015092428401</v>
      </c>
      <c r="U9" s="8">
        <v>1770.1120932334998</v>
      </c>
      <c r="V9" s="8">
        <v>1706.9176666984997</v>
      </c>
      <c r="W9" s="8">
        <v>1697.3848999115</v>
      </c>
      <c r="X9" s="8">
        <v>1670.8089322595001</v>
      </c>
      <c r="Y9" s="8">
        <v>1438.2719010445999</v>
      </c>
      <c r="Z9" s="8">
        <v>1608.9105231154001</v>
      </c>
      <c r="AA9" s="8">
        <v>433.5490121446</v>
      </c>
      <c r="AB9" s="8">
        <v>59.496301372700003</v>
      </c>
      <c r="AC9" s="8">
        <v>2.4023831000000002E-3</v>
      </c>
    </row>
    <row r="10" spans="1:29">
      <c r="A10" s="16" t="s">
        <v>96</v>
      </c>
      <c r="B10" s="16" t="s">
        <v>101</v>
      </c>
      <c r="C10" s="16" t="s">
        <v>136</v>
      </c>
      <c r="D10" s="16" t="s">
        <v>10</v>
      </c>
      <c r="E10" s="8">
        <v>33.590260000000001</v>
      </c>
      <c r="F10" s="8">
        <v>31.620021743223703</v>
      </c>
      <c r="G10" s="8">
        <v>37.528771370133995</v>
      </c>
      <c r="H10" s="8">
        <v>39.415993625729996</v>
      </c>
      <c r="I10" s="8">
        <v>316.38775999999996</v>
      </c>
      <c r="J10" s="8">
        <v>309.93995000000001</v>
      </c>
      <c r="K10" s="8">
        <v>321.89910200000003</v>
      </c>
      <c r="L10" s="8">
        <v>303.03457299999997</v>
      </c>
      <c r="M10" s="8">
        <v>307.79075499999999</v>
      </c>
      <c r="N10" s="8">
        <v>884.24285600000007</v>
      </c>
      <c r="O10" s="8">
        <v>926.70911000000001</v>
      </c>
      <c r="P10" s="8">
        <v>1548.59231</v>
      </c>
      <c r="Q10" s="8">
        <v>1431.85068</v>
      </c>
      <c r="R10" s="8">
        <v>1405.06585</v>
      </c>
      <c r="S10" s="8">
        <v>1436.403642</v>
      </c>
      <c r="T10" s="8">
        <v>1424.630116</v>
      </c>
      <c r="U10" s="8">
        <v>1666.9519740000001</v>
      </c>
      <c r="V10" s="8">
        <v>1561.9989</v>
      </c>
      <c r="W10" s="8">
        <v>1654.3906999999999</v>
      </c>
      <c r="X10" s="8">
        <v>1652.5941</v>
      </c>
      <c r="Y10" s="8">
        <v>1704.498</v>
      </c>
      <c r="Z10" s="8">
        <v>1566.9436000000001</v>
      </c>
      <c r="AA10" s="8">
        <v>1956.0942</v>
      </c>
      <c r="AB10" s="8">
        <v>1985.7094</v>
      </c>
      <c r="AC10" s="8">
        <v>2086.7824999999998</v>
      </c>
    </row>
    <row r="11" spans="1:29">
      <c r="A11" s="16" t="s">
        <v>96</v>
      </c>
      <c r="B11" s="16" t="s">
        <v>102</v>
      </c>
      <c r="C11" s="16" t="s">
        <v>137</v>
      </c>
      <c r="D11" s="16" t="s">
        <v>10</v>
      </c>
      <c r="E11" s="8">
        <v>218.53236000000001</v>
      </c>
      <c r="F11" s="8">
        <v>201.48517336005432</v>
      </c>
      <c r="G11" s="8">
        <v>208.39566659737798</v>
      </c>
      <c r="H11" s="8">
        <v>1465.5231799999999</v>
      </c>
      <c r="I11" s="8">
        <v>1355.53133</v>
      </c>
      <c r="J11" s="8">
        <v>1377.9829999999999</v>
      </c>
      <c r="K11" s="8">
        <v>1398.4412399999999</v>
      </c>
      <c r="L11" s="8">
        <v>2659.8321000000001</v>
      </c>
      <c r="M11" s="8">
        <v>4137.2068200000003</v>
      </c>
      <c r="N11" s="8">
        <v>4997.1932399999996</v>
      </c>
      <c r="O11" s="8">
        <v>5008.8110299999998</v>
      </c>
      <c r="P11" s="8">
        <v>5014.6833399999996</v>
      </c>
      <c r="Q11" s="8">
        <v>5024.3984600000003</v>
      </c>
      <c r="R11" s="8">
        <v>4353.1062400000001</v>
      </c>
      <c r="S11" s="8">
        <v>4642.2291599999999</v>
      </c>
      <c r="T11" s="8">
        <v>4466.92616</v>
      </c>
      <c r="U11" s="8">
        <v>4823.1398300000001</v>
      </c>
      <c r="V11" s="8">
        <v>4695.3130699999992</v>
      </c>
      <c r="W11" s="8">
        <v>4487.3707799999993</v>
      </c>
      <c r="X11" s="8">
        <v>4433.5508</v>
      </c>
      <c r="Y11" s="8">
        <v>4376.7788</v>
      </c>
      <c r="Z11" s="8">
        <v>4366.5857800000003</v>
      </c>
      <c r="AA11" s="8">
        <v>4055.8663299999998</v>
      </c>
      <c r="AB11" s="8">
        <v>4325.38004</v>
      </c>
      <c r="AC11" s="8">
        <v>4475.5692499999996</v>
      </c>
    </row>
    <row r="12" spans="1:29">
      <c r="A12" s="16" t="s">
        <v>96</v>
      </c>
      <c r="B12" s="16" t="s">
        <v>103</v>
      </c>
      <c r="C12" s="16" t="s">
        <v>138</v>
      </c>
      <c r="D12" s="16" t="s">
        <v>10</v>
      </c>
      <c r="E12" s="8">
        <v>934.04202000000009</v>
      </c>
      <c r="F12" s="8">
        <v>1074.7448477554922</v>
      </c>
      <c r="G12" s="8">
        <v>1391.2444548164801</v>
      </c>
      <c r="H12" s="8">
        <v>2800.3205200000002</v>
      </c>
      <c r="I12" s="8">
        <v>2740.45255</v>
      </c>
      <c r="J12" s="8">
        <v>2841.6786199999997</v>
      </c>
      <c r="K12" s="8">
        <v>2820.3387199999997</v>
      </c>
      <c r="L12" s="8">
        <v>2739.6096100000004</v>
      </c>
      <c r="M12" s="8">
        <v>2774.66372</v>
      </c>
      <c r="N12" s="8">
        <v>3690.8359200000004</v>
      </c>
      <c r="O12" s="8">
        <v>3848.8380200000001</v>
      </c>
      <c r="P12" s="8">
        <v>3493.8087800000003</v>
      </c>
      <c r="Q12" s="8">
        <v>3590.5991199999999</v>
      </c>
      <c r="R12" s="8">
        <v>3425.0462299999999</v>
      </c>
      <c r="S12" s="8">
        <v>3619.3985900000002</v>
      </c>
      <c r="T12" s="8">
        <v>3498.6973199999998</v>
      </c>
      <c r="U12" s="8">
        <v>3732.8239800000001</v>
      </c>
      <c r="V12" s="8">
        <v>3693.1482000000001</v>
      </c>
      <c r="W12" s="8">
        <v>3661.8037399999998</v>
      </c>
      <c r="X12" s="8">
        <v>3645.2253700000001</v>
      </c>
      <c r="Y12" s="8">
        <v>3341.2531800000002</v>
      </c>
      <c r="Z12" s="8">
        <v>3457.5621099999998</v>
      </c>
      <c r="AA12" s="8">
        <v>3436.61564</v>
      </c>
      <c r="AB12" s="8">
        <v>3340.1574600000004</v>
      </c>
      <c r="AC12" s="8">
        <v>3321.8436499999998</v>
      </c>
    </row>
    <row r="13" spans="1:29">
      <c r="A13" s="16" t="s">
        <v>96</v>
      </c>
      <c r="B13" s="16" t="s">
        <v>104</v>
      </c>
      <c r="C13" s="16" t="s">
        <v>28</v>
      </c>
      <c r="D13" s="16" t="s">
        <v>10</v>
      </c>
      <c r="E13" s="8">
        <v>2869.4538659999994</v>
      </c>
      <c r="F13" s="8">
        <v>4048.4124211335006</v>
      </c>
      <c r="G13" s="8">
        <v>9187.3361750000004</v>
      </c>
      <c r="H13" s="8">
        <v>10372.28708</v>
      </c>
      <c r="I13" s="8">
        <v>10084.877130000001</v>
      </c>
      <c r="J13" s="8">
        <v>10306.673075000001</v>
      </c>
      <c r="K13" s="8">
        <v>10200.293820000001</v>
      </c>
      <c r="L13" s="8">
        <v>9717.5331640000004</v>
      </c>
      <c r="M13" s="8">
        <v>10172.163765000001</v>
      </c>
      <c r="N13" s="8">
        <v>11804.13292</v>
      </c>
      <c r="O13" s="8">
        <v>14098.741665000001</v>
      </c>
      <c r="P13" s="8">
        <v>13547.119266000002</v>
      </c>
      <c r="Q13" s="8">
        <v>13339.948525</v>
      </c>
      <c r="R13" s="8">
        <v>12642.61247</v>
      </c>
      <c r="S13" s="8">
        <v>13313.498220000001</v>
      </c>
      <c r="T13" s="8">
        <v>12639.298149999999</v>
      </c>
      <c r="U13" s="8">
        <v>13219.723980999999</v>
      </c>
      <c r="V13" s="8">
        <v>13824.531376000003</v>
      </c>
      <c r="W13" s="8">
        <v>13723.74726</v>
      </c>
      <c r="X13" s="8">
        <v>13660.297815000002</v>
      </c>
      <c r="Y13" s="8">
        <v>12707.85476</v>
      </c>
      <c r="Z13" s="8">
        <v>12217.666695</v>
      </c>
      <c r="AA13" s="8">
        <v>11603.819469999999</v>
      </c>
      <c r="AB13" s="8">
        <v>12057.167659999999</v>
      </c>
      <c r="AC13" s="8">
        <v>12312.24035</v>
      </c>
    </row>
    <row r="14" spans="1:29">
      <c r="A14" s="16" t="s">
        <v>96</v>
      </c>
      <c r="B14" s="16" t="s">
        <v>105</v>
      </c>
      <c r="C14" s="16" t="s">
        <v>139</v>
      </c>
      <c r="D14" s="16" t="s">
        <v>10</v>
      </c>
      <c r="E14" s="8">
        <v>0</v>
      </c>
      <c r="F14" s="8">
        <v>3.3845208E-6</v>
      </c>
      <c r="G14" s="8">
        <v>8.1532069999999996E-5</v>
      </c>
      <c r="H14" s="8">
        <v>1.0695214E-4</v>
      </c>
      <c r="I14" s="8">
        <v>9.9851030000000005E-5</v>
      </c>
      <c r="J14" s="8">
        <v>1.0305360000000001E-4</v>
      </c>
      <c r="K14" s="8">
        <v>9.9107919999999995E-5</v>
      </c>
      <c r="L14" s="8">
        <v>9.5383780000000005E-5</v>
      </c>
      <c r="M14" s="8">
        <v>9.4369429999999993E-5</v>
      </c>
      <c r="N14" s="8">
        <v>9.0182365999999999E-5</v>
      </c>
      <c r="O14" s="8">
        <v>1.8614677999999999E-4</v>
      </c>
      <c r="P14" s="8">
        <v>8144.7079999999996</v>
      </c>
      <c r="Q14" s="8">
        <v>7855.1559999999999</v>
      </c>
      <c r="R14" s="8">
        <v>9623.6309999999994</v>
      </c>
      <c r="S14" s="8">
        <v>10313.507</v>
      </c>
      <c r="T14" s="8">
        <v>9931.0889999999999</v>
      </c>
      <c r="U14" s="8">
        <v>12301.423000000001</v>
      </c>
      <c r="V14" s="8">
        <v>12990.775</v>
      </c>
      <c r="W14" s="8">
        <v>12815.419</v>
      </c>
      <c r="X14" s="8">
        <v>12781.56</v>
      </c>
      <c r="Y14" s="8">
        <v>27205.4</v>
      </c>
      <c r="Z14" s="8">
        <v>28392.578000000001</v>
      </c>
      <c r="AA14" s="8">
        <v>26530.245999999999</v>
      </c>
      <c r="AB14" s="8">
        <v>28673.184000000001</v>
      </c>
      <c r="AC14" s="8">
        <v>30811.758000000002</v>
      </c>
    </row>
    <row r="15" spans="1:29">
      <c r="A15" s="16" t="s">
        <v>161</v>
      </c>
      <c r="B15" s="16" t="s">
        <v>106</v>
      </c>
      <c r="C15" s="16" t="s">
        <v>140</v>
      </c>
      <c r="D15" s="16" t="s">
        <v>10</v>
      </c>
      <c r="E15" s="8">
        <v>436.26063999999997</v>
      </c>
      <c r="F15" s="8">
        <v>356.22150270455597</v>
      </c>
      <c r="G15" s="8">
        <v>383.69218523094003</v>
      </c>
      <c r="H15" s="8">
        <v>409.69659400678</v>
      </c>
      <c r="I15" s="8">
        <v>437.97828059995999</v>
      </c>
      <c r="J15" s="8">
        <v>447.24176633352999</v>
      </c>
      <c r="K15" s="8">
        <v>439.07727653693001</v>
      </c>
      <c r="L15" s="8">
        <v>479.579384</v>
      </c>
      <c r="M15" s="8">
        <v>465.52407600000004</v>
      </c>
      <c r="N15" s="8">
        <v>506.76443999999998</v>
      </c>
      <c r="O15" s="8">
        <v>509.16197300000005</v>
      </c>
      <c r="P15" s="8">
        <v>439.09609599999999</v>
      </c>
      <c r="Q15" s="8">
        <v>504.47943000000009</v>
      </c>
      <c r="R15" s="8">
        <v>535.61040000000003</v>
      </c>
      <c r="S15" s="8">
        <v>551.73044000000004</v>
      </c>
      <c r="T15" s="8">
        <v>538.61741000000006</v>
      </c>
      <c r="U15" s="8">
        <v>537.91565000000003</v>
      </c>
      <c r="V15" s="8">
        <v>529.69985999999994</v>
      </c>
      <c r="W15" s="8">
        <v>560.05217000000005</v>
      </c>
      <c r="X15" s="8">
        <v>564.66805999999997</v>
      </c>
      <c r="Y15" s="8">
        <v>446.66035999999997</v>
      </c>
      <c r="Z15" s="8">
        <v>456.45967999999999</v>
      </c>
      <c r="AA15" s="8">
        <v>471.86252000000002</v>
      </c>
      <c r="AB15" s="8">
        <v>482.45959000000005</v>
      </c>
      <c r="AC15" s="8">
        <v>484.32175999999998</v>
      </c>
    </row>
    <row r="16" spans="1:29">
      <c r="A16" s="16" t="s">
        <v>161</v>
      </c>
      <c r="B16" s="16" t="s">
        <v>107</v>
      </c>
      <c r="C16" s="16" t="s">
        <v>141</v>
      </c>
      <c r="D16" s="16" t="s">
        <v>10</v>
      </c>
      <c r="E16" s="8">
        <v>1173.2281089999999</v>
      </c>
      <c r="F16" s="8">
        <v>1116.4744910179907</v>
      </c>
      <c r="G16" s="8">
        <v>1663.8104530000001</v>
      </c>
      <c r="H16" s="8">
        <v>8862.3586649999997</v>
      </c>
      <c r="I16" s="8">
        <v>9003.4919140000002</v>
      </c>
      <c r="J16" s="8">
        <v>8930.6956599999994</v>
      </c>
      <c r="K16" s="8">
        <v>10916.663120000001</v>
      </c>
      <c r="L16" s="8">
        <v>11258.546645999999</v>
      </c>
      <c r="M16" s="8">
        <v>10796.098765999999</v>
      </c>
      <c r="N16" s="8">
        <v>12007.026230000001</v>
      </c>
      <c r="O16" s="8">
        <v>11606.649485000002</v>
      </c>
      <c r="P16" s="8">
        <v>9689.9432269999998</v>
      </c>
      <c r="Q16" s="8">
        <v>9748.8546479999986</v>
      </c>
      <c r="R16" s="8">
        <v>9982.7898000000005</v>
      </c>
      <c r="S16" s="8">
        <v>13317.06057</v>
      </c>
      <c r="T16" s="8">
        <v>12730.823285</v>
      </c>
      <c r="U16" s="8">
        <v>15454.555919999999</v>
      </c>
      <c r="V16" s="8">
        <v>16720.06754</v>
      </c>
      <c r="W16" s="8">
        <v>17963.573779999999</v>
      </c>
      <c r="X16" s="8">
        <v>18632.993320000001</v>
      </c>
      <c r="Y16" s="8">
        <v>16598.489369999999</v>
      </c>
      <c r="Z16" s="8">
        <v>17672.443330000002</v>
      </c>
      <c r="AA16" s="8">
        <v>17769.997239999997</v>
      </c>
      <c r="AB16" s="8">
        <v>17652.263220000001</v>
      </c>
      <c r="AC16" s="8">
        <v>19713.308429999997</v>
      </c>
    </row>
    <row r="17" spans="1:29">
      <c r="A17" s="16" t="s">
        <v>161</v>
      </c>
      <c r="B17" s="16" t="s">
        <v>108</v>
      </c>
      <c r="C17" s="16" t="s">
        <v>142</v>
      </c>
      <c r="D17" s="16" t="s">
        <v>10</v>
      </c>
      <c r="E17" s="8">
        <v>2032.8495799999998</v>
      </c>
      <c r="F17" s="8">
        <v>3047.7715676864354</v>
      </c>
      <c r="G17" s="8">
        <v>3549.6111757583703</v>
      </c>
      <c r="H17" s="8">
        <v>3669.4449127517596</v>
      </c>
      <c r="I17" s="8">
        <v>3927.1469579700997</v>
      </c>
      <c r="J17" s="8">
        <v>3987.7558730300002</v>
      </c>
      <c r="K17" s="8">
        <v>3971.0080370759997</v>
      </c>
      <c r="L17" s="8">
        <v>3827.4482026452997</v>
      </c>
      <c r="M17" s="8">
        <v>8194.0496700000003</v>
      </c>
      <c r="N17" s="8">
        <v>8812.5478000000003</v>
      </c>
      <c r="O17" s="8">
        <v>10134.03968</v>
      </c>
      <c r="P17" s="8">
        <v>9275.9721199999985</v>
      </c>
      <c r="Q17" s="8">
        <v>9994.7875600000007</v>
      </c>
      <c r="R17" s="8">
        <v>11751.137205999999</v>
      </c>
      <c r="S17" s="8">
        <v>12005.810299999999</v>
      </c>
      <c r="T17" s="8">
        <v>12535.05142</v>
      </c>
      <c r="U17" s="8">
        <v>11788.081610000001</v>
      </c>
      <c r="V17" s="8">
        <v>14428.933009999999</v>
      </c>
      <c r="W17" s="8">
        <v>15050.544844</v>
      </c>
      <c r="X17" s="8">
        <v>15817.45478</v>
      </c>
      <c r="Y17" s="8">
        <v>14692.34808</v>
      </c>
      <c r="Z17" s="8">
        <v>13415.404900000001</v>
      </c>
      <c r="AA17" s="8">
        <v>13643.863959999999</v>
      </c>
      <c r="AB17" s="8">
        <v>12712.59837</v>
      </c>
      <c r="AC17" s="8">
        <v>14389.45765</v>
      </c>
    </row>
    <row r="18" spans="1:29">
      <c r="A18" s="16" t="s">
        <v>161</v>
      </c>
      <c r="B18" s="16" t="s">
        <v>109</v>
      </c>
      <c r="C18" s="16" t="s">
        <v>143</v>
      </c>
      <c r="D18" s="16" t="s">
        <v>10</v>
      </c>
      <c r="E18" s="8">
        <v>95.473076000000006</v>
      </c>
      <c r="F18" s="8">
        <v>104.79691507433101</v>
      </c>
      <c r="G18" s="8">
        <v>624.25251000000003</v>
      </c>
      <c r="H18" s="8">
        <v>669.51072000000011</v>
      </c>
      <c r="I18" s="8">
        <v>653.78815999999995</v>
      </c>
      <c r="J18" s="8">
        <v>645.41747000000009</v>
      </c>
      <c r="K18" s="8">
        <v>672.17840999999999</v>
      </c>
      <c r="L18" s="8">
        <v>652.28471999999999</v>
      </c>
      <c r="M18" s="8">
        <v>1066.53162</v>
      </c>
      <c r="N18" s="8">
        <v>1106.8945799999999</v>
      </c>
      <c r="O18" s="8">
        <v>1126.1225999999999</v>
      </c>
      <c r="P18" s="8">
        <v>1440.3891900000001</v>
      </c>
      <c r="Q18" s="8">
        <v>1419.7193600000001</v>
      </c>
      <c r="R18" s="8">
        <v>1350.9537699999998</v>
      </c>
      <c r="S18" s="8">
        <v>1414.2393299999999</v>
      </c>
      <c r="T18" s="8">
        <v>1436.1784699999998</v>
      </c>
      <c r="U18" s="8">
        <v>1375.8445000000002</v>
      </c>
      <c r="V18" s="8">
        <v>2258.3076000000001</v>
      </c>
      <c r="W18" s="8">
        <v>2232.0504999999998</v>
      </c>
      <c r="X18" s="8">
        <v>2435.8252000000002</v>
      </c>
      <c r="Y18" s="8">
        <v>2306.9931999999999</v>
      </c>
      <c r="Z18" s="8">
        <v>3210.5832999999998</v>
      </c>
      <c r="AA18" s="8">
        <v>2972.9877999999999</v>
      </c>
      <c r="AB18" s="8">
        <v>3005.8159999999998</v>
      </c>
      <c r="AC18" s="8">
        <v>3471.2919999999999</v>
      </c>
    </row>
    <row r="19" spans="1:29">
      <c r="A19" s="16" t="s">
        <v>161</v>
      </c>
      <c r="B19" s="16" t="s">
        <v>110</v>
      </c>
      <c r="C19" s="16" t="s">
        <v>144</v>
      </c>
      <c r="D19" s="16" t="s">
        <v>10</v>
      </c>
      <c r="E19" s="8">
        <v>2560.5022339999996</v>
      </c>
      <c r="F19" s="8">
        <v>3305.1914114129454</v>
      </c>
      <c r="G19" s="8">
        <v>3547.0345427775096</v>
      </c>
      <c r="H19" s="8">
        <v>3718.8351757770502</v>
      </c>
      <c r="I19" s="8">
        <v>3805.4532293903503</v>
      </c>
      <c r="J19" s="8">
        <v>3765.6710501209704</v>
      </c>
      <c r="K19" s="8">
        <v>3900.8427340035596</v>
      </c>
      <c r="L19" s="8">
        <v>3733.39305299848</v>
      </c>
      <c r="M19" s="8">
        <v>3563.4441658967144</v>
      </c>
      <c r="N19" s="8">
        <v>3837.141539101</v>
      </c>
      <c r="O19" s="8">
        <v>3831.7524566011402</v>
      </c>
      <c r="P19" s="8">
        <v>4656.6148550000007</v>
      </c>
      <c r="Q19" s="8">
        <v>4751.6595150000003</v>
      </c>
      <c r="R19" s="8">
        <v>4810.0003799999995</v>
      </c>
      <c r="S19" s="8">
        <v>5289.0838399999993</v>
      </c>
      <c r="T19" s="8">
        <v>5494.5693300000003</v>
      </c>
      <c r="U19" s="8">
        <v>5234.49755</v>
      </c>
      <c r="V19" s="8">
        <v>4991.2892639999991</v>
      </c>
      <c r="W19" s="8">
        <v>5206.2440700000006</v>
      </c>
      <c r="X19" s="8">
        <v>5330.0193499999996</v>
      </c>
      <c r="Y19" s="8">
        <v>5817.5755450000006</v>
      </c>
      <c r="Z19" s="8">
        <v>5761.2332759999999</v>
      </c>
      <c r="AA19" s="8">
        <v>5651.3055160000004</v>
      </c>
      <c r="AB19" s="8">
        <v>4641.1467049999992</v>
      </c>
      <c r="AC19" s="8">
        <v>4599.6697399999994</v>
      </c>
    </row>
    <row r="20" spans="1:29">
      <c r="A20" s="16" t="s">
        <v>161</v>
      </c>
      <c r="B20" s="16" t="s">
        <v>111</v>
      </c>
      <c r="C20" s="16" t="s">
        <v>145</v>
      </c>
      <c r="D20" s="16" t="s">
        <v>10</v>
      </c>
      <c r="E20" s="8">
        <v>1369.6166499999999</v>
      </c>
      <c r="F20" s="8">
        <v>1354.8546265662953</v>
      </c>
      <c r="G20" s="8">
        <v>2554.9392760000001</v>
      </c>
      <c r="H20" s="8">
        <v>2758.0093699999998</v>
      </c>
      <c r="I20" s="8">
        <v>2821.5847599999997</v>
      </c>
      <c r="J20" s="8">
        <v>2685.8489449999997</v>
      </c>
      <c r="K20" s="8">
        <v>2859.8293800000001</v>
      </c>
      <c r="L20" s="8">
        <v>2798.1016749999999</v>
      </c>
      <c r="M20" s="8">
        <v>2698.6742260000001</v>
      </c>
      <c r="N20" s="8">
        <v>2863.6311700000001</v>
      </c>
      <c r="O20" s="8">
        <v>2831.3131700000004</v>
      </c>
      <c r="P20" s="8">
        <v>4742.7654649999995</v>
      </c>
      <c r="Q20" s="8">
        <v>4756.8606799999998</v>
      </c>
      <c r="R20" s="8">
        <v>4665.7749899999999</v>
      </c>
      <c r="S20" s="8">
        <v>4620.6500500000002</v>
      </c>
      <c r="T20" s="8">
        <v>4853.2424549999996</v>
      </c>
      <c r="U20" s="8">
        <v>4683.7827200000002</v>
      </c>
      <c r="V20" s="8">
        <v>4521.5882350000002</v>
      </c>
      <c r="W20" s="8">
        <v>4632.5128100000002</v>
      </c>
      <c r="X20" s="8">
        <v>4835.280675</v>
      </c>
      <c r="Y20" s="8">
        <v>5312.3286699999999</v>
      </c>
      <c r="Z20" s="8">
        <v>5025.0482899999997</v>
      </c>
      <c r="AA20" s="8">
        <v>4883.3921</v>
      </c>
      <c r="AB20" s="8">
        <v>4655.0016859999996</v>
      </c>
      <c r="AC20" s="8">
        <v>4982.5761899999998</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1247.0311100000001</v>
      </c>
      <c r="F24" s="8">
        <v>1228.9423418922458</v>
      </c>
      <c r="G24" s="8">
        <v>1299.197790206382</v>
      </c>
      <c r="H24" s="8">
        <v>1517.3757620000001</v>
      </c>
      <c r="I24" s="8">
        <v>4243.5495600000004</v>
      </c>
      <c r="J24" s="8">
        <v>4210.5817499999994</v>
      </c>
      <c r="K24" s="8">
        <v>4539.5642800000005</v>
      </c>
      <c r="L24" s="8">
        <v>4558.5909840000004</v>
      </c>
      <c r="M24" s="8">
        <v>5104.4759859999995</v>
      </c>
      <c r="N24" s="8">
        <v>5368.8958000000002</v>
      </c>
      <c r="O24" s="8">
        <v>5496.4340099999999</v>
      </c>
      <c r="P24" s="8">
        <v>5518.3424800000003</v>
      </c>
      <c r="Q24" s="8">
        <v>5793.5349649999998</v>
      </c>
      <c r="R24" s="8">
        <v>5765.7619500000001</v>
      </c>
      <c r="S24" s="8">
        <v>5697.3254399999996</v>
      </c>
      <c r="T24" s="8">
        <v>5792.3105400000004</v>
      </c>
      <c r="U24" s="8">
        <v>5781.9623200000005</v>
      </c>
      <c r="V24" s="8">
        <v>5981.3460300000006</v>
      </c>
      <c r="W24" s="8">
        <v>6167.0462500000003</v>
      </c>
      <c r="X24" s="8">
        <v>6209.9963299999999</v>
      </c>
      <c r="Y24" s="8">
        <v>5745.9644500000004</v>
      </c>
      <c r="Z24" s="8">
        <v>5804.4255800000001</v>
      </c>
      <c r="AA24" s="8">
        <v>5630.8467499999997</v>
      </c>
      <c r="AB24" s="8">
        <v>5072.1453000000001</v>
      </c>
      <c r="AC24" s="8">
        <v>5101.2295000000004</v>
      </c>
    </row>
    <row r="25" spans="1:29">
      <c r="A25" s="16" t="s">
        <v>162</v>
      </c>
      <c r="B25" s="16" t="s">
        <v>115</v>
      </c>
      <c r="C25" s="16" t="s">
        <v>217</v>
      </c>
      <c r="D25" s="16" t="s">
        <v>10</v>
      </c>
      <c r="E25" s="8">
        <v>0</v>
      </c>
      <c r="F25" s="8">
        <v>213.729707852937</v>
      </c>
      <c r="G25" s="8">
        <v>414.82997999999998</v>
      </c>
      <c r="H25" s="8">
        <v>430.03649999999999</v>
      </c>
      <c r="I25" s="8">
        <v>424.47808999999995</v>
      </c>
      <c r="J25" s="8">
        <v>418.81151</v>
      </c>
      <c r="K25" s="8">
        <v>449.80241000000001</v>
      </c>
      <c r="L25" s="8">
        <v>456.28035999999997</v>
      </c>
      <c r="M25" s="8">
        <v>469.4366</v>
      </c>
      <c r="N25" s="8">
        <v>497.29984000000002</v>
      </c>
      <c r="O25" s="8">
        <v>500.72910999999999</v>
      </c>
      <c r="P25" s="8">
        <v>858.88387999999998</v>
      </c>
      <c r="Q25" s="8">
        <v>903.16188</v>
      </c>
      <c r="R25" s="8">
        <v>899.26955999999996</v>
      </c>
      <c r="S25" s="8">
        <v>901.56726000000003</v>
      </c>
      <c r="T25" s="8">
        <v>2576.5775599999997</v>
      </c>
      <c r="U25" s="8">
        <v>2697.5681500000001</v>
      </c>
      <c r="V25" s="8">
        <v>3164.55186</v>
      </c>
      <c r="W25" s="8">
        <v>3548.6931600000003</v>
      </c>
      <c r="X25" s="8">
        <v>3576.7399499999997</v>
      </c>
      <c r="Y25" s="8">
        <v>3151.8365200000003</v>
      </c>
      <c r="Z25" s="8">
        <v>3130.74692</v>
      </c>
      <c r="AA25" s="8">
        <v>3023.6114900000002</v>
      </c>
      <c r="AB25" s="8">
        <v>3057.7700300000001</v>
      </c>
      <c r="AC25" s="8">
        <v>3190.9125999999997</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690.29650000000004</v>
      </c>
      <c r="F28" s="8">
        <v>1842.0757000000001</v>
      </c>
      <c r="G28" s="8">
        <v>1718.59</v>
      </c>
      <c r="H28" s="8">
        <v>1851.6161</v>
      </c>
      <c r="I28" s="8">
        <v>1787.4558</v>
      </c>
      <c r="J28" s="8">
        <v>2000.0508</v>
      </c>
      <c r="K28" s="8">
        <v>1737.5573999999999</v>
      </c>
      <c r="L28" s="8">
        <v>1775.4096999999999</v>
      </c>
      <c r="M28" s="8">
        <v>1830.9323999999999</v>
      </c>
      <c r="N28" s="8">
        <v>1918.2878000000001</v>
      </c>
      <c r="O28" s="8">
        <v>1947.076</v>
      </c>
      <c r="P28" s="8">
        <v>1735.018</v>
      </c>
      <c r="Q28" s="8">
        <v>1868.2836</v>
      </c>
      <c r="R28" s="8">
        <v>1802.4351999999999</v>
      </c>
      <c r="S28" s="8">
        <v>2013.9474</v>
      </c>
      <c r="T28" s="8">
        <v>1745.2376999999999</v>
      </c>
      <c r="U28" s="8">
        <v>1774.9993999999999</v>
      </c>
      <c r="V28" s="8">
        <v>1841.4498000000001</v>
      </c>
      <c r="W28" s="8">
        <v>1915.0264999999999</v>
      </c>
      <c r="X28" s="8">
        <v>1947.0723</v>
      </c>
      <c r="Y28" s="8">
        <v>1735.0143</v>
      </c>
      <c r="Z28" s="8">
        <v>1878.1052</v>
      </c>
      <c r="AA28" s="8">
        <v>1797.3843999999999</v>
      </c>
      <c r="AB28" s="8">
        <v>2013.9422999999999</v>
      </c>
      <c r="AC28" s="8">
        <v>1745.2329</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976.60303399999998</v>
      </c>
      <c r="F30" s="8">
        <v>1854.3585517838935</v>
      </c>
      <c r="G30" s="8">
        <v>2065.6497924686701</v>
      </c>
      <c r="H30" s="8">
        <v>2144.4952010479901</v>
      </c>
      <c r="I30" s="8">
        <v>2197.5438419544103</v>
      </c>
      <c r="J30" s="8">
        <v>2144.9090631983499</v>
      </c>
      <c r="K30" s="8">
        <v>2295.6663360377102</v>
      </c>
      <c r="L30" s="8">
        <v>2250.6590753968903</v>
      </c>
      <c r="M30" s="8">
        <v>2124.7059734316103</v>
      </c>
      <c r="N30" s="8">
        <v>2200.39214116944</v>
      </c>
      <c r="O30" s="8">
        <v>2221.1001501400997</v>
      </c>
      <c r="P30" s="8">
        <v>2499.6586400000001</v>
      </c>
      <c r="Q30" s="8">
        <v>2575.4420140000002</v>
      </c>
      <c r="R30" s="8">
        <v>2612.1239260000002</v>
      </c>
      <c r="S30" s="8">
        <v>2528.2537199999997</v>
      </c>
      <c r="T30" s="8">
        <v>2681.9107899999999</v>
      </c>
      <c r="U30" s="8">
        <v>2590.4539099999997</v>
      </c>
      <c r="V30" s="8">
        <v>2782.79763</v>
      </c>
      <c r="W30" s="8">
        <v>2753.7836440000001</v>
      </c>
      <c r="X30" s="8">
        <v>2745.067125</v>
      </c>
      <c r="Y30" s="8">
        <v>2692.343065</v>
      </c>
      <c r="Z30" s="8">
        <v>2746.5225999999998</v>
      </c>
      <c r="AA30" s="8">
        <v>2782.7105160000001</v>
      </c>
      <c r="AB30" s="8">
        <v>2685.9364140000002</v>
      </c>
      <c r="AC30" s="8">
        <v>2840.195444</v>
      </c>
    </row>
    <row r="31" spans="1:29">
      <c r="A31" s="16" t="s">
        <v>163</v>
      </c>
      <c r="B31" s="16" t="s">
        <v>120</v>
      </c>
      <c r="C31" s="16" t="s">
        <v>149</v>
      </c>
      <c r="D31" s="16" t="s">
        <v>10</v>
      </c>
      <c r="E31" s="8">
        <v>285.93111799999997</v>
      </c>
      <c r="F31" s="8">
        <v>290.39061397401917</v>
      </c>
      <c r="G31" s="8">
        <v>311.02570934454599</v>
      </c>
      <c r="H31" s="8">
        <v>338.35441880425401</v>
      </c>
      <c r="I31" s="8">
        <v>347.70306657835403</v>
      </c>
      <c r="J31" s="8">
        <v>339.56567336357398</v>
      </c>
      <c r="K31" s="8">
        <v>353.61284916122503</v>
      </c>
      <c r="L31" s="8">
        <v>350.93418623391301</v>
      </c>
      <c r="M31" s="8">
        <v>335.11486771699396</v>
      </c>
      <c r="N31" s="8">
        <v>346.85044601039698</v>
      </c>
      <c r="O31" s="8">
        <v>357.80361596765397</v>
      </c>
      <c r="P31" s="8">
        <v>325.62131517046197</v>
      </c>
      <c r="Q31" s="8">
        <v>350.33630904607696</v>
      </c>
      <c r="R31" s="8">
        <v>356.50479718687501</v>
      </c>
      <c r="S31" s="8">
        <v>348.75433407771396</v>
      </c>
      <c r="T31" s="8">
        <v>293.40618693918401</v>
      </c>
      <c r="U31" s="8">
        <v>286.13380823716</v>
      </c>
      <c r="V31" s="8">
        <v>271.27060866487</v>
      </c>
      <c r="W31" s="8">
        <v>279.391739005506</v>
      </c>
      <c r="X31" s="8">
        <v>288.96862124761998</v>
      </c>
      <c r="Y31" s="8">
        <v>266.40734441642002</v>
      </c>
      <c r="Z31" s="8">
        <v>285.99434695023001</v>
      </c>
      <c r="AA31" s="8">
        <v>288.97441227552002</v>
      </c>
      <c r="AB31" s="8">
        <v>36.446228875670002</v>
      </c>
      <c r="AC31" s="8">
        <v>38.051510917580003</v>
      </c>
    </row>
    <row r="32" spans="1:29">
      <c r="A32" s="16" t="s">
        <v>163</v>
      </c>
      <c r="B32" s="16" t="s">
        <v>121</v>
      </c>
      <c r="C32" s="16" t="s">
        <v>150</v>
      </c>
      <c r="D32" s="16" t="s">
        <v>10</v>
      </c>
      <c r="E32" s="8">
        <v>44.049874000000003</v>
      </c>
      <c r="F32" s="8">
        <v>45.126217639937003</v>
      </c>
      <c r="G32" s="8">
        <v>44.848385175729995</v>
      </c>
      <c r="H32" s="8">
        <v>49.778957480693002</v>
      </c>
      <c r="I32" s="8">
        <v>53.885917704815</v>
      </c>
      <c r="J32" s="8">
        <v>38.698925417820007</v>
      </c>
      <c r="K32" s="8">
        <v>40.023113920759997</v>
      </c>
      <c r="L32" s="8">
        <v>41.488910678585</v>
      </c>
      <c r="M32" s="8">
        <v>664.94199000000003</v>
      </c>
      <c r="N32" s="8">
        <v>681.80414499999995</v>
      </c>
      <c r="O32" s="8">
        <v>735.60956799999997</v>
      </c>
      <c r="P32" s="8">
        <v>3438.0805</v>
      </c>
      <c r="Q32" s="8">
        <v>3364.639827</v>
      </c>
      <c r="R32" s="8">
        <v>3171.5529210000004</v>
      </c>
      <c r="S32" s="8">
        <v>3493.1511029999997</v>
      </c>
      <c r="T32" s="8">
        <v>3269.7426110000001</v>
      </c>
      <c r="U32" s="8">
        <v>3394.907909</v>
      </c>
      <c r="V32" s="8">
        <v>3561.8386439999999</v>
      </c>
      <c r="W32" s="8">
        <v>3631.47766</v>
      </c>
      <c r="X32" s="8">
        <v>4057.5079999999998</v>
      </c>
      <c r="Y32" s="8">
        <v>3863.6790000000001</v>
      </c>
      <c r="Z32" s="8">
        <v>3689.8852999999999</v>
      </c>
      <c r="AA32" s="8">
        <v>3770.402</v>
      </c>
      <c r="AB32" s="8">
        <v>4077.9814000000001</v>
      </c>
      <c r="AC32" s="8">
        <v>4036.636</v>
      </c>
    </row>
    <row r="33" spans="1:29">
      <c r="A33" s="16" t="s">
        <v>163</v>
      </c>
      <c r="B33" s="16" t="s">
        <v>122</v>
      </c>
      <c r="C33" s="16" t="s">
        <v>151</v>
      </c>
      <c r="D33" s="16" t="s">
        <v>10</v>
      </c>
      <c r="E33" s="8">
        <v>0</v>
      </c>
      <c r="F33" s="8">
        <v>9.2580110000000002E-6</v>
      </c>
      <c r="G33" s="8">
        <v>1.07721266E-4</v>
      </c>
      <c r="H33" s="8">
        <v>1.102785E-4</v>
      </c>
      <c r="I33" s="8">
        <v>1.1057871000000001E-4</v>
      </c>
      <c r="J33" s="8">
        <v>1.0739212E-4</v>
      </c>
      <c r="K33" s="8">
        <v>2.8689257999999998E-4</v>
      </c>
      <c r="L33" s="8">
        <v>2.7836562E-4</v>
      </c>
      <c r="M33" s="8">
        <v>1966.8973000000001</v>
      </c>
      <c r="N33" s="8">
        <v>2048.2932000000001</v>
      </c>
      <c r="O33" s="8">
        <v>2206.7847000000002</v>
      </c>
      <c r="P33" s="8">
        <v>2005.9047</v>
      </c>
      <c r="Q33" s="8">
        <v>1992.6576</v>
      </c>
      <c r="R33" s="8">
        <v>1854.6107</v>
      </c>
      <c r="S33" s="8">
        <v>1992.0642</v>
      </c>
      <c r="T33" s="8">
        <v>1864.4899</v>
      </c>
      <c r="U33" s="8">
        <v>1969.327</v>
      </c>
      <c r="V33" s="8">
        <v>2768.4232999999999</v>
      </c>
      <c r="W33" s="8">
        <v>2850.5853999999999</v>
      </c>
      <c r="X33" s="8">
        <v>3260.5441999999998</v>
      </c>
      <c r="Y33" s="8">
        <v>3198.6190999999999</v>
      </c>
      <c r="Z33" s="8">
        <v>3100.8712999999998</v>
      </c>
      <c r="AA33" s="8">
        <v>3156.6794</v>
      </c>
      <c r="AB33" s="8">
        <v>3406.6671999999999</v>
      </c>
      <c r="AC33" s="8">
        <v>3403.3076000000001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821.33767999999998</v>
      </c>
      <c r="F35" s="8">
        <v>747.46388079439498</v>
      </c>
      <c r="G35" s="8">
        <v>1813.9849899999999</v>
      </c>
      <c r="H35" s="8">
        <v>1874.8105399999999</v>
      </c>
      <c r="I35" s="8">
        <v>2025.69814</v>
      </c>
      <c r="J35" s="8">
        <v>2027.99614</v>
      </c>
      <c r="K35" s="8">
        <v>2077.7157699999998</v>
      </c>
      <c r="L35" s="8">
        <v>2019.64229</v>
      </c>
      <c r="M35" s="8">
        <v>2269.7935499999999</v>
      </c>
      <c r="N35" s="8">
        <v>2297.97426</v>
      </c>
      <c r="O35" s="8">
        <v>2409.6529499999997</v>
      </c>
      <c r="P35" s="8">
        <v>2705.9008400000002</v>
      </c>
      <c r="Q35" s="8">
        <v>2677.5135399999999</v>
      </c>
      <c r="R35" s="8">
        <v>2599.3175000000001</v>
      </c>
      <c r="S35" s="8">
        <v>2707.98299</v>
      </c>
      <c r="T35" s="8">
        <v>3378.5620699999999</v>
      </c>
      <c r="U35" s="8">
        <v>3402.5327000000002</v>
      </c>
      <c r="V35" s="8">
        <v>4849.6482599999999</v>
      </c>
      <c r="W35" s="8">
        <v>4213.6514399999996</v>
      </c>
      <c r="X35" s="8">
        <v>4711.3483799999995</v>
      </c>
      <c r="Y35" s="8">
        <v>4720.1831599999996</v>
      </c>
      <c r="Z35" s="8">
        <v>4264.6005999999998</v>
      </c>
      <c r="AA35" s="8">
        <v>4366.4013999999997</v>
      </c>
      <c r="AB35" s="8">
        <v>4618.1059999999998</v>
      </c>
      <c r="AC35" s="8">
        <v>4693.6513999999997</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1.3213886000000001E-5</v>
      </c>
      <c r="G37" s="8">
        <v>929.90359999999998</v>
      </c>
      <c r="H37" s="8">
        <v>954.50289999999995</v>
      </c>
      <c r="I37" s="8">
        <v>1044.9277</v>
      </c>
      <c r="J37" s="8">
        <v>1066.2092</v>
      </c>
      <c r="K37" s="8">
        <v>1069.2877000000001</v>
      </c>
      <c r="L37" s="8">
        <v>1058.9266</v>
      </c>
      <c r="M37" s="8">
        <v>1127.5509</v>
      </c>
      <c r="N37" s="8">
        <v>1141.9032999999999</v>
      </c>
      <c r="O37" s="8">
        <v>1226.9672</v>
      </c>
      <c r="P37" s="8">
        <v>1213.0582999999999</v>
      </c>
      <c r="Q37" s="8">
        <v>1163.1322</v>
      </c>
      <c r="R37" s="8">
        <v>1099.4402</v>
      </c>
      <c r="S37" s="8">
        <v>1175.9983</v>
      </c>
      <c r="T37" s="8">
        <v>1093.5961</v>
      </c>
      <c r="U37" s="8">
        <v>1123.5759</v>
      </c>
      <c r="V37" s="8">
        <v>1150.7415000000001</v>
      </c>
      <c r="W37" s="8">
        <v>1157.4341999999999</v>
      </c>
      <c r="X37" s="8">
        <v>1291.3271</v>
      </c>
      <c r="Y37" s="8">
        <v>1261.9547</v>
      </c>
      <c r="Z37" s="8">
        <v>1191.25</v>
      </c>
      <c r="AA37" s="8">
        <v>1195.5071</v>
      </c>
      <c r="AB37" s="8">
        <v>1283.4124999999999</v>
      </c>
      <c r="AC37" s="8">
        <v>1262.33</v>
      </c>
    </row>
    <row r="38" spans="1:29">
      <c r="A38" s="16" t="s">
        <v>163</v>
      </c>
      <c r="B38" s="16" t="s">
        <v>127</v>
      </c>
      <c r="C38" s="16" t="s">
        <v>156</v>
      </c>
      <c r="D38" s="16" t="s">
        <v>10</v>
      </c>
      <c r="E38" s="8">
        <v>0</v>
      </c>
      <c r="F38" s="8">
        <v>7.3364454000000001E-6</v>
      </c>
      <c r="G38" s="8">
        <v>2.0119673999999999E-5</v>
      </c>
      <c r="H38" s="8">
        <v>2.0715874000000002E-5</v>
      </c>
      <c r="I38" s="8">
        <v>2.2886920000000001E-5</v>
      </c>
      <c r="J38" s="8">
        <v>2.2345634000000001E-5</v>
      </c>
      <c r="K38" s="8">
        <v>3.3413179999999999E-5</v>
      </c>
      <c r="L38" s="8">
        <v>3.2429823000000002E-5</v>
      </c>
      <c r="M38" s="8">
        <v>5.0504229999999999E-5</v>
      </c>
      <c r="N38" s="8">
        <v>4.6285729999999998E-5</v>
      </c>
      <c r="O38" s="8">
        <v>4.7938010000000001E-5</v>
      </c>
      <c r="P38" s="8">
        <v>5.3232736000000001E-5</v>
      </c>
      <c r="Q38" s="8">
        <v>5.5351105E-5</v>
      </c>
      <c r="R38" s="8">
        <v>5.7411136000000002E-5</v>
      </c>
      <c r="S38" s="8">
        <v>5.7968879999999999E-5</v>
      </c>
      <c r="T38" s="8">
        <v>8.2786889999999998E-5</v>
      </c>
      <c r="U38" s="8">
        <v>8.0067839999999995E-5</v>
      </c>
      <c r="V38" s="8">
        <v>1.5646013E-4</v>
      </c>
      <c r="W38" s="8">
        <v>1.4681850000000001E-4</v>
      </c>
      <c r="X38" s="8">
        <v>1.5030158E-4</v>
      </c>
      <c r="Y38" s="8">
        <v>1.4098697000000001E-4</v>
      </c>
      <c r="Z38" s="8">
        <v>1.4758969999999999E-4</v>
      </c>
      <c r="AA38" s="8">
        <v>1.5270569999999999E-4</v>
      </c>
      <c r="AB38" s="8">
        <v>1.5092158E-4</v>
      </c>
      <c r="AC38" s="8">
        <v>1.5311879000000001E-4</v>
      </c>
    </row>
    <row r="39" spans="1:29">
      <c r="A39" s="16" t="s">
        <v>163</v>
      </c>
      <c r="B39" s="16" t="s">
        <v>128</v>
      </c>
      <c r="C39" s="16" t="s">
        <v>157</v>
      </c>
      <c r="D39" s="16" t="s">
        <v>10</v>
      </c>
      <c r="E39" s="8">
        <v>0</v>
      </c>
      <c r="F39" s="8">
        <v>7.7809390000000003E-6</v>
      </c>
      <c r="G39" s="8">
        <v>2.4135109999999999E-5</v>
      </c>
      <c r="H39" s="8">
        <v>2.4214524999999998E-5</v>
      </c>
      <c r="I39" s="8">
        <v>2.5174174999999999E-5</v>
      </c>
      <c r="J39" s="8">
        <v>2.6851942000000001E-5</v>
      </c>
      <c r="K39" s="8">
        <v>3.4554363000000001E-5</v>
      </c>
      <c r="L39" s="8">
        <v>3.7072742999999999E-5</v>
      </c>
      <c r="M39" s="8">
        <v>4.6438767000000003E-5</v>
      </c>
      <c r="N39" s="8">
        <v>4.174963E-5</v>
      </c>
      <c r="O39" s="8">
        <v>4.2630482999999998E-5</v>
      </c>
      <c r="P39" s="8">
        <v>5.3351155999999998E-5</v>
      </c>
      <c r="Q39" s="8">
        <v>5.3585580000000003E-5</v>
      </c>
      <c r="R39" s="8">
        <v>5.5525612000000002E-5</v>
      </c>
      <c r="S39" s="8">
        <v>5.5844636999999998E-5</v>
      </c>
      <c r="T39" s="8">
        <v>8.1204420000000006E-5</v>
      </c>
      <c r="U39" s="8">
        <v>8.0345410000000006E-5</v>
      </c>
      <c r="V39" s="8">
        <v>1.0200371E-4</v>
      </c>
      <c r="W39" s="8">
        <v>9.9404030000000001E-5</v>
      </c>
      <c r="X39" s="8">
        <v>9.9154255000000004E-5</v>
      </c>
      <c r="Y39" s="8">
        <v>1.0387314E-4</v>
      </c>
      <c r="Z39" s="8">
        <v>1.0640001E-4</v>
      </c>
      <c r="AA39" s="8">
        <v>1.0836556E-4</v>
      </c>
      <c r="AB39" s="8">
        <v>1.0607776999999999E-4</v>
      </c>
      <c r="AC39" s="8">
        <v>1.07760105E-4</v>
      </c>
    </row>
    <row r="40" spans="1:29">
      <c r="A40" s="16" t="s">
        <v>164</v>
      </c>
      <c r="B40" s="16" t="s">
        <v>129</v>
      </c>
      <c r="C40" s="16" t="s">
        <v>158</v>
      </c>
      <c r="D40" s="16" t="s">
        <v>10</v>
      </c>
      <c r="E40" s="8">
        <v>0</v>
      </c>
      <c r="F40" s="8">
        <v>3.9157343999999999E-6</v>
      </c>
      <c r="G40" s="8">
        <v>3.288125E-6</v>
      </c>
      <c r="H40" s="8">
        <v>5.0936379999999996E-6</v>
      </c>
      <c r="I40" s="8">
        <v>5.1693489999999997E-6</v>
      </c>
      <c r="J40" s="8">
        <v>4.9257824E-6</v>
      </c>
      <c r="K40" s="8">
        <v>5.2256530000000004E-6</v>
      </c>
      <c r="L40" s="8">
        <v>5.7211000000000002E-6</v>
      </c>
      <c r="M40" s="8">
        <v>5.6282209999999997E-6</v>
      </c>
      <c r="N40" s="8">
        <v>7.1491394999999996E-6</v>
      </c>
      <c r="O40" s="8">
        <v>7.6086609999999997E-6</v>
      </c>
      <c r="P40" s="8">
        <v>8.5650959999999994E-6</v>
      </c>
      <c r="Q40" s="8">
        <v>9.7263069999999995E-6</v>
      </c>
      <c r="R40" s="8">
        <v>1.1095449E-5</v>
      </c>
      <c r="S40" s="8">
        <v>1.2655502999999999E-5</v>
      </c>
      <c r="T40" s="8">
        <v>1.5000708E-5</v>
      </c>
      <c r="U40" s="8">
        <v>1.4984589E-5</v>
      </c>
      <c r="V40" s="8">
        <v>2.0205329E-5</v>
      </c>
      <c r="W40" s="8">
        <v>2.0269116999999999E-5</v>
      </c>
      <c r="X40" s="8">
        <v>1.9460611000000001E-5</v>
      </c>
      <c r="Y40" s="8">
        <v>2.4746408999999999E-5</v>
      </c>
      <c r="Z40" s="8">
        <v>2.4881019999999999E-5</v>
      </c>
      <c r="AA40" s="8">
        <v>4.957967E-5</v>
      </c>
      <c r="AB40" s="8">
        <v>4.7471803999999999E-5</v>
      </c>
      <c r="AC40" s="8">
        <v>4.8358663E-5</v>
      </c>
    </row>
    <row r="41" spans="1:29">
      <c r="A41" s="16" t="s">
        <v>164</v>
      </c>
      <c r="B41" s="16" t="s">
        <v>130</v>
      </c>
      <c r="C41" s="16" t="s">
        <v>159</v>
      </c>
      <c r="D41" s="16" t="s">
        <v>10</v>
      </c>
      <c r="E41" s="8">
        <v>0</v>
      </c>
      <c r="F41" s="8">
        <v>6.8855774999999999E-6</v>
      </c>
      <c r="G41" s="8">
        <v>1.2876485E-5</v>
      </c>
      <c r="H41" s="8">
        <v>29.333535999999999</v>
      </c>
      <c r="I41" s="8">
        <v>35.230075999999997</v>
      </c>
      <c r="J41" s="8">
        <v>33.697074999999998</v>
      </c>
      <c r="K41" s="8">
        <v>35.929600000000001</v>
      </c>
      <c r="L41" s="8">
        <v>36.16583</v>
      </c>
      <c r="M41" s="8">
        <v>35.477398000000001</v>
      </c>
      <c r="N41" s="8">
        <v>216.93457000000001</v>
      </c>
      <c r="O41" s="8">
        <v>214.26340999999999</v>
      </c>
      <c r="P41" s="8">
        <v>203.38785999999999</v>
      </c>
      <c r="Q41" s="8">
        <v>219.07293999999999</v>
      </c>
      <c r="R41" s="8">
        <v>227.47528</v>
      </c>
      <c r="S41" s="8">
        <v>205.56568999999999</v>
      </c>
      <c r="T41" s="8">
        <v>217.72774000000001</v>
      </c>
      <c r="U41" s="8">
        <v>216.68155999999999</v>
      </c>
      <c r="V41" s="8">
        <v>210.41585000000001</v>
      </c>
      <c r="W41" s="8">
        <v>199.06112999999999</v>
      </c>
      <c r="X41" s="8">
        <v>198.69398000000001</v>
      </c>
      <c r="Y41" s="8">
        <v>193.12323000000001</v>
      </c>
      <c r="Z41" s="8">
        <v>204.74893</v>
      </c>
      <c r="AA41" s="8">
        <v>211.06415000000001</v>
      </c>
      <c r="AB41" s="8">
        <v>190.25108</v>
      </c>
      <c r="AC41" s="8">
        <v>233.30459999999999</v>
      </c>
    </row>
    <row r="42" spans="1:29">
      <c r="A42" s="16" t="s">
        <v>164</v>
      </c>
      <c r="B42" s="16" t="s">
        <v>131</v>
      </c>
      <c r="C42" s="16" t="s">
        <v>160</v>
      </c>
      <c r="D42" s="16" t="s">
        <v>10</v>
      </c>
      <c r="E42" s="8">
        <v>0</v>
      </c>
      <c r="F42" s="8">
        <v>761.50401114809472</v>
      </c>
      <c r="G42" s="8">
        <v>1061.9780826956908</v>
      </c>
      <c r="H42" s="8">
        <v>1070.1771040302624</v>
      </c>
      <c r="I42" s="8">
        <v>1076.7750940561514</v>
      </c>
      <c r="J42" s="8">
        <v>1061.457113999357</v>
      </c>
      <c r="K42" s="8">
        <v>1120.7674142033591</v>
      </c>
      <c r="L42" s="8">
        <v>1113.440524640594</v>
      </c>
      <c r="M42" s="8">
        <v>1117.259964529326</v>
      </c>
      <c r="N42" s="8">
        <v>1162.0377456736092</v>
      </c>
      <c r="O42" s="8">
        <v>1161.7199565275996</v>
      </c>
      <c r="P42" s="8">
        <v>1500.266387318956</v>
      </c>
      <c r="Q42" s="8">
        <v>1540.2151881249251</v>
      </c>
      <c r="R42" s="8">
        <v>1552.4106189904969</v>
      </c>
      <c r="S42" s="8">
        <v>1546.282670630043</v>
      </c>
      <c r="T42" s="8">
        <v>3237.486321998223</v>
      </c>
      <c r="U42" s="8">
        <v>3330.455792009886</v>
      </c>
      <c r="V42" s="8">
        <v>3792.093674782448</v>
      </c>
      <c r="W42" s="8">
        <v>4204.7256746573585</v>
      </c>
      <c r="X42" s="8">
        <v>4222.9882650854634</v>
      </c>
      <c r="Y42" s="8">
        <v>3786.1549397472622</v>
      </c>
      <c r="Z42" s="8">
        <v>3744.8188993165668</v>
      </c>
      <c r="AA42" s="8">
        <v>3672.3004805248302</v>
      </c>
      <c r="AB42" s="8">
        <v>3691.1565604532311</v>
      </c>
      <c r="AC42" s="8">
        <v>3844.3515303822096</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863.44273999999996</v>
      </c>
      <c r="F45" s="8">
        <v>2501.7714054020398</v>
      </c>
      <c r="G45" s="8">
        <v>4233.4263700000001</v>
      </c>
      <c r="H45" s="8">
        <v>4428.6777000000002</v>
      </c>
      <c r="I45" s="8">
        <v>4422.3995599999998</v>
      </c>
      <c r="J45" s="8">
        <v>4923.5066699999998</v>
      </c>
      <c r="K45" s="8">
        <v>5008.1535899999999</v>
      </c>
      <c r="L45" s="8">
        <v>4077.78278</v>
      </c>
      <c r="M45" s="8">
        <v>4588.8538399999998</v>
      </c>
      <c r="N45" s="8">
        <v>4709.3680000000004</v>
      </c>
      <c r="O45" s="8">
        <v>4641.0052999999998</v>
      </c>
      <c r="P45" s="8">
        <v>4147.8442999999997</v>
      </c>
      <c r="Q45" s="8">
        <v>4351.9580999999998</v>
      </c>
      <c r="R45" s="8">
        <v>4282.0113899999997</v>
      </c>
      <c r="S45" s="8">
        <v>4571.51253</v>
      </c>
      <c r="T45" s="8">
        <v>4585.5759300000009</v>
      </c>
      <c r="U45" s="8">
        <v>3977.6997200000001</v>
      </c>
      <c r="V45" s="8">
        <v>4158.6639999999998</v>
      </c>
      <c r="W45" s="8">
        <v>4139.2342599999993</v>
      </c>
      <c r="X45" s="8">
        <v>4185.4490700000006</v>
      </c>
      <c r="Y45" s="8">
        <v>3662.4362999999998</v>
      </c>
      <c r="Z45" s="8">
        <v>3825.2029000000002</v>
      </c>
      <c r="AA45" s="8">
        <v>3590.9682999999995</v>
      </c>
      <c r="AB45" s="8">
        <v>3814.3116999999997</v>
      </c>
      <c r="AC45" s="8">
        <v>3837.6453000000001</v>
      </c>
    </row>
    <row r="46" spans="1:29">
      <c r="A46" s="16" t="s">
        <v>96</v>
      </c>
      <c r="B46" s="16" t="s">
        <v>98</v>
      </c>
      <c r="C46" s="16" t="s">
        <v>133</v>
      </c>
      <c r="D46" s="16" t="s">
        <v>9</v>
      </c>
      <c r="E46" s="8">
        <v>134.46597</v>
      </c>
      <c r="F46" s="8">
        <v>131.34322687083898</v>
      </c>
      <c r="G46" s="8">
        <v>2397.4919131584738</v>
      </c>
      <c r="H46" s="8">
        <v>2329.5568621718071</v>
      </c>
      <c r="I46" s="8">
        <v>2452.900429890009</v>
      </c>
      <c r="J46" s="8">
        <v>3799.3517626275898</v>
      </c>
      <c r="K46" s="8">
        <v>4041.6121420481231</v>
      </c>
      <c r="L46" s="8">
        <v>5216.1927587186101</v>
      </c>
      <c r="M46" s="8">
        <v>5834.65756554156</v>
      </c>
      <c r="N46" s="8">
        <v>6216.7433212682799</v>
      </c>
      <c r="O46" s="8">
        <v>5987.94269787144</v>
      </c>
      <c r="P46" s="8">
        <v>5501.9847867675307</v>
      </c>
      <c r="Q46" s="8">
        <v>5317.7251607685903</v>
      </c>
      <c r="R46" s="8">
        <v>5380.6453649241703</v>
      </c>
      <c r="S46" s="8">
        <v>5382.9862810431496</v>
      </c>
      <c r="T46" s="8">
        <v>5206.1538506848001</v>
      </c>
      <c r="U46" s="8">
        <v>5489.7146411403801</v>
      </c>
      <c r="V46" s="8">
        <v>5821.6913479062996</v>
      </c>
      <c r="W46" s="8">
        <v>6092.6132926662003</v>
      </c>
      <c r="X46" s="8">
        <v>5937.3290442995994</v>
      </c>
      <c r="Y46" s="8">
        <v>5348.1830427112</v>
      </c>
      <c r="Z46" s="8">
        <v>5175.4450236268003</v>
      </c>
      <c r="AA46" s="8">
        <v>5394.8709518251799</v>
      </c>
      <c r="AB46" s="8">
        <v>5394.3829397013997</v>
      </c>
      <c r="AC46" s="8">
        <v>5358.1582313586396</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606.27082748658802</v>
      </c>
      <c r="G48" s="8">
        <v>827.94297711492709</v>
      </c>
      <c r="H48" s="8">
        <v>863.24168464882393</v>
      </c>
      <c r="I48" s="8">
        <v>878.12956653611798</v>
      </c>
      <c r="J48" s="8">
        <v>929.87367543857397</v>
      </c>
      <c r="K48" s="8">
        <v>860.30847641716707</v>
      </c>
      <c r="L48" s="8">
        <v>829.84197362253008</v>
      </c>
      <c r="M48" s="8">
        <v>879.62798090797003</v>
      </c>
      <c r="N48" s="8">
        <v>856.130968078828</v>
      </c>
      <c r="O48" s="8">
        <v>970.41353415392405</v>
      </c>
      <c r="P48" s="8">
        <v>830.1321266308081</v>
      </c>
      <c r="Q48" s="8">
        <v>864.81759551034099</v>
      </c>
      <c r="R48" s="8">
        <v>882.57033381885492</v>
      </c>
      <c r="S48" s="8">
        <v>929.26771648699287</v>
      </c>
      <c r="T48" s="8">
        <v>861.64610841819001</v>
      </c>
      <c r="U48" s="8">
        <v>833.39353937090993</v>
      </c>
      <c r="V48" s="8">
        <v>882.73598608832594</v>
      </c>
      <c r="W48" s="8">
        <v>854.73553971503009</v>
      </c>
      <c r="X48" s="8">
        <v>970.41181616365509</v>
      </c>
      <c r="Y48" s="8">
        <v>830.13352990818498</v>
      </c>
      <c r="Z48" s="8">
        <v>1220.7555903322038</v>
      </c>
      <c r="AA48" s="8">
        <v>1642.4461723004738</v>
      </c>
      <c r="AB48" s="8">
        <v>1736.3257681636499</v>
      </c>
      <c r="AC48" s="8">
        <v>1615.6292170297002</v>
      </c>
    </row>
    <row r="49" spans="1:29">
      <c r="A49" s="16" t="s">
        <v>96</v>
      </c>
      <c r="B49" s="16" t="s">
        <v>101</v>
      </c>
      <c r="C49" s="16" t="s">
        <v>136</v>
      </c>
      <c r="D49" s="16" t="s">
        <v>9</v>
      </c>
      <c r="E49" s="8">
        <v>0</v>
      </c>
      <c r="F49" s="8">
        <v>3054.21227237833</v>
      </c>
      <c r="G49" s="8">
        <v>3242.1450679560539</v>
      </c>
      <c r="H49" s="8">
        <v>3040.7378609451898</v>
      </c>
      <c r="I49" s="8">
        <v>3093.4731620780003</v>
      </c>
      <c r="J49" s="8">
        <v>3071.5986601817849</v>
      </c>
      <c r="K49" s="8">
        <v>3316.0798403079903</v>
      </c>
      <c r="L49" s="8">
        <v>3159.8579853738001</v>
      </c>
      <c r="M49" s="8">
        <v>5094.1931000000004</v>
      </c>
      <c r="N49" s="8">
        <v>5214.2852000000003</v>
      </c>
      <c r="O49" s="8">
        <v>5329.3926000000001</v>
      </c>
      <c r="P49" s="8">
        <v>4855.9836999999998</v>
      </c>
      <c r="Q49" s="8">
        <v>4534.7768999999998</v>
      </c>
      <c r="R49" s="8">
        <v>4632.4083000000001</v>
      </c>
      <c r="S49" s="8">
        <v>4516.1921999999995</v>
      </c>
      <c r="T49" s="8">
        <v>4786.0298000000003</v>
      </c>
      <c r="U49" s="8">
        <v>4951.7354000000005</v>
      </c>
      <c r="V49" s="8">
        <v>5087.5519999999997</v>
      </c>
      <c r="W49" s="8">
        <v>5141.8592000000008</v>
      </c>
      <c r="X49" s="8">
        <v>5254.2556000000004</v>
      </c>
      <c r="Y49" s="8">
        <v>4683.9544999999998</v>
      </c>
      <c r="Z49" s="8">
        <v>4340.0119999999997</v>
      </c>
      <c r="AA49" s="8">
        <v>4537.2206000000006</v>
      </c>
      <c r="AB49" s="8">
        <v>4424.6336000000001</v>
      </c>
      <c r="AC49" s="8">
        <v>4779.808</v>
      </c>
    </row>
    <row r="50" spans="1:29">
      <c r="A50" s="16" t="s">
        <v>96</v>
      </c>
      <c r="B50" s="16" t="s">
        <v>102</v>
      </c>
      <c r="C50" s="16" t="s">
        <v>137</v>
      </c>
      <c r="D50" s="16" t="s">
        <v>9</v>
      </c>
      <c r="E50" s="8">
        <v>0</v>
      </c>
      <c r="F50" s="8">
        <v>520.35757529635407</v>
      </c>
      <c r="G50" s="8">
        <v>665.13142610273098</v>
      </c>
      <c r="H50" s="8">
        <v>1665.1399781241889</v>
      </c>
      <c r="I50" s="8">
        <v>1641.6283463002351</v>
      </c>
      <c r="J50" s="8">
        <v>1641.59291736414</v>
      </c>
      <c r="K50" s="8">
        <v>3279.1950743748071</v>
      </c>
      <c r="L50" s="8">
        <v>3023.6949790312742</v>
      </c>
      <c r="M50" s="8">
        <v>3263.9463540087822</v>
      </c>
      <c r="N50" s="8">
        <v>3081.0080862310447</v>
      </c>
      <c r="O50" s="8">
        <v>3387.8276576197559</v>
      </c>
      <c r="P50" s="8">
        <v>3013.4548329905701</v>
      </c>
      <c r="Q50" s="8">
        <v>3039.8013180000003</v>
      </c>
      <c r="R50" s="8">
        <v>2953.470554</v>
      </c>
      <c r="S50" s="8">
        <v>2879.8525979999999</v>
      </c>
      <c r="T50" s="8">
        <v>3906.00605</v>
      </c>
      <c r="U50" s="8">
        <v>3804.3781299999996</v>
      </c>
      <c r="V50" s="8">
        <v>4172.6116300000003</v>
      </c>
      <c r="W50" s="8">
        <v>4598.2245400000002</v>
      </c>
      <c r="X50" s="8">
        <v>5159.12194</v>
      </c>
      <c r="Y50" s="8">
        <v>4925.1099999999997</v>
      </c>
      <c r="Z50" s="8">
        <v>5063.2889999999998</v>
      </c>
      <c r="AA50" s="8">
        <v>4971.2924499999999</v>
      </c>
      <c r="AB50" s="8">
        <v>4852.7311</v>
      </c>
      <c r="AC50" s="8">
        <v>5232.598</v>
      </c>
    </row>
    <row r="51" spans="1:29">
      <c r="A51" s="16" t="s">
        <v>96</v>
      </c>
      <c r="B51" s="16" t="s">
        <v>103</v>
      </c>
      <c r="C51" s="16" t="s">
        <v>138</v>
      </c>
      <c r="D51" s="16" t="s">
        <v>9</v>
      </c>
      <c r="E51" s="8">
        <v>0</v>
      </c>
      <c r="F51" s="8">
        <v>9.7974700000000002E-6</v>
      </c>
      <c r="G51" s="8">
        <v>4.7721885E-5</v>
      </c>
      <c r="H51" s="8">
        <v>4.7926400000000002E-5</v>
      </c>
      <c r="I51" s="8">
        <v>4.5247304999999997E-5</v>
      </c>
      <c r="J51" s="8">
        <v>3.9422229999999999E-5</v>
      </c>
      <c r="K51" s="8">
        <v>4.1657940000000003E-5</v>
      </c>
      <c r="L51" s="8">
        <v>3.9390863999999997E-5</v>
      </c>
      <c r="M51" s="8">
        <v>4.3194758E-5</v>
      </c>
      <c r="N51" s="8">
        <v>3.9386398999999997E-5</v>
      </c>
      <c r="O51" s="8">
        <v>4.3716355000000004E-5</v>
      </c>
      <c r="P51" s="8">
        <v>2.0858884000000001E-4</v>
      </c>
      <c r="Q51" s="8">
        <v>2.0401245699999999E-4</v>
      </c>
      <c r="R51" s="8">
        <v>2.0860173299999999E-4</v>
      </c>
      <c r="S51" s="8">
        <v>1.9241585E-4</v>
      </c>
      <c r="T51" s="8">
        <v>2.0373411999999999E-4</v>
      </c>
      <c r="U51" s="8">
        <v>2.02484734E-4</v>
      </c>
      <c r="V51" s="8">
        <v>1.97581408E-4</v>
      </c>
      <c r="W51" s="8">
        <v>1.9117645999999999E-4</v>
      </c>
      <c r="X51" s="8">
        <v>2.0050102700000001E-4</v>
      </c>
      <c r="Y51" s="8">
        <v>523.62549509617998</v>
      </c>
      <c r="Z51" s="8">
        <v>521.30623719258006</v>
      </c>
      <c r="AA51" s="8">
        <v>510.40983538622999</v>
      </c>
      <c r="AB51" s="8">
        <v>470.62846745130997</v>
      </c>
      <c r="AC51" s="8">
        <v>508.79682772753995</v>
      </c>
    </row>
    <row r="52" spans="1:29">
      <c r="A52" s="16" t="s">
        <v>96</v>
      </c>
      <c r="B52" s="16" t="s">
        <v>104</v>
      </c>
      <c r="C52" s="16" t="s">
        <v>28</v>
      </c>
      <c r="D52" s="16" t="s">
        <v>9</v>
      </c>
      <c r="E52" s="8">
        <v>4555.2143999999998</v>
      </c>
      <c r="F52" s="8">
        <v>8862.6020413272654</v>
      </c>
      <c r="G52" s="8">
        <v>8659.5381637943992</v>
      </c>
      <c r="H52" s="8">
        <v>8536.3457330742312</v>
      </c>
      <c r="I52" s="8">
        <v>8895.9939353755817</v>
      </c>
      <c r="J52" s="8">
        <v>8519.5956500993398</v>
      </c>
      <c r="K52" s="8">
        <v>9444.1861099999987</v>
      </c>
      <c r="L52" s="8">
        <v>14030.54075</v>
      </c>
      <c r="M52" s="8">
        <v>14529.005300000001</v>
      </c>
      <c r="N52" s="8">
        <v>14494.233200000001</v>
      </c>
      <c r="O52" s="8">
        <v>15263.1191</v>
      </c>
      <c r="P52" s="8">
        <v>14431.117129999999</v>
      </c>
      <c r="Q52" s="8">
        <v>14083.8603</v>
      </c>
      <c r="R52" s="8">
        <v>14656.939999999999</v>
      </c>
      <c r="S52" s="8">
        <v>14285.2827</v>
      </c>
      <c r="T52" s="8">
        <v>17037.830999999998</v>
      </c>
      <c r="U52" s="8">
        <v>18135.7893</v>
      </c>
      <c r="V52" s="8">
        <v>18493.9611</v>
      </c>
      <c r="W52" s="8">
        <v>17036.973539999999</v>
      </c>
      <c r="X52" s="8">
        <v>18089.540939999999</v>
      </c>
      <c r="Y52" s="8">
        <v>15576.0669</v>
      </c>
      <c r="Z52" s="8">
        <v>15225.853200000001</v>
      </c>
      <c r="AA52" s="8">
        <v>16188.624239999999</v>
      </c>
      <c r="AB52" s="8">
        <v>15926.3732</v>
      </c>
      <c r="AC52" s="8">
        <v>16949.138999999999</v>
      </c>
    </row>
    <row r="53" spans="1:29">
      <c r="A53" s="16" t="s">
        <v>96</v>
      </c>
      <c r="B53" s="16" t="s">
        <v>105</v>
      </c>
      <c r="C53" s="16" t="s">
        <v>139</v>
      </c>
      <c r="D53" s="16" t="s">
        <v>9</v>
      </c>
      <c r="E53" s="8">
        <v>0</v>
      </c>
      <c r="F53" s="8">
        <v>1.6780380000000001E-5</v>
      </c>
      <c r="G53" s="8">
        <v>3.8074283999999999E-5</v>
      </c>
      <c r="H53" s="8">
        <v>3.6393875000000002E-5</v>
      </c>
      <c r="I53" s="8">
        <v>3.6621420999999999E-5</v>
      </c>
      <c r="J53" s="8">
        <v>3.4899673E-5</v>
      </c>
      <c r="K53" s="8">
        <v>4.1026455999999997E-5</v>
      </c>
      <c r="L53" s="8">
        <v>4.1461309E-5</v>
      </c>
      <c r="M53" s="8">
        <v>4.7041552999999998E-5</v>
      </c>
      <c r="N53" s="8">
        <v>3.9416730999999996E-5</v>
      </c>
      <c r="O53" s="8">
        <v>4.8353286999999994E-5</v>
      </c>
      <c r="P53" s="8">
        <v>1.2559148799999999E-4</v>
      </c>
      <c r="Q53" s="8">
        <v>1.1438002499999999E-4</v>
      </c>
      <c r="R53" s="8">
        <v>1.68684325E-4</v>
      </c>
      <c r="S53" s="8">
        <v>1.7361266600000001E-4</v>
      </c>
      <c r="T53" s="8">
        <v>2.7106105000000003E-4</v>
      </c>
      <c r="U53" s="8">
        <v>2.71313576E-4</v>
      </c>
      <c r="V53" s="8">
        <v>2.6843168599999999E-4</v>
      </c>
      <c r="W53" s="8">
        <v>2.4069386000000003E-4</v>
      </c>
      <c r="X53" s="8">
        <v>2.7164194999999998E-4</v>
      </c>
      <c r="Y53" s="8">
        <v>2.7278888E-4</v>
      </c>
      <c r="Z53" s="8">
        <v>7.9581623999999999E-4</v>
      </c>
      <c r="AA53" s="8">
        <v>917.00939552928503</v>
      </c>
      <c r="AB53" s="8">
        <v>952.59838888005004</v>
      </c>
      <c r="AC53" s="8">
        <v>925.08790017158003</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1154.43354</v>
      </c>
      <c r="F55" s="8">
        <v>1973.5474745183205</v>
      </c>
      <c r="G55" s="8">
        <v>7396.4835600000006</v>
      </c>
      <c r="H55" s="8">
        <v>6026.023720000001</v>
      </c>
      <c r="I55" s="8">
        <v>6241.0845100000006</v>
      </c>
      <c r="J55" s="8">
        <v>5940.26044</v>
      </c>
      <c r="K55" s="8">
        <v>7090.6742000000004</v>
      </c>
      <c r="L55" s="8">
        <v>6989.7395400000005</v>
      </c>
      <c r="M55" s="8">
        <v>6705.0474199999999</v>
      </c>
      <c r="N55" s="8">
        <v>6849.8155199999992</v>
      </c>
      <c r="O55" s="8">
        <v>6982.9809800000012</v>
      </c>
      <c r="P55" s="8">
        <v>7229.38627</v>
      </c>
      <c r="Q55" s="8">
        <v>5986.0749599999999</v>
      </c>
      <c r="R55" s="8">
        <v>6210.0861400000003</v>
      </c>
      <c r="S55" s="8">
        <v>5993.4941799999997</v>
      </c>
      <c r="T55" s="8">
        <v>9600.1746999999996</v>
      </c>
      <c r="U55" s="8">
        <v>9601.9623599999995</v>
      </c>
      <c r="V55" s="8">
        <v>8122.6632</v>
      </c>
      <c r="W55" s="8">
        <v>8109.5072299999993</v>
      </c>
      <c r="X55" s="8">
        <v>8113.3191000000006</v>
      </c>
      <c r="Y55" s="8">
        <v>12684.527959999999</v>
      </c>
      <c r="Z55" s="8">
        <v>10687.224030000001</v>
      </c>
      <c r="AA55" s="8">
        <v>11062.460999999999</v>
      </c>
      <c r="AB55" s="8">
        <v>11108.240159999999</v>
      </c>
      <c r="AC55" s="8">
        <v>11516.236000000001</v>
      </c>
    </row>
    <row r="56" spans="1:29">
      <c r="A56" s="16" t="s">
        <v>161</v>
      </c>
      <c r="B56" s="16" t="s">
        <v>108</v>
      </c>
      <c r="C56" s="16" t="s">
        <v>142</v>
      </c>
      <c r="D56" s="16" t="s">
        <v>9</v>
      </c>
      <c r="E56" s="8">
        <v>339.43356</v>
      </c>
      <c r="F56" s="8">
        <v>3015.8166032845102</v>
      </c>
      <c r="G56" s="8">
        <v>5717.2027921920208</v>
      </c>
      <c r="H56" s="8">
        <v>7333.9146046834894</v>
      </c>
      <c r="I56" s="8">
        <v>8775.7468031444096</v>
      </c>
      <c r="J56" s="8">
        <v>8680.7289972429407</v>
      </c>
      <c r="K56" s="8">
        <v>11944.121450000001</v>
      </c>
      <c r="L56" s="8">
        <v>11398.06374</v>
      </c>
      <c r="M56" s="8">
        <v>10880.6548</v>
      </c>
      <c r="N56" s="8">
        <v>11860.8887</v>
      </c>
      <c r="O56" s="8">
        <v>11554.188399999999</v>
      </c>
      <c r="P56" s="8">
        <v>12331.988579999999</v>
      </c>
      <c r="Q56" s="8">
        <v>11441.591540000001</v>
      </c>
      <c r="R56" s="8">
        <v>11461.495000000001</v>
      </c>
      <c r="S56" s="8">
        <v>11324.387600000002</v>
      </c>
      <c r="T56" s="8">
        <v>16639.673699999999</v>
      </c>
      <c r="U56" s="8">
        <v>17612.226060000001</v>
      </c>
      <c r="V56" s="8">
        <v>16330.5818</v>
      </c>
      <c r="W56" s="8">
        <v>17481.42943</v>
      </c>
      <c r="X56" s="8">
        <v>17564.838900000002</v>
      </c>
      <c r="Y56" s="8">
        <v>18261.085200000001</v>
      </c>
      <c r="Z56" s="8">
        <v>16707.077600000001</v>
      </c>
      <c r="AA56" s="8">
        <v>16835.435120000002</v>
      </c>
      <c r="AB56" s="8">
        <v>16510.067499999997</v>
      </c>
      <c r="AC56" s="8">
        <v>17094.930099999998</v>
      </c>
    </row>
    <row r="57" spans="1:29">
      <c r="A57" s="16" t="s">
        <v>161</v>
      </c>
      <c r="B57" s="16" t="s">
        <v>109</v>
      </c>
      <c r="C57" s="16" t="s">
        <v>143</v>
      </c>
      <c r="D57" s="16" t="s">
        <v>9</v>
      </c>
      <c r="E57" s="8">
        <v>681.99599999999998</v>
      </c>
      <c r="F57" s="8">
        <v>3058.2886471253219</v>
      </c>
      <c r="G57" s="8">
        <v>3086.4735801925399</v>
      </c>
      <c r="H57" s="8">
        <v>3224.64574026741</v>
      </c>
      <c r="I57" s="8">
        <v>3237.00587956236</v>
      </c>
      <c r="J57" s="8">
        <v>3265.7707768928199</v>
      </c>
      <c r="K57" s="8">
        <v>3086.5747731128595</v>
      </c>
      <c r="L57" s="8">
        <v>3091.5374737953739</v>
      </c>
      <c r="M57" s="8">
        <v>2973.5645109326701</v>
      </c>
      <c r="N57" s="8">
        <v>3260.1510712935647</v>
      </c>
      <c r="O57" s="8">
        <v>3199.1417728943561</v>
      </c>
      <c r="P57" s="8">
        <v>3184.7782184084394</v>
      </c>
      <c r="Q57" s="8">
        <v>3258.97905532492</v>
      </c>
      <c r="R57" s="8">
        <v>3264.5653716034499</v>
      </c>
      <c r="S57" s="8">
        <v>3295.4527689113602</v>
      </c>
      <c r="T57" s="8">
        <v>3130.9575593095001</v>
      </c>
      <c r="U57" s="8">
        <v>3965.0737452052899</v>
      </c>
      <c r="V57" s="8">
        <v>3394.5071901680699</v>
      </c>
      <c r="W57" s="8">
        <v>3668.19685034746</v>
      </c>
      <c r="X57" s="8">
        <v>3720.3813604318198</v>
      </c>
      <c r="Y57" s="8">
        <v>3610.6998899999999</v>
      </c>
      <c r="Z57" s="8">
        <v>5596.5369000000001</v>
      </c>
      <c r="AA57" s="8">
        <v>5570.4165999999996</v>
      </c>
      <c r="AB57" s="8">
        <v>5661.8091000000004</v>
      </c>
      <c r="AC57" s="8">
        <v>5414.5812999999998</v>
      </c>
    </row>
    <row r="58" spans="1:29">
      <c r="A58" s="16" t="s">
        <v>161</v>
      </c>
      <c r="B58" s="16" t="s">
        <v>110</v>
      </c>
      <c r="C58" s="16" t="s">
        <v>144</v>
      </c>
      <c r="D58" s="16" t="s">
        <v>9</v>
      </c>
      <c r="E58" s="8">
        <v>0</v>
      </c>
      <c r="F58" s="8">
        <v>5.4838170000000004E-4</v>
      </c>
      <c r="G58" s="8">
        <v>4.8952016999999999E-4</v>
      </c>
      <c r="H58" s="8">
        <v>5.2003545999999997E-4</v>
      </c>
      <c r="I58" s="8">
        <v>63.601396062225</v>
      </c>
      <c r="J58" s="8">
        <v>335.247540400726</v>
      </c>
      <c r="K58" s="8">
        <v>321.57672584668001</v>
      </c>
      <c r="L58" s="8">
        <v>2124.4347135910903</v>
      </c>
      <c r="M58" s="8">
        <v>2036.0699126456</v>
      </c>
      <c r="N58" s="8">
        <v>2270.5615044241499</v>
      </c>
      <c r="O58" s="8">
        <v>5443.9950142233602</v>
      </c>
      <c r="P58" s="8">
        <v>5215.3815201035504</v>
      </c>
      <c r="Q58" s="8">
        <v>5807.5339584129797</v>
      </c>
      <c r="R58" s="8">
        <v>5898.67803</v>
      </c>
      <c r="S58" s="8">
        <v>5908.7755799999995</v>
      </c>
      <c r="T58" s="8">
        <v>5662.6637400000009</v>
      </c>
      <c r="U58" s="8">
        <v>5931.9061400000001</v>
      </c>
      <c r="V58" s="8">
        <v>5629.6538999999993</v>
      </c>
      <c r="W58" s="8">
        <v>6166.4746500000001</v>
      </c>
      <c r="X58" s="8">
        <v>6385.5891600000004</v>
      </c>
      <c r="Y58" s="8">
        <v>5637.1359700000003</v>
      </c>
      <c r="Z58" s="8">
        <v>6042.8785200000002</v>
      </c>
      <c r="AA58" s="8">
        <v>5851.0005599999995</v>
      </c>
      <c r="AB58" s="8">
        <v>5972.8150799999994</v>
      </c>
      <c r="AC58" s="8">
        <v>5902.7085299999999</v>
      </c>
    </row>
    <row r="59" spans="1:29">
      <c r="A59" s="16" t="s">
        <v>161</v>
      </c>
      <c r="B59" s="16" t="s">
        <v>111</v>
      </c>
      <c r="C59" s="16" t="s">
        <v>145</v>
      </c>
      <c r="D59" s="16" t="s">
        <v>9</v>
      </c>
      <c r="E59" s="8">
        <v>0</v>
      </c>
      <c r="F59" s="8">
        <v>6.0968338000000001E-5</v>
      </c>
      <c r="G59" s="8">
        <v>6.3009357000000003E-5</v>
      </c>
      <c r="H59" s="8">
        <v>6.1921488000000007E-5</v>
      </c>
      <c r="I59" s="8">
        <v>5.9032736E-5</v>
      </c>
      <c r="J59" s="8">
        <v>8.8484340999999995E-5</v>
      </c>
      <c r="K59" s="8">
        <v>1.12102891E-4</v>
      </c>
      <c r="L59" s="8">
        <v>1.2927062E-4</v>
      </c>
      <c r="M59" s="8">
        <v>1.1981842E-4</v>
      </c>
      <c r="N59" s="8">
        <v>1.150976E-4</v>
      </c>
      <c r="O59" s="8">
        <v>1.2597851999999999E-4</v>
      </c>
      <c r="P59" s="8">
        <v>1.2406572E-4</v>
      </c>
      <c r="Q59" s="8">
        <v>2.9139077599999999E-3</v>
      </c>
      <c r="R59" s="8">
        <v>659.02054173531997</v>
      </c>
      <c r="S59" s="8">
        <v>708.24961762986004</v>
      </c>
      <c r="T59" s="8">
        <v>738.33986681405997</v>
      </c>
      <c r="U59" s="8">
        <v>688.94020356800002</v>
      </c>
      <c r="V59" s="8">
        <v>604.30815348700003</v>
      </c>
      <c r="W59" s="8">
        <v>643.21322561349996</v>
      </c>
      <c r="X59" s="8">
        <v>688.91046182799994</v>
      </c>
      <c r="Y59" s="8">
        <v>650.19015146300001</v>
      </c>
      <c r="Z59" s="8">
        <v>661.70356762699998</v>
      </c>
      <c r="AA59" s="8">
        <v>633.09968163500002</v>
      </c>
      <c r="AB59" s="8">
        <v>677.08135003500001</v>
      </c>
      <c r="AC59" s="8">
        <v>723.17672652500005</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357.11525999999998</v>
      </c>
      <c r="F61" s="8">
        <v>328.03535932359301</v>
      </c>
      <c r="G61" s="8">
        <v>321.06148114371001</v>
      </c>
      <c r="H61" s="8">
        <v>319.11057595208899</v>
      </c>
      <c r="I61" s="8">
        <v>343.81658117135999</v>
      </c>
      <c r="J61" s="8">
        <v>350.58618534457997</v>
      </c>
      <c r="K61" s="8">
        <v>349.45380309516997</v>
      </c>
      <c r="L61" s="8">
        <v>606.352194737015</v>
      </c>
      <c r="M61" s="8">
        <v>600.90188584442296</v>
      </c>
      <c r="N61" s="8">
        <v>637.72908221133298</v>
      </c>
      <c r="O61" s="8">
        <v>627.52968839840003</v>
      </c>
      <c r="P61" s="8">
        <v>568.18062437491199</v>
      </c>
      <c r="Q61" s="8">
        <v>877.39817000000005</v>
      </c>
      <c r="R61" s="8">
        <v>960.97441000000003</v>
      </c>
      <c r="S61" s="8">
        <v>652.32978000000003</v>
      </c>
      <c r="T61" s="8">
        <v>685.75951999999995</v>
      </c>
      <c r="U61" s="8">
        <v>645.96003999999994</v>
      </c>
      <c r="V61" s="8">
        <v>609.69000000000005</v>
      </c>
      <c r="W61" s="8">
        <v>619.19418999999994</v>
      </c>
      <c r="X61" s="8">
        <v>650.04774999999995</v>
      </c>
      <c r="Y61" s="8">
        <v>635.98916999999994</v>
      </c>
      <c r="Z61" s="8">
        <v>756.31216000000006</v>
      </c>
      <c r="AA61" s="8">
        <v>775.7133</v>
      </c>
      <c r="AB61" s="8">
        <v>767.49343999999996</v>
      </c>
      <c r="AC61" s="8">
        <v>837.4357500000001</v>
      </c>
    </row>
    <row r="62" spans="1:29">
      <c r="A62" s="16" t="s">
        <v>161</v>
      </c>
      <c r="B62" s="16" t="s">
        <v>185</v>
      </c>
      <c r="C62" s="16" t="s">
        <v>186</v>
      </c>
      <c r="D62" s="16" t="s">
        <v>9</v>
      </c>
      <c r="E62" s="8">
        <v>0</v>
      </c>
      <c r="F62" s="8">
        <v>2.3974677300000001E-5</v>
      </c>
      <c r="G62" s="8">
        <v>676.86443166228298</v>
      </c>
      <c r="H62" s="8">
        <v>723.18098936890999</v>
      </c>
      <c r="I62" s="8">
        <v>759.57721391689006</v>
      </c>
      <c r="J62" s="8">
        <v>757.03228044277</v>
      </c>
      <c r="K62" s="8">
        <v>1022.4649569962579</v>
      </c>
      <c r="L62" s="8">
        <v>1865.084315581342</v>
      </c>
      <c r="M62" s="8">
        <v>1740.8912214954901</v>
      </c>
      <c r="N62" s="8">
        <v>1910.3171508973001</v>
      </c>
      <c r="O62" s="8">
        <v>1828.6880565924241</v>
      </c>
      <c r="P62" s="8">
        <v>2642.5275700000002</v>
      </c>
      <c r="Q62" s="8">
        <v>2401.4392100000005</v>
      </c>
      <c r="R62" s="8">
        <v>2474.1042699999998</v>
      </c>
      <c r="S62" s="8">
        <v>2573.5571300000001</v>
      </c>
      <c r="T62" s="8">
        <v>2807.0722999999998</v>
      </c>
      <c r="U62" s="8">
        <v>2798.3416000000002</v>
      </c>
      <c r="V62" s="8">
        <v>2616.9464899999998</v>
      </c>
      <c r="W62" s="8">
        <v>2724.1992600000003</v>
      </c>
      <c r="X62" s="8">
        <v>2689.6455700000001</v>
      </c>
      <c r="Y62" s="8">
        <v>3509.7799</v>
      </c>
      <c r="Z62" s="8">
        <v>3035.7700400000003</v>
      </c>
      <c r="AA62" s="8">
        <v>3129.62354</v>
      </c>
      <c r="AB62" s="8">
        <v>3152.8900400000002</v>
      </c>
      <c r="AC62" s="8">
        <v>3407.2129999999997</v>
      </c>
    </row>
    <row r="63" spans="1:29">
      <c r="A63" s="16" t="s">
        <v>162</v>
      </c>
      <c r="B63" s="16" t="s">
        <v>114</v>
      </c>
      <c r="C63" s="16" t="s">
        <v>218</v>
      </c>
      <c r="D63" s="16" t="s">
        <v>9</v>
      </c>
      <c r="E63" s="8">
        <v>0</v>
      </c>
      <c r="F63" s="8">
        <v>729.69316079813996</v>
      </c>
      <c r="G63" s="8">
        <v>713.16343140341996</v>
      </c>
      <c r="H63" s="8">
        <v>712.17778934040996</v>
      </c>
      <c r="I63" s="8">
        <v>1042.9182055153301</v>
      </c>
      <c r="J63" s="8">
        <v>1096.0282966190998</v>
      </c>
      <c r="K63" s="8">
        <v>3631.1179000000002</v>
      </c>
      <c r="L63" s="8">
        <v>3582.7404000000001</v>
      </c>
      <c r="M63" s="8">
        <v>3493.8495699999999</v>
      </c>
      <c r="N63" s="8">
        <v>3859.2172</v>
      </c>
      <c r="O63" s="8">
        <v>3937.8613</v>
      </c>
      <c r="P63" s="8">
        <v>3410.4739</v>
      </c>
      <c r="Q63" s="8">
        <v>3556.3235</v>
      </c>
      <c r="R63" s="8">
        <v>3426.8910999999998</v>
      </c>
      <c r="S63" s="8">
        <v>3583.9148999999998</v>
      </c>
      <c r="T63" s="8">
        <v>3997.5374499999998</v>
      </c>
      <c r="U63" s="8">
        <v>3939.3729000000003</v>
      </c>
      <c r="V63" s="8">
        <v>3845.3307</v>
      </c>
      <c r="W63" s="8">
        <v>4836.2368999999999</v>
      </c>
      <c r="X63" s="8">
        <v>4923.1120000000001</v>
      </c>
      <c r="Y63" s="8">
        <v>5443.3369400000001</v>
      </c>
      <c r="Z63" s="8">
        <v>5987.3122499999999</v>
      </c>
      <c r="AA63" s="8">
        <v>5751.7439700000004</v>
      </c>
      <c r="AB63" s="8">
        <v>6143.5554000000002</v>
      </c>
      <c r="AC63" s="8">
        <v>6046.4076500000001</v>
      </c>
    </row>
    <row r="64" spans="1:29">
      <c r="A64" s="16" t="s">
        <v>162</v>
      </c>
      <c r="B64" s="16" t="s">
        <v>115</v>
      </c>
      <c r="C64" s="16" t="s">
        <v>217</v>
      </c>
      <c r="D64" s="16" t="s">
        <v>9</v>
      </c>
      <c r="E64" s="8">
        <v>2585.6347799999999</v>
      </c>
      <c r="F64" s="8">
        <v>3584.82501541383</v>
      </c>
      <c r="G64" s="8">
        <v>5283.0055400000001</v>
      </c>
      <c r="H64" s="8">
        <v>5648.6712299999999</v>
      </c>
      <c r="I64" s="8">
        <v>5400.9684299999999</v>
      </c>
      <c r="J64" s="8">
        <v>5958.6035699999993</v>
      </c>
      <c r="K64" s="8">
        <v>5346.3345399999998</v>
      </c>
      <c r="L64" s="8">
        <v>5655.5823999999993</v>
      </c>
      <c r="M64" s="8">
        <v>5732.9497300000003</v>
      </c>
      <c r="N64" s="8">
        <v>5983.6164000000008</v>
      </c>
      <c r="O64" s="8">
        <v>6194.2802799999999</v>
      </c>
      <c r="P64" s="8">
        <v>6302.1473399999995</v>
      </c>
      <c r="Q64" s="8">
        <v>6742.1307349999997</v>
      </c>
      <c r="R64" s="8">
        <v>6496.0630799999999</v>
      </c>
      <c r="S64" s="8">
        <v>7240.9215199999999</v>
      </c>
      <c r="T64" s="8">
        <v>5997.3281299999999</v>
      </c>
      <c r="U64" s="8">
        <v>6746.1317200000003</v>
      </c>
      <c r="V64" s="8">
        <v>6957.8859499999999</v>
      </c>
      <c r="W64" s="8">
        <v>5933.0529700000006</v>
      </c>
      <c r="X64" s="8">
        <v>6066.5350299999991</v>
      </c>
      <c r="Y64" s="8">
        <v>5758.8240450000003</v>
      </c>
      <c r="Z64" s="8">
        <v>6302.1398200000003</v>
      </c>
      <c r="AA64" s="8">
        <v>6007.23225</v>
      </c>
      <c r="AB64" s="8">
        <v>6423.4349000000002</v>
      </c>
      <c r="AC64" s="8">
        <v>5474.2561599999999</v>
      </c>
    </row>
    <row r="65" spans="1:29">
      <c r="A65" s="16" t="s">
        <v>162</v>
      </c>
      <c r="B65" s="16" t="s">
        <v>116</v>
      </c>
      <c r="C65" s="16" t="s">
        <v>219</v>
      </c>
      <c r="D65" s="16" t="s">
        <v>9</v>
      </c>
      <c r="E65" s="8">
        <v>1562.51917</v>
      </c>
      <c r="F65" s="8">
        <v>1647.0257281494028</v>
      </c>
      <c r="G65" s="8">
        <v>1629.2370317817229</v>
      </c>
      <c r="H65" s="8">
        <v>1726.994309930418</v>
      </c>
      <c r="I65" s="8">
        <v>1540.6875722495261</v>
      </c>
      <c r="J65" s="8">
        <v>1661.616075749311</v>
      </c>
      <c r="K65" s="8">
        <v>1578.02409634171</v>
      </c>
      <c r="L65" s="8">
        <v>1496.8752313983398</v>
      </c>
      <c r="M65" s="8">
        <v>904.84190764008008</v>
      </c>
      <c r="N65" s="8">
        <v>950.65399436331006</v>
      </c>
      <c r="O65" s="8">
        <v>967.51958197875001</v>
      </c>
      <c r="P65" s="8">
        <v>906.61627173060003</v>
      </c>
      <c r="Q65" s="8">
        <v>1657.1355293792301</v>
      </c>
      <c r="R65" s="8">
        <v>1979.90155</v>
      </c>
      <c r="S65" s="8">
        <v>2162.2101000000002</v>
      </c>
      <c r="T65" s="8">
        <v>2026.0054600000001</v>
      </c>
      <c r="U65" s="8">
        <v>1914.7517599999999</v>
      </c>
      <c r="V65" s="8">
        <v>1898.9017899999999</v>
      </c>
      <c r="W65" s="8">
        <v>1759.3264800000002</v>
      </c>
      <c r="X65" s="8">
        <v>1830.97289</v>
      </c>
      <c r="Y65" s="8">
        <v>1629.16968</v>
      </c>
      <c r="Z65" s="8">
        <v>2777.59746</v>
      </c>
      <c r="AA65" s="8">
        <v>2657.7556199999999</v>
      </c>
      <c r="AB65" s="8">
        <v>2782.3723</v>
      </c>
      <c r="AC65" s="8">
        <v>2700.8705500000001</v>
      </c>
    </row>
    <row r="66" spans="1:29">
      <c r="A66" s="16" t="s">
        <v>162</v>
      </c>
      <c r="B66" s="16" t="s">
        <v>117</v>
      </c>
      <c r="C66" s="16" t="s">
        <v>220</v>
      </c>
      <c r="D66" s="16" t="s">
        <v>9</v>
      </c>
      <c r="E66" s="8">
        <v>1451.39472</v>
      </c>
      <c r="F66" s="8">
        <v>1544.7732367326398</v>
      </c>
      <c r="G66" s="8">
        <v>3221.7915400000002</v>
      </c>
      <c r="H66" s="8">
        <v>3420.0740700000001</v>
      </c>
      <c r="I66" s="8">
        <v>3271.1781500000002</v>
      </c>
      <c r="J66" s="8">
        <v>3365.8896300000001</v>
      </c>
      <c r="K66" s="8">
        <v>3226.1196600000003</v>
      </c>
      <c r="L66" s="8">
        <v>6539.9640340000005</v>
      </c>
      <c r="M66" s="8">
        <v>6949.9218000000001</v>
      </c>
      <c r="N66" s="8">
        <v>7487.3066899999994</v>
      </c>
      <c r="O66" s="8">
        <v>7649.1330900000003</v>
      </c>
      <c r="P66" s="8">
        <v>8095.4054100000003</v>
      </c>
      <c r="Q66" s="8">
        <v>8395.2773699999998</v>
      </c>
      <c r="R66" s="8">
        <v>8080.5649599999997</v>
      </c>
      <c r="S66" s="8">
        <v>8355.0822900000003</v>
      </c>
      <c r="T66" s="8">
        <v>7788.0209800000002</v>
      </c>
      <c r="U66" s="8">
        <v>9139.0492000000013</v>
      </c>
      <c r="V66" s="8">
        <v>9531.8160700000008</v>
      </c>
      <c r="W66" s="8">
        <v>10220.519059999999</v>
      </c>
      <c r="X66" s="8">
        <v>10528.5173</v>
      </c>
      <c r="Y66" s="8">
        <v>10502.843700000001</v>
      </c>
      <c r="Z66" s="8">
        <v>10671.43734</v>
      </c>
      <c r="AA66" s="8">
        <v>10131.40243</v>
      </c>
      <c r="AB66" s="8">
        <v>9845.7505999999994</v>
      </c>
      <c r="AC66" s="8">
        <v>9386.9547000000002</v>
      </c>
    </row>
    <row r="67" spans="1:29">
      <c r="A67" s="16" t="s">
        <v>162</v>
      </c>
      <c r="B67" s="16" t="s">
        <v>118</v>
      </c>
      <c r="C67" s="16" t="s">
        <v>216</v>
      </c>
      <c r="D67" s="16" t="s">
        <v>9</v>
      </c>
      <c r="E67" s="8">
        <v>5494.6664729999993</v>
      </c>
      <c r="F67" s="8">
        <v>5966.1184559795893</v>
      </c>
      <c r="G67" s="8">
        <v>11091.534327000001</v>
      </c>
      <c r="H67" s="8">
        <v>12030.286924</v>
      </c>
      <c r="I67" s="8">
        <v>11774.398509999999</v>
      </c>
      <c r="J67" s="8">
        <v>13178.163635000001</v>
      </c>
      <c r="K67" s="8">
        <v>11531.338619999999</v>
      </c>
      <c r="L67" s="8">
        <v>12352.270531000002</v>
      </c>
      <c r="M67" s="8">
        <v>12921.975040000001</v>
      </c>
      <c r="N67" s="8">
        <v>13664.057850000001</v>
      </c>
      <c r="O67" s="8">
        <v>14182.038463999999</v>
      </c>
      <c r="P67" s="8">
        <v>12796.235476999998</v>
      </c>
      <c r="Q67" s="8">
        <v>12549.89287</v>
      </c>
      <c r="R67" s="8">
        <v>12209.072834999999</v>
      </c>
      <c r="S67" s="8">
        <v>13087.265960000001</v>
      </c>
      <c r="T67" s="8">
        <v>11110.755859999999</v>
      </c>
      <c r="U67" s="8">
        <v>11999.256219999999</v>
      </c>
      <c r="V67" s="8">
        <v>12637.59627</v>
      </c>
      <c r="W67" s="8">
        <v>13217.07548</v>
      </c>
      <c r="X67" s="8">
        <v>10802.363000000001</v>
      </c>
      <c r="Y67" s="8">
        <v>10969.8025</v>
      </c>
      <c r="Z67" s="8">
        <v>13263.6348</v>
      </c>
      <c r="AA67" s="8">
        <v>12847.7449</v>
      </c>
      <c r="AB67" s="8">
        <v>14416.376499999998</v>
      </c>
      <c r="AC67" s="8">
        <v>12409.4876</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1.9979528399999998E-4</v>
      </c>
      <c r="G69" s="8">
        <v>1.7607670000000002E-4</v>
      </c>
      <c r="H69" s="8">
        <v>1.8016629999999999E-4</v>
      </c>
      <c r="I69" s="8">
        <v>1.75887035E-4</v>
      </c>
      <c r="J69" s="8">
        <v>1.7776450400000001E-4</v>
      </c>
      <c r="K69" s="8">
        <v>7.8250241999999997E-4</v>
      </c>
      <c r="L69" s="8">
        <v>7.5585130999999994E-4</v>
      </c>
      <c r="M69" s="8">
        <v>7.3044051000000008E-4</v>
      </c>
      <c r="N69" s="8">
        <v>7.1638867000000002E-4</v>
      </c>
      <c r="O69" s="8">
        <v>7.3722402E-4</v>
      </c>
      <c r="P69" s="8">
        <v>6.7287500000000008E-4</v>
      </c>
      <c r="Q69" s="8">
        <v>6.7256962000000005E-4</v>
      </c>
      <c r="R69" s="8">
        <v>6.4412415999999994E-4</v>
      </c>
      <c r="S69" s="8">
        <v>6.6853512E-4</v>
      </c>
      <c r="T69" s="8">
        <v>1448.4558999999999</v>
      </c>
      <c r="U69" s="8">
        <v>1450.1174300000002</v>
      </c>
      <c r="V69" s="8">
        <v>1335.7671</v>
      </c>
      <c r="W69" s="8">
        <v>1505.31936</v>
      </c>
      <c r="X69" s="8">
        <v>1533.8454400000001</v>
      </c>
      <c r="Y69" s="8">
        <v>1335.6437799999999</v>
      </c>
      <c r="Z69" s="8">
        <v>1441.4161800000002</v>
      </c>
      <c r="AA69" s="8">
        <v>1374.2241199999999</v>
      </c>
      <c r="AB69" s="8">
        <v>1491.8311699999999</v>
      </c>
      <c r="AC69" s="8">
        <v>1480.95264</v>
      </c>
    </row>
    <row r="70" spans="1:29">
      <c r="A70" s="16" t="s">
        <v>163</v>
      </c>
      <c r="B70" s="16" t="s">
        <v>120</v>
      </c>
      <c r="C70" s="16" t="s">
        <v>149</v>
      </c>
      <c r="D70" s="16" t="s">
        <v>9</v>
      </c>
      <c r="E70" s="8">
        <v>785.27208999999993</v>
      </c>
      <c r="F70" s="8">
        <v>761.21817013004193</v>
      </c>
      <c r="G70" s="8">
        <v>712.94848124118198</v>
      </c>
      <c r="H70" s="8">
        <v>764.11649152419591</v>
      </c>
      <c r="I70" s="8">
        <v>1058.2438716264298</v>
      </c>
      <c r="J70" s="8">
        <v>1185.6143167018599</v>
      </c>
      <c r="K70" s="8">
        <v>1075.4420289514601</v>
      </c>
      <c r="L70" s="8">
        <v>1323.3865432184803</v>
      </c>
      <c r="M70" s="8">
        <v>1422.13203396565</v>
      </c>
      <c r="N70" s="8">
        <v>1291.1057218529299</v>
      </c>
      <c r="O70" s="8">
        <v>1315.4931145710802</v>
      </c>
      <c r="P70" s="8">
        <v>1361.992849698416</v>
      </c>
      <c r="Q70" s="8">
        <v>1288.9735390230001</v>
      </c>
      <c r="R70" s="8">
        <v>1317.14259167362</v>
      </c>
      <c r="S70" s="8">
        <v>1352.3253628458999</v>
      </c>
      <c r="T70" s="8">
        <v>1259.3399430235399</v>
      </c>
      <c r="U70" s="8">
        <v>1315.4835534516601</v>
      </c>
      <c r="V70" s="8">
        <v>1269.1368455198701</v>
      </c>
      <c r="W70" s="8">
        <v>1343.2386559285699</v>
      </c>
      <c r="X70" s="8">
        <v>1377.42865454505</v>
      </c>
      <c r="Y70" s="8">
        <v>1330.34708279132</v>
      </c>
      <c r="Z70" s="8">
        <v>1435.5739830868999</v>
      </c>
      <c r="AA70" s="8">
        <v>1392.7936532336</v>
      </c>
      <c r="AB70" s="8">
        <v>1545.7954073772</v>
      </c>
      <c r="AC70" s="8">
        <v>1464.2149003134</v>
      </c>
    </row>
    <row r="71" spans="1:29">
      <c r="A71" s="16" t="s">
        <v>163</v>
      </c>
      <c r="B71" s="16" t="s">
        <v>121</v>
      </c>
      <c r="C71" s="16" t="s">
        <v>150</v>
      </c>
      <c r="D71" s="16" t="s">
        <v>9</v>
      </c>
      <c r="E71" s="8">
        <v>0</v>
      </c>
      <c r="F71" s="8">
        <v>3.0023276999999998E-5</v>
      </c>
      <c r="G71" s="8">
        <v>2.5575819000000002E-5</v>
      </c>
      <c r="H71" s="8">
        <v>2.5923066999999999E-5</v>
      </c>
      <c r="I71" s="8">
        <v>2.9156263999999999E-5</v>
      </c>
      <c r="J71" s="8">
        <v>3.1873978E-5</v>
      </c>
      <c r="K71" s="8">
        <v>3.4107119500000001E-5</v>
      </c>
      <c r="L71" s="8">
        <v>6.4874909999999999E-5</v>
      </c>
      <c r="M71" s="8">
        <v>6.0025813999999995E-5</v>
      </c>
      <c r="N71" s="8">
        <v>6.3418697000000002E-5</v>
      </c>
      <c r="O71" s="8">
        <v>6.6284058000000003E-5</v>
      </c>
      <c r="P71" s="8">
        <v>1.6576726400000002E-4</v>
      </c>
      <c r="Q71" s="8">
        <v>1.8111759000000001E-4</v>
      </c>
      <c r="R71" s="8">
        <v>1.76525493E-4</v>
      </c>
      <c r="S71" s="8">
        <v>1.7689702799999999E-4</v>
      </c>
      <c r="T71" s="8">
        <v>1.6589538399999998E-4</v>
      </c>
      <c r="U71" s="8">
        <v>2.0079238000000001E-4</v>
      </c>
      <c r="V71" s="8">
        <v>1.81389484E-4</v>
      </c>
      <c r="W71" s="8">
        <v>2.0478982000000001E-4</v>
      </c>
      <c r="X71" s="8">
        <v>2.0170102000000001E-4</v>
      </c>
      <c r="Y71" s="8">
        <v>697.37560533528995</v>
      </c>
      <c r="Z71" s="8">
        <v>941.22922568230001</v>
      </c>
      <c r="AA71" s="8">
        <v>938.33581284119998</v>
      </c>
      <c r="AB71" s="8">
        <v>975.71144686069999</v>
      </c>
      <c r="AC71" s="8">
        <v>946.85831268940001</v>
      </c>
    </row>
    <row r="72" spans="1:29">
      <c r="A72" s="16" t="s">
        <v>163</v>
      </c>
      <c r="B72" s="16" t="s">
        <v>122</v>
      </c>
      <c r="C72" s="16" t="s">
        <v>151</v>
      </c>
      <c r="D72" s="16" t="s">
        <v>9</v>
      </c>
      <c r="E72" s="8">
        <v>4353.7278299999998</v>
      </c>
      <c r="F72" s="8">
        <v>5728.7780486074416</v>
      </c>
      <c r="G72" s="8">
        <v>6009.114655189549</v>
      </c>
      <c r="H72" s="8">
        <v>6675.1423154094537</v>
      </c>
      <c r="I72" s="8">
        <v>8427.5246943901784</v>
      </c>
      <c r="J72" s="8">
        <v>9122.214665173482</v>
      </c>
      <c r="K72" s="8">
        <v>8419.9921205776409</v>
      </c>
      <c r="L72" s="8">
        <v>8593.7867002535695</v>
      </c>
      <c r="M72" s="8">
        <v>7894.1267701620509</v>
      </c>
      <c r="N72" s="8">
        <v>8748.3541616521488</v>
      </c>
      <c r="O72" s="8">
        <v>8266.0304177301805</v>
      </c>
      <c r="P72" s="8">
        <v>7964.0445900000004</v>
      </c>
      <c r="Q72" s="8">
        <v>8090.5559200000007</v>
      </c>
      <c r="R72" s="8">
        <v>8745.8904899999998</v>
      </c>
      <c r="S72" s="8">
        <v>9276.53341</v>
      </c>
      <c r="T72" s="8">
        <v>8494.1674899999998</v>
      </c>
      <c r="U72" s="8">
        <v>10159.79688</v>
      </c>
      <c r="V72" s="8">
        <v>8502.2349599999998</v>
      </c>
      <c r="W72" s="8">
        <v>11079.460579999999</v>
      </c>
      <c r="X72" s="8">
        <v>11356.625</v>
      </c>
      <c r="Y72" s="8">
        <v>10388.31884</v>
      </c>
      <c r="Z72" s="8">
        <v>10590.946449999999</v>
      </c>
      <c r="AA72" s="8">
        <v>10598.650829999999</v>
      </c>
      <c r="AB72" s="8">
        <v>11353.34124</v>
      </c>
      <c r="AC72" s="8">
        <v>10630.83612</v>
      </c>
    </row>
    <row r="73" spans="1:29">
      <c r="A73" s="16" t="s">
        <v>163</v>
      </c>
      <c r="B73" s="16" t="s">
        <v>123</v>
      </c>
      <c r="C73" s="16" t="s">
        <v>152</v>
      </c>
      <c r="D73" s="16" t="s">
        <v>9</v>
      </c>
      <c r="E73" s="8">
        <v>229.16785999999999</v>
      </c>
      <c r="F73" s="8">
        <v>248.75849165880001</v>
      </c>
      <c r="G73" s="8">
        <v>248.43974080380002</v>
      </c>
      <c r="H73" s="8">
        <v>252.60263042489998</v>
      </c>
      <c r="I73" s="8">
        <v>247.33919966491601</v>
      </c>
      <c r="J73" s="8">
        <v>5.7182026000000006E-4</v>
      </c>
      <c r="K73" s="8">
        <v>286.15755133429997</v>
      </c>
      <c r="L73" s="8">
        <v>308.14747692212995</v>
      </c>
      <c r="M73" s="8">
        <v>279.62379501299</v>
      </c>
      <c r="N73" s="8">
        <v>318.57609747734006</v>
      </c>
      <c r="O73" s="8">
        <v>331.00920030156999</v>
      </c>
      <c r="P73" s="8">
        <v>305.07182091207</v>
      </c>
      <c r="Q73" s="8">
        <v>307.3277488141</v>
      </c>
      <c r="R73" s="8">
        <v>291.53862238822001</v>
      </c>
      <c r="S73" s="8">
        <v>316.84227143728003</v>
      </c>
      <c r="T73" s="8">
        <v>284.63265880516997</v>
      </c>
      <c r="U73" s="8">
        <v>305.52722908250001</v>
      </c>
      <c r="V73" s="8">
        <v>276.20144300700002</v>
      </c>
      <c r="W73" s="8">
        <v>309.28852891598001</v>
      </c>
      <c r="X73" s="8">
        <v>323.55388861653</v>
      </c>
      <c r="Y73" s="8">
        <v>326.10273313800002</v>
      </c>
      <c r="Z73" s="8">
        <v>1280.6484800000001</v>
      </c>
      <c r="AA73" s="8">
        <v>1273.0947100000001</v>
      </c>
      <c r="AB73" s="8">
        <v>1408.7193400000001</v>
      </c>
      <c r="AC73" s="8">
        <v>1305.7688499999999</v>
      </c>
    </row>
    <row r="74" spans="1:29">
      <c r="A74" s="16" t="s">
        <v>163</v>
      </c>
      <c r="B74" s="16" t="s">
        <v>124</v>
      </c>
      <c r="C74" s="16" t="s">
        <v>153</v>
      </c>
      <c r="D74" s="16" t="s">
        <v>9</v>
      </c>
      <c r="E74" s="8">
        <v>1450.25902</v>
      </c>
      <c r="F74" s="8">
        <v>1447.4740861188102</v>
      </c>
      <c r="G74" s="8">
        <v>1401.7232239209447</v>
      </c>
      <c r="H74" s="8">
        <v>1446.3864881222541</v>
      </c>
      <c r="I74" s="8">
        <v>1512.697568993493</v>
      </c>
      <c r="J74" s="8">
        <v>1456.3684150543199</v>
      </c>
      <c r="K74" s="8">
        <v>1441.5787522196649</v>
      </c>
      <c r="L74" s="8">
        <v>1461.45408254108</v>
      </c>
      <c r="M74" s="8">
        <v>1420.8746456224201</v>
      </c>
      <c r="N74" s="8">
        <v>1540.4283809032959</v>
      </c>
      <c r="O74" s="8">
        <v>1547.8642867379799</v>
      </c>
      <c r="P74" s="8">
        <v>1417.26482744296</v>
      </c>
      <c r="Q74" s="8">
        <v>1465.4494694401299</v>
      </c>
      <c r="R74" s="8">
        <v>1525.79155311981</v>
      </c>
      <c r="S74" s="8">
        <v>1467.4475585025</v>
      </c>
      <c r="T74" s="8">
        <v>1450.46253964772</v>
      </c>
      <c r="U74" s="8">
        <v>1455.8245950598998</v>
      </c>
      <c r="V74" s="8">
        <v>1426.7991354226601</v>
      </c>
      <c r="W74" s="8">
        <v>1536.6599289578899</v>
      </c>
      <c r="X74" s="8">
        <v>785.47256083900993</v>
      </c>
      <c r="Y74" s="8">
        <v>1961.2388434711802</v>
      </c>
      <c r="Z74" s="8">
        <v>2516.5333077241698</v>
      </c>
      <c r="AA74" s="8">
        <v>2566.9637090402503</v>
      </c>
      <c r="AB74" s="8">
        <v>2514.6820025694501</v>
      </c>
      <c r="AC74" s="8">
        <v>2452.6933250711004</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359.35219999999998</v>
      </c>
      <c r="F77" s="8">
        <v>334.06864699719</v>
      </c>
      <c r="G77" s="8">
        <v>421.77754642944001</v>
      </c>
      <c r="H77" s="8">
        <v>436.51946692016998</v>
      </c>
      <c r="I77" s="8">
        <v>270.50990330851999</v>
      </c>
      <c r="J77" s="8">
        <v>301.40272786805002</v>
      </c>
      <c r="K77" s="8">
        <v>522.41137239283</v>
      </c>
      <c r="L77" s="8">
        <v>536.64576644570002</v>
      </c>
      <c r="M77" s="8">
        <v>490.76184397167998</v>
      </c>
      <c r="N77" s="8">
        <v>380.51201888500003</v>
      </c>
      <c r="O77" s="8">
        <v>390.14593125429997</v>
      </c>
      <c r="P77" s="8">
        <v>531.84103651691998</v>
      </c>
      <c r="Q77" s="8">
        <v>540.19381931015005</v>
      </c>
      <c r="R77" s="8">
        <v>499.24346465209999</v>
      </c>
      <c r="S77" s="8">
        <v>553.49915999379994</v>
      </c>
      <c r="T77" s="8">
        <v>495.92082200502</v>
      </c>
      <c r="U77" s="8">
        <v>514.26785614019991</v>
      </c>
      <c r="V77" s="8">
        <v>472.64719328807996</v>
      </c>
      <c r="W77" s="8">
        <v>530.73225162350002</v>
      </c>
      <c r="X77" s="8">
        <v>537.94268573646002</v>
      </c>
      <c r="Y77" s="8">
        <v>820.13993235120006</v>
      </c>
      <c r="Z77" s="8">
        <v>790.91720604520003</v>
      </c>
      <c r="AA77" s="8">
        <v>734.94070043080001</v>
      </c>
      <c r="AB77" s="8">
        <v>806.21818817760004</v>
      </c>
      <c r="AC77" s="8">
        <v>742.2450348269</v>
      </c>
    </row>
    <row r="78" spans="1:29">
      <c r="A78" s="16" t="s">
        <v>163</v>
      </c>
      <c r="B78" s="16" t="s">
        <v>128</v>
      </c>
      <c r="C78" s="16" t="s">
        <v>157</v>
      </c>
      <c r="D78" s="16" t="s">
        <v>9</v>
      </c>
      <c r="E78" s="8">
        <v>0</v>
      </c>
      <c r="F78" s="8">
        <v>1.11253354E-4</v>
      </c>
      <c r="G78" s="8">
        <v>9.9057236000000003E-5</v>
      </c>
      <c r="H78" s="8">
        <v>9.8502140999999992E-5</v>
      </c>
      <c r="I78" s="8">
        <v>1.0008692400000001E-4</v>
      </c>
      <c r="J78" s="8">
        <v>1.7489076E-4</v>
      </c>
      <c r="K78" s="8">
        <v>1.6586929999999999E-4</v>
      </c>
      <c r="L78" s="8">
        <v>1.6554707700000001E-4</v>
      </c>
      <c r="M78" s="8">
        <v>1.5326936499999999E-4</v>
      </c>
      <c r="N78" s="8">
        <v>1.5402341999999999E-4</v>
      </c>
      <c r="O78" s="8">
        <v>1.58240313E-4</v>
      </c>
      <c r="P78" s="8">
        <v>1.5928327300000002E-4</v>
      </c>
      <c r="Q78" s="8">
        <v>1.4998548400000001E-4</v>
      </c>
      <c r="R78" s="8">
        <v>1.5418900800000002E-4</v>
      </c>
      <c r="S78" s="8">
        <v>1.6256464200000001E-4</v>
      </c>
      <c r="T78" s="8">
        <v>2.0079462000000001E-4</v>
      </c>
      <c r="U78" s="8">
        <v>2.1000157799999999E-4</v>
      </c>
      <c r="V78" s="8">
        <v>1.9240529000000002E-4</v>
      </c>
      <c r="W78" s="8">
        <v>2.5622387999999998E-4</v>
      </c>
      <c r="X78" s="8">
        <v>2.5209281E-4</v>
      </c>
      <c r="Y78" s="8">
        <v>2.5254717000000002E-4</v>
      </c>
      <c r="Z78" s="8">
        <v>2.5939989000000002E-4</v>
      </c>
      <c r="AA78" s="8">
        <v>2.5613166000000001E-4</v>
      </c>
      <c r="AB78" s="8">
        <v>2.6242330999999997E-4</v>
      </c>
      <c r="AC78" s="8">
        <v>2.5368643E-4</v>
      </c>
    </row>
    <row r="79" spans="1:29">
      <c r="A79" s="16" t="s">
        <v>164</v>
      </c>
      <c r="B79" s="16" t="s">
        <v>129</v>
      </c>
      <c r="C79" s="16" t="s">
        <v>158</v>
      </c>
      <c r="D79" s="16" t="s">
        <v>9</v>
      </c>
      <c r="E79" s="8">
        <v>573.87620000000004</v>
      </c>
      <c r="F79" s="8">
        <v>587.8052753309405</v>
      </c>
      <c r="G79" s="8">
        <v>561.93735852687314</v>
      </c>
      <c r="H79" s="8">
        <v>660.41720781049594</v>
      </c>
      <c r="I79" s="8">
        <v>657.37227183841696</v>
      </c>
      <c r="J79" s="8">
        <v>739.55640923607007</v>
      </c>
      <c r="K79" s="8">
        <v>1085.1839941626502</v>
      </c>
      <c r="L79" s="8">
        <v>1105.9408399414642</v>
      </c>
      <c r="M79" s="8">
        <v>1210.1653008522701</v>
      </c>
      <c r="N79" s="8">
        <v>1438.3535893444168</v>
      </c>
      <c r="O79" s="8">
        <v>1533.25532833015</v>
      </c>
      <c r="P79" s="8">
        <v>1466.1488696839849</v>
      </c>
      <c r="Q79" s="8">
        <v>1545.4793098841699</v>
      </c>
      <c r="R79" s="8">
        <v>1613.0846733225699</v>
      </c>
      <c r="S79" s="8">
        <v>1768.0517283049201</v>
      </c>
      <c r="T79" s="8">
        <v>1694.2103952504401</v>
      </c>
      <c r="U79" s="8">
        <v>1656.5356811910201</v>
      </c>
      <c r="V79" s="8">
        <v>1777.7119058571002</v>
      </c>
      <c r="W79" s="8">
        <v>1764.3688984229</v>
      </c>
      <c r="X79" s="8">
        <v>1816.5665009460001</v>
      </c>
      <c r="Y79" s="8">
        <v>1753.3376963643002</v>
      </c>
      <c r="Z79" s="8">
        <v>1729.2563870531501</v>
      </c>
      <c r="AA79" s="8">
        <v>1683.51608538096</v>
      </c>
      <c r="AB79" s="8">
        <v>1796.5460030977699</v>
      </c>
      <c r="AC79" s="8">
        <v>1383.5173641382801</v>
      </c>
    </row>
    <row r="80" spans="1:29">
      <c r="A80" s="16" t="s">
        <v>164</v>
      </c>
      <c r="B80" s="16" t="s">
        <v>130</v>
      </c>
      <c r="C80" s="16" t="s">
        <v>159</v>
      </c>
      <c r="D80" s="16" t="s">
        <v>9</v>
      </c>
      <c r="E80" s="8">
        <v>692.62922000000003</v>
      </c>
      <c r="F80" s="8">
        <v>675.34905776429912</v>
      </c>
      <c r="G80" s="8">
        <v>664.09903992800901</v>
      </c>
      <c r="H80" s="8">
        <v>960.64023042297015</v>
      </c>
      <c r="I80" s="8">
        <v>1027.6011387008361</v>
      </c>
      <c r="J80" s="8">
        <v>1111.601559905564</v>
      </c>
      <c r="K80" s="8">
        <v>1054.6357274697332</v>
      </c>
      <c r="L80" s="8">
        <v>1085.1954562375302</v>
      </c>
      <c r="M80" s="8">
        <v>1135.0432975962699</v>
      </c>
      <c r="N80" s="8">
        <v>1036.1004527267201</v>
      </c>
      <c r="O80" s="8">
        <v>1010.40504124194</v>
      </c>
      <c r="P80" s="8">
        <v>1027.7236967453</v>
      </c>
      <c r="Q80" s="8">
        <v>1008.7473334223</v>
      </c>
      <c r="R80" s="8">
        <v>1016.8730803702</v>
      </c>
      <c r="S80" s="8">
        <v>1052.59064866775</v>
      </c>
      <c r="T80" s="8">
        <v>999.14452901324</v>
      </c>
      <c r="U80" s="8">
        <v>998.98015017940997</v>
      </c>
      <c r="V80" s="8">
        <v>1019.29355886474</v>
      </c>
      <c r="W80" s="8">
        <v>1058.99486051798</v>
      </c>
      <c r="X80" s="8">
        <v>1036.51940133787</v>
      </c>
      <c r="Y80" s="8">
        <v>1052.3673939296</v>
      </c>
      <c r="Z80" s="8">
        <v>1034.4448833292599</v>
      </c>
      <c r="AA80" s="8">
        <v>1040.77294503089</v>
      </c>
      <c r="AB80" s="8">
        <v>1074.90824942371</v>
      </c>
      <c r="AC80" s="8">
        <v>962.35199243396005</v>
      </c>
    </row>
    <row r="81" spans="1:29">
      <c r="A81" s="16" t="s">
        <v>164</v>
      </c>
      <c r="B81" s="16" t="s">
        <v>131</v>
      </c>
      <c r="C81" s="16" t="s">
        <v>160</v>
      </c>
      <c r="D81" s="16" t="s">
        <v>9</v>
      </c>
      <c r="E81" s="8">
        <v>3038.2273800000003</v>
      </c>
      <c r="F81" s="8">
        <v>6292.1265460034219</v>
      </c>
      <c r="G81" s="8">
        <v>8872.0000224959895</v>
      </c>
      <c r="H81" s="8">
        <v>9322.9260464667805</v>
      </c>
      <c r="I81" s="8">
        <v>8918.4490997657904</v>
      </c>
      <c r="J81" s="8">
        <v>9646.3028570783099</v>
      </c>
      <c r="K81" s="8">
        <v>8891.6605539764696</v>
      </c>
      <c r="L81" s="8">
        <v>9289.7471800069998</v>
      </c>
      <c r="M81" s="8">
        <v>9601.0144825189</v>
      </c>
      <c r="N81" s="8">
        <v>9703.7139435400004</v>
      </c>
      <c r="O81" s="8">
        <v>10210.099179999999</v>
      </c>
      <c r="P81" s="8">
        <v>10329.069799999999</v>
      </c>
      <c r="Q81" s="8">
        <v>10951.663355000001</v>
      </c>
      <c r="R81" s="8">
        <v>10503.23078</v>
      </c>
      <c r="S81" s="8">
        <v>11363.412349999999</v>
      </c>
      <c r="T81" s="8">
        <v>10042.615089999999</v>
      </c>
      <c r="U81" s="8">
        <v>10857.691579999999</v>
      </c>
      <c r="V81" s="8">
        <v>11257.447020000001</v>
      </c>
      <c r="W81" s="8">
        <v>9999.9467700000005</v>
      </c>
      <c r="X81" s="8">
        <v>10318.62573</v>
      </c>
      <c r="Y81" s="8">
        <v>9948.4486450000004</v>
      </c>
      <c r="Z81" s="8">
        <v>10594.34202</v>
      </c>
      <c r="AA81" s="8">
        <v>10048.902050000001</v>
      </c>
      <c r="AB81" s="8">
        <v>10481.745199999999</v>
      </c>
      <c r="AC81" s="8">
        <v>9462.0078599999997</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2.0923756000000001E-6</v>
      </c>
      <c r="G84" s="8">
        <v>3.7048122999999998E-6</v>
      </c>
      <c r="H84" s="8">
        <v>2.94814E-6</v>
      </c>
      <c r="I84" s="8">
        <v>3.4652205000000001E-6</v>
      </c>
      <c r="J84" s="8">
        <v>3.4001095999999999E-6</v>
      </c>
      <c r="K84" s="8">
        <v>6.0249066999999999E-6</v>
      </c>
      <c r="L84" s="8">
        <v>6.9492566999999997E-6</v>
      </c>
      <c r="M84" s="8">
        <v>7.5913035000000001E-6</v>
      </c>
      <c r="N84" s="8">
        <v>7.6834759999999995E-6</v>
      </c>
      <c r="O84" s="8">
        <v>2.3473408999999999E-5</v>
      </c>
      <c r="P84" s="8">
        <v>4.4375602999999997E-5</v>
      </c>
      <c r="Q84" s="8">
        <v>3.4843701999999999E-5</v>
      </c>
      <c r="R84" s="8">
        <v>4.2029369999999999E-5</v>
      </c>
      <c r="S84" s="8">
        <v>3.7329595000000002E-5</v>
      </c>
      <c r="T84" s="8">
        <v>4.4663502000000002E-5</v>
      </c>
      <c r="U84" s="8">
        <v>6.7487080000000005E-5</v>
      </c>
      <c r="V84" s="8">
        <v>6.5313190000000003E-5</v>
      </c>
      <c r="W84" s="8">
        <v>6.6506050000000007E-5</v>
      </c>
      <c r="X84" s="8">
        <v>6.0676593000000002E-5</v>
      </c>
      <c r="Y84" s="8">
        <v>1.2036721E-4</v>
      </c>
      <c r="Z84" s="8">
        <v>1.0429404E-4</v>
      </c>
      <c r="AA84" s="8">
        <v>1.1213821E-4</v>
      </c>
      <c r="AB84" s="8">
        <v>1.0282984000000001E-4</v>
      </c>
      <c r="AC84" s="8">
        <v>1.1220744E-4</v>
      </c>
    </row>
    <row r="85" spans="1:29">
      <c r="A85" s="16" t="s">
        <v>161</v>
      </c>
      <c r="B85" s="16" t="s">
        <v>172</v>
      </c>
      <c r="C85" s="16" t="s">
        <v>167</v>
      </c>
      <c r="D85" s="16" t="s">
        <v>165</v>
      </c>
      <c r="E85" s="8">
        <v>0</v>
      </c>
      <c r="F85" s="8">
        <v>1.898402E-6</v>
      </c>
      <c r="G85" s="8">
        <v>3.2267067000000001E-6</v>
      </c>
      <c r="H85" s="8">
        <v>2.7976853E-6</v>
      </c>
      <c r="I85" s="8">
        <v>3.4993462999999999E-6</v>
      </c>
      <c r="J85" s="8">
        <v>3.7161465E-6</v>
      </c>
      <c r="K85" s="8">
        <v>6.1774466999999999E-6</v>
      </c>
      <c r="L85" s="8">
        <v>6.0240329999999997E-6</v>
      </c>
      <c r="M85" s="8">
        <v>6.8003146000000004E-6</v>
      </c>
      <c r="N85" s="8">
        <v>6.8849503999999998E-6</v>
      </c>
      <c r="O85" s="8">
        <v>2.0199744999999999E-5</v>
      </c>
      <c r="P85" s="8">
        <v>3.9537250000000002E-5</v>
      </c>
      <c r="Q85" s="8">
        <v>3.3630728E-5</v>
      </c>
      <c r="R85" s="8">
        <v>5.333611E-5</v>
      </c>
      <c r="S85" s="8">
        <v>4.9402030000000001E-5</v>
      </c>
      <c r="T85" s="8">
        <v>5.2429753999999998E-5</v>
      </c>
      <c r="U85" s="8">
        <v>5.2223008E-5</v>
      </c>
      <c r="V85" s="8">
        <v>5.2540144999999998E-5</v>
      </c>
      <c r="W85" s="8">
        <v>5.2406674999999999E-5</v>
      </c>
      <c r="X85" s="8">
        <v>4.906211E-5</v>
      </c>
      <c r="Y85" s="8">
        <v>1.3159034999999999E-4</v>
      </c>
      <c r="Z85" s="8">
        <v>1.2380681999999999E-4</v>
      </c>
      <c r="AA85" s="8">
        <v>1.3165936999999999E-4</v>
      </c>
      <c r="AB85" s="8">
        <v>1.2441273E-4</v>
      </c>
      <c r="AC85" s="8">
        <v>1.3417896E-4</v>
      </c>
    </row>
    <row r="86" spans="1:29">
      <c r="A86" s="16" t="s">
        <v>162</v>
      </c>
      <c r="B86" s="16" t="s">
        <v>173</v>
      </c>
      <c r="C86" s="16" t="s">
        <v>168</v>
      </c>
      <c r="D86" s="16" t="s">
        <v>165</v>
      </c>
      <c r="E86" s="8">
        <v>0</v>
      </c>
      <c r="F86" s="8">
        <v>1.1244142199999999E-5</v>
      </c>
      <c r="G86" s="8">
        <v>9.2533307299999998E-5</v>
      </c>
      <c r="H86" s="8">
        <v>696.44050349367456</v>
      </c>
      <c r="I86" s="8">
        <v>2259.4714035642505</v>
      </c>
      <c r="J86" s="8">
        <v>4636.7480041835406</v>
      </c>
      <c r="K86" s="8">
        <v>5882.4385048132617</v>
      </c>
      <c r="L86" s="8">
        <v>8167.5640061650565</v>
      </c>
      <c r="M86" s="8">
        <v>10340.632007660179</v>
      </c>
      <c r="N86" s="8">
        <v>14161.310009851659</v>
      </c>
      <c r="O86" s="8">
        <v>14403.986062171602</v>
      </c>
      <c r="P86" s="8">
        <v>13277.782061511989</v>
      </c>
      <c r="Q86" s="8">
        <v>13509.941061098974</v>
      </c>
      <c r="R86" s="8">
        <v>13567.957107021886</v>
      </c>
      <c r="S86" s="8">
        <v>15156.678112949799</v>
      </c>
      <c r="T86" s="8">
        <v>13820.52310696755</v>
      </c>
      <c r="U86" s="8">
        <v>14307.99411114485</v>
      </c>
      <c r="V86" s="8">
        <v>13709.442108467229</v>
      </c>
      <c r="W86" s="8">
        <v>14218.90511041056</v>
      </c>
      <c r="X86" s="8">
        <v>15346.82210565986</v>
      </c>
      <c r="Y86" s="8">
        <v>14174.0891024515</v>
      </c>
      <c r="Z86" s="8">
        <v>13200.83810806741</v>
      </c>
      <c r="AA86" s="8">
        <v>12602.737104021549</v>
      </c>
      <c r="AB86" s="8">
        <v>13666.292109901855</v>
      </c>
      <c r="AC86" s="8">
        <v>13696.619105314947</v>
      </c>
    </row>
    <row r="87" spans="1:29">
      <c r="A87" s="16" t="s">
        <v>164</v>
      </c>
      <c r="B87" s="16" t="s">
        <v>174</v>
      </c>
      <c r="C87" s="16" t="s">
        <v>170</v>
      </c>
      <c r="D87" s="16" t="s">
        <v>165</v>
      </c>
      <c r="E87" s="8">
        <v>0</v>
      </c>
      <c r="F87" s="8">
        <v>8.0642164999999999E-6</v>
      </c>
      <c r="G87" s="8">
        <v>7.3467790999999997E-6</v>
      </c>
      <c r="H87" s="8">
        <v>1.1944702999999999E-5</v>
      </c>
      <c r="I87" s="8">
        <v>1.51503748E-5</v>
      </c>
      <c r="J87" s="8">
        <v>2.2459978500000003E-5</v>
      </c>
      <c r="K87" s="8">
        <v>2.2217733300000001E-5</v>
      </c>
      <c r="L87" s="8">
        <v>2.3710721000000001E-5</v>
      </c>
      <c r="M87" s="8">
        <v>2.3646672600000002E-5</v>
      </c>
      <c r="N87" s="8">
        <v>2.8391006999999999E-5</v>
      </c>
      <c r="O87" s="8">
        <v>4.0080241999999998E-5</v>
      </c>
      <c r="P87" s="8">
        <v>3.9815250000000001E-5</v>
      </c>
      <c r="Q87" s="8">
        <v>3.9729043999999999E-5</v>
      </c>
      <c r="R87" s="8">
        <v>8.6106830000000009E-5</v>
      </c>
      <c r="S87" s="8">
        <v>9.7281184999999999E-5</v>
      </c>
      <c r="T87" s="8">
        <v>9.1239033999999998E-5</v>
      </c>
      <c r="U87" s="8">
        <v>9.3303667000000002E-5</v>
      </c>
      <c r="V87" s="8">
        <v>1.02169975E-4</v>
      </c>
      <c r="W87" s="8">
        <v>1.0174228399999999E-4</v>
      </c>
      <c r="X87" s="8">
        <v>9.7857511999999996E-5</v>
      </c>
      <c r="Y87" s="8">
        <v>9.8904394999999994E-5</v>
      </c>
      <c r="Z87" s="8">
        <v>9.4034429999999991E-5</v>
      </c>
      <c r="AA87" s="8">
        <v>9.7280810000000006E-5</v>
      </c>
      <c r="AB87" s="8">
        <v>1.06972714E-4</v>
      </c>
      <c r="AC87" s="8">
        <v>9.1873003000000008E-5</v>
      </c>
    </row>
    <row r="88" spans="1:29">
      <c r="A88" s="16" t="s">
        <v>162</v>
      </c>
      <c r="B88" s="16" t="s">
        <v>175</v>
      </c>
      <c r="C88" s="16" t="s">
        <v>223</v>
      </c>
      <c r="D88" s="16" t="s">
        <v>165</v>
      </c>
      <c r="E88" s="8">
        <v>0</v>
      </c>
      <c r="F88" s="8">
        <v>1.17582842E-5</v>
      </c>
      <c r="G88" s="8">
        <v>0</v>
      </c>
      <c r="H88" s="8">
        <v>2486.3643032435421</v>
      </c>
      <c r="I88" s="8">
        <v>2454.7040036529957</v>
      </c>
      <c r="J88" s="8">
        <v>2609.3662040230115</v>
      </c>
      <c r="K88" s="8">
        <v>2441.3125040643554</v>
      </c>
      <c r="L88" s="8">
        <v>2504.5818048970818</v>
      </c>
      <c r="M88" s="8">
        <v>2512.4612071953388</v>
      </c>
      <c r="N88" s="8">
        <v>2611.044709839372</v>
      </c>
      <c r="O88" s="8">
        <v>5437.6021999999994</v>
      </c>
      <c r="P88" s="8">
        <v>7881.1540000000005</v>
      </c>
      <c r="Q88" s="8">
        <v>11563.850899999999</v>
      </c>
      <c r="R88" s="8">
        <v>12494.73</v>
      </c>
      <c r="S88" s="8">
        <v>13652.860199999999</v>
      </c>
      <c r="T88" s="8">
        <v>11929.847</v>
      </c>
      <c r="U88" s="8">
        <v>12022.430999999999</v>
      </c>
      <c r="V88" s="8">
        <v>11992.6533</v>
      </c>
      <c r="W88" s="8">
        <v>12083.058300000001</v>
      </c>
      <c r="X88" s="8">
        <v>13878.222</v>
      </c>
      <c r="Y88" s="8">
        <v>12774.597299999999</v>
      </c>
      <c r="Z88" s="8">
        <v>11986.9532</v>
      </c>
      <c r="AA88" s="8">
        <v>11375.415799999999</v>
      </c>
      <c r="AB88" s="8">
        <v>11861.628400000001</v>
      </c>
      <c r="AC88" s="8">
        <v>11445.2397</v>
      </c>
    </row>
    <row r="89" spans="1:29">
      <c r="A89" s="16" t="s">
        <v>163</v>
      </c>
      <c r="B89" s="16" t="s">
        <v>176</v>
      </c>
      <c r="C89" s="16" t="s">
        <v>169</v>
      </c>
      <c r="D89" s="16" t="s">
        <v>165</v>
      </c>
      <c r="E89" s="8">
        <v>0</v>
      </c>
      <c r="F89" s="8">
        <v>7.9250262000000005E-6</v>
      </c>
      <c r="G89" s="8">
        <v>1.05433717E-5</v>
      </c>
      <c r="H89" s="8">
        <v>1.39756031E-5</v>
      </c>
      <c r="I89" s="8">
        <v>1.86674693E-5</v>
      </c>
      <c r="J89" s="8">
        <v>3.2062781000000002E-5</v>
      </c>
      <c r="K89" s="8">
        <v>3.0248562299999998E-5</v>
      </c>
      <c r="L89" s="8">
        <v>3.1165747999999997E-5</v>
      </c>
      <c r="M89" s="8">
        <v>3.18650325E-5</v>
      </c>
      <c r="N89" s="8">
        <v>3.0553397999999999E-5</v>
      </c>
      <c r="O89" s="8">
        <v>3.7294722000000001E-5</v>
      </c>
      <c r="P89" s="8">
        <v>3.9850824E-5</v>
      </c>
      <c r="Q89" s="8">
        <v>4.2340513999999997E-5</v>
      </c>
      <c r="R89" s="8">
        <v>4.06384E-5</v>
      </c>
      <c r="S89" s="8">
        <v>4.2061596E-5</v>
      </c>
      <c r="T89" s="8">
        <v>4.2504210999999995E-5</v>
      </c>
      <c r="U89" s="8">
        <v>5.777129E-5</v>
      </c>
      <c r="V89" s="8">
        <v>6.1676901000000002E-5</v>
      </c>
      <c r="W89" s="8">
        <v>5.9657409999999996E-5</v>
      </c>
      <c r="X89" s="8">
        <v>5.7407582E-5</v>
      </c>
      <c r="Y89" s="8">
        <v>5.9037949999999996E-5</v>
      </c>
      <c r="Z89" s="8">
        <v>9.9404224000000012E-5</v>
      </c>
      <c r="AA89" s="8">
        <v>9.4149800999999994E-5</v>
      </c>
      <c r="AB89" s="8">
        <v>9.8708265000000002E-5</v>
      </c>
      <c r="AC89" s="8">
        <v>9.2591657999999995E-5</v>
      </c>
    </row>
  </sheetData>
  <sheetProtection algorithmName="SHA-512" hashValue="sLj+i/U9JP0BHkOCUtN25fyHdf5awmKpEb3KFmdqyd6V2DA35QA6FwwJiNQID30YPTrYAkyLH4JFuWdwYMrRwA==" saltValue="lCrV0lU1AHqUtS92QNpfp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398209.62050000002</v>
      </c>
      <c r="D6" s="8">
        <v>284004.19940000004</v>
      </c>
      <c r="E6" s="8">
        <v>72791.431590360051</v>
      </c>
      <c r="F6" s="8">
        <v>17104.247054121915</v>
      </c>
      <c r="G6" s="8">
        <v>14673.132641072931</v>
      </c>
      <c r="H6" s="8">
        <v>13943.736000443969</v>
      </c>
      <c r="I6" s="8">
        <v>12002.317883933896</v>
      </c>
      <c r="J6" s="8">
        <v>11440.613606530618</v>
      </c>
      <c r="K6" s="8">
        <v>11015.733513652827</v>
      </c>
      <c r="L6" s="8">
        <v>8030.6588802590222</v>
      </c>
      <c r="M6" s="8">
        <v>8245.6477917609373</v>
      </c>
      <c r="N6" s="8">
        <v>2.46812885E-4</v>
      </c>
      <c r="O6" s="8">
        <v>2.3614050600000001E-4</v>
      </c>
      <c r="P6" s="8">
        <v>2.19397726E-4</v>
      </c>
      <c r="Q6" s="8">
        <v>1.3850847269999999E-4</v>
      </c>
      <c r="R6" s="8">
        <v>1.41855237E-4</v>
      </c>
      <c r="S6" s="8">
        <v>1.2336485550000002E-4</v>
      </c>
      <c r="T6" s="8">
        <v>9.7666082000000007E-5</v>
      </c>
      <c r="U6" s="8">
        <v>8.0941823999999997E-5</v>
      </c>
      <c r="V6" s="8">
        <v>5.9921995999999996E-5</v>
      </c>
      <c r="W6" s="8">
        <v>4.9346592000000004E-5</v>
      </c>
      <c r="X6" s="8">
        <v>4.5501065999999997E-5</v>
      </c>
      <c r="Y6" s="8">
        <v>4.0353466500000004E-5</v>
      </c>
      <c r="Z6" s="8">
        <v>3.9060261500000008E-5</v>
      </c>
      <c r="AA6" s="8">
        <v>4.8256157000000003E-5</v>
      </c>
    </row>
    <row r="7" spans="1:27">
      <c r="A7" s="16" t="s">
        <v>17</v>
      </c>
      <c r="B7" s="16" t="s">
        <v>11</v>
      </c>
      <c r="C7" s="8">
        <v>148657.30300000001</v>
      </c>
      <c r="D7" s="8">
        <v>121697.0150603864</v>
      </c>
      <c r="E7" s="8">
        <v>16344.042362253656</v>
      </c>
      <c r="F7" s="8">
        <v>13642.089180566754</v>
      </c>
      <c r="G7" s="8">
        <v>1.9634915399999999E-4</v>
      </c>
      <c r="H7" s="8">
        <v>1.8351371700000001E-4</v>
      </c>
      <c r="I7" s="8">
        <v>1.57470127E-4</v>
      </c>
      <c r="J7" s="8">
        <v>1.34390602E-4</v>
      </c>
      <c r="K7" s="8">
        <v>1.1701160700000001E-4</v>
      </c>
      <c r="L7" s="8">
        <v>3.8709571999999996E-5</v>
      </c>
      <c r="M7" s="8">
        <v>3.4549289999999997E-5</v>
      </c>
      <c r="N7" s="8">
        <v>3.1575321000000007E-5</v>
      </c>
      <c r="O7" s="8">
        <v>2.9196351000000003E-5</v>
      </c>
      <c r="P7" s="8">
        <v>2.7918240999999999E-5</v>
      </c>
      <c r="Q7" s="8">
        <v>2.6517705000000002E-5</v>
      </c>
      <c r="R7" s="8">
        <v>2.3896375000000002E-5</v>
      </c>
      <c r="S7" s="8">
        <v>2.2818403999999999E-5</v>
      </c>
      <c r="T7" s="8">
        <v>2.1347775000000001E-5</v>
      </c>
      <c r="U7" s="8">
        <v>1.9202219999999999E-5</v>
      </c>
      <c r="V7" s="8">
        <v>1.8196777000000002E-5</v>
      </c>
      <c r="W7" s="8">
        <v>1.6901306499999998E-5</v>
      </c>
      <c r="X7" s="8">
        <v>0</v>
      </c>
      <c r="Y7" s="8">
        <v>0</v>
      </c>
      <c r="Z7" s="8">
        <v>0</v>
      </c>
      <c r="AA7" s="8">
        <v>0</v>
      </c>
    </row>
    <row r="8" spans="1:27">
      <c r="A8" s="16" t="s">
        <v>17</v>
      </c>
      <c r="B8" s="16" t="s">
        <v>7</v>
      </c>
      <c r="C8" s="8">
        <v>147932.84</v>
      </c>
      <c r="D8" s="8">
        <v>108816.18665808214</v>
      </c>
      <c r="E8" s="8">
        <v>115844.99170578453</v>
      </c>
      <c r="F8" s="8">
        <v>92844.824064553293</v>
      </c>
      <c r="G8" s="8">
        <v>81575.393635011031</v>
      </c>
      <c r="H8" s="8">
        <v>63438.590410160235</v>
      </c>
      <c r="I8" s="8">
        <v>64656.45619743353</v>
      </c>
      <c r="J8" s="8">
        <v>59312.742280879109</v>
      </c>
      <c r="K8" s="8">
        <v>53801.848804090208</v>
      </c>
      <c r="L8" s="8">
        <v>43733.880855229065</v>
      </c>
      <c r="M8" s="8">
        <v>36260.732322983953</v>
      </c>
      <c r="N8" s="8">
        <v>31230.336264086945</v>
      </c>
      <c r="O8" s="8">
        <v>27453.834197676028</v>
      </c>
      <c r="P8" s="8">
        <v>23866.908345341952</v>
      </c>
      <c r="Q8" s="8">
        <v>21736.589022897144</v>
      </c>
      <c r="R8" s="8">
        <v>17875.338791710037</v>
      </c>
      <c r="S8" s="8">
        <v>17312.702642047629</v>
      </c>
      <c r="T8" s="8">
        <v>13727.736164346126</v>
      </c>
      <c r="U8" s="8">
        <v>11528.519981473893</v>
      </c>
      <c r="V8" s="8">
        <v>8069.2811405766315</v>
      </c>
      <c r="W8" s="8">
        <v>6969.2056148801876</v>
      </c>
      <c r="X8" s="8">
        <v>5548.8151077018929</v>
      </c>
      <c r="Y8" s="8">
        <v>5776.1704039008591</v>
      </c>
      <c r="Z8" s="8">
        <v>5094.6197975928035</v>
      </c>
      <c r="AA8" s="8">
        <v>3463.9665138363571</v>
      </c>
    </row>
    <row r="9" spans="1:27">
      <c r="A9" s="16" t="s">
        <v>17</v>
      </c>
      <c r="B9" s="16" t="s">
        <v>12</v>
      </c>
      <c r="C9" s="8">
        <v>15329.688999999998</v>
      </c>
      <c r="D9" s="8">
        <v>6733.1759000000002</v>
      </c>
      <c r="E9" s="8">
        <v>6474.4173000000001</v>
      </c>
      <c r="F9" s="8">
        <v>4356.6292000000003</v>
      </c>
      <c r="G9" s="8">
        <v>5061.4399999999996</v>
      </c>
      <c r="H9" s="8">
        <v>2839.1498000000001</v>
      </c>
      <c r="I9" s="8">
        <v>2687.5511999999999</v>
      </c>
      <c r="J9" s="8">
        <v>1348.25164</v>
      </c>
      <c r="K9" s="8">
        <v>2411.7311</v>
      </c>
      <c r="L9" s="8">
        <v>1093.2833700000001</v>
      </c>
      <c r="M9" s="8">
        <v>1022.8613799999999</v>
      </c>
      <c r="N9" s="8">
        <v>1123.84593</v>
      </c>
      <c r="O9" s="8">
        <v>679.01826739937292</v>
      </c>
      <c r="P9" s="8">
        <v>653.09474999999998</v>
      </c>
      <c r="Q9" s="8">
        <v>594.42925000000002</v>
      </c>
      <c r="R9" s="8">
        <v>578.70306000000005</v>
      </c>
      <c r="S9" s="8">
        <v>584.81406000000004</v>
      </c>
      <c r="T9" s="8">
        <v>503.19880000000001</v>
      </c>
      <c r="U9" s="8">
        <v>447.64953000000003</v>
      </c>
      <c r="V9" s="8">
        <v>391.50478000000004</v>
      </c>
      <c r="W9" s="8">
        <v>376.57979999999998</v>
      </c>
      <c r="X9" s="8">
        <v>371.02262000000002</v>
      </c>
      <c r="Y9" s="8">
        <v>323.2122</v>
      </c>
      <c r="Z9" s="8">
        <v>300.41644000000002</v>
      </c>
      <c r="AA9" s="8">
        <v>0</v>
      </c>
    </row>
    <row r="10" spans="1:27">
      <c r="A10" s="16" t="s">
        <v>17</v>
      </c>
      <c r="B10" s="16" t="s">
        <v>4</v>
      </c>
      <c r="C10" s="8">
        <v>160994.93587324044</v>
      </c>
      <c r="D10" s="8">
        <v>80662.921237078539</v>
      </c>
      <c r="E10" s="8">
        <v>132312.81355833146</v>
      </c>
      <c r="F10" s="8">
        <v>105379.20586019213</v>
      </c>
      <c r="G10" s="8">
        <v>98612.262203776074</v>
      </c>
      <c r="H10" s="8">
        <v>80249.64446735174</v>
      </c>
      <c r="I10" s="8">
        <v>74642.389424902532</v>
      </c>
      <c r="J10" s="8">
        <v>53343.051177747548</v>
      </c>
      <c r="K10" s="8">
        <v>73577.047504603193</v>
      </c>
      <c r="L10" s="8">
        <v>40785.632035137627</v>
      </c>
      <c r="M10" s="8">
        <v>42007.391812394802</v>
      </c>
      <c r="N10" s="8">
        <v>49098.365304005449</v>
      </c>
      <c r="O10" s="8">
        <v>48009.916857585711</v>
      </c>
      <c r="P10" s="8">
        <v>48766.752149690721</v>
      </c>
      <c r="Q10" s="8">
        <v>41008.091511900377</v>
      </c>
      <c r="R10" s="8">
        <v>31858.656397697319</v>
      </c>
      <c r="S10" s="8">
        <v>16525.707072642908</v>
      </c>
      <c r="T10" s="8">
        <v>35624.19426297363</v>
      </c>
      <c r="U10" s="8">
        <v>17953.401036230884</v>
      </c>
      <c r="V10" s="8">
        <v>23781.004419662589</v>
      </c>
      <c r="W10" s="8">
        <v>20880.422178213579</v>
      </c>
      <c r="X10" s="8">
        <v>12802.16982642583</v>
      </c>
      <c r="Y10" s="8">
        <v>19245.371585691315</v>
      </c>
      <c r="Z10" s="8">
        <v>12138.600816769374</v>
      </c>
      <c r="AA10" s="8">
        <v>19443.994155526267</v>
      </c>
    </row>
    <row r="11" spans="1:27">
      <c r="A11" s="16" t="s">
        <v>17</v>
      </c>
      <c r="B11" s="16" t="s">
        <v>2</v>
      </c>
      <c r="C11" s="8">
        <v>142559.0588</v>
      </c>
      <c r="D11" s="8">
        <v>112836.48645</v>
      </c>
      <c r="E11" s="8">
        <v>125712.8679</v>
      </c>
      <c r="F11" s="8">
        <v>101568.17809</v>
      </c>
      <c r="G11" s="8">
        <v>92129.388099999996</v>
      </c>
      <c r="H11" s="8">
        <v>82057.056349999999</v>
      </c>
      <c r="I11" s="8">
        <v>76340.737260000009</v>
      </c>
      <c r="J11" s="8">
        <v>79113.512489999994</v>
      </c>
      <c r="K11" s="8">
        <v>75691.807050000003</v>
      </c>
      <c r="L11" s="8">
        <v>60045.99166</v>
      </c>
      <c r="M11" s="8">
        <v>51912.877799999995</v>
      </c>
      <c r="N11" s="8">
        <v>61625.630100000002</v>
      </c>
      <c r="O11" s="8">
        <v>48553.866269999999</v>
      </c>
      <c r="P11" s="8">
        <v>42637.368269999992</v>
      </c>
      <c r="Q11" s="8">
        <v>40168.212929999994</v>
      </c>
      <c r="R11" s="8">
        <v>37283.278230000004</v>
      </c>
      <c r="S11" s="8">
        <v>39473.780900688951</v>
      </c>
      <c r="T11" s="8">
        <v>37094.715910502942</v>
      </c>
      <c r="U11" s="8">
        <v>32745.939590428956</v>
      </c>
      <c r="V11" s="8">
        <v>27689.687820378589</v>
      </c>
      <c r="W11" s="8">
        <v>33042.40996034423</v>
      </c>
      <c r="X11" s="8">
        <v>29459.025440305704</v>
      </c>
      <c r="Y11" s="8">
        <v>24531.028437200002</v>
      </c>
      <c r="Z11" s="8">
        <v>22350.631650306721</v>
      </c>
      <c r="AA11" s="8">
        <v>21783.3065306149</v>
      </c>
    </row>
    <row r="12" spans="1:27">
      <c r="A12" s="16" t="s">
        <v>17</v>
      </c>
      <c r="B12" s="16" t="s">
        <v>208</v>
      </c>
      <c r="C12" s="8">
        <v>24.465243754399999</v>
      </c>
      <c r="D12" s="8">
        <v>22.448246301499999</v>
      </c>
      <c r="E12" s="8">
        <v>20.591082914099999</v>
      </c>
      <c r="F12" s="8">
        <v>113.76696221370001</v>
      </c>
      <c r="G12" s="8">
        <v>388.438864153</v>
      </c>
      <c r="H12" s="8">
        <v>481.66051948299997</v>
      </c>
      <c r="I12" s="8">
        <v>800.34372898999993</v>
      </c>
      <c r="J12" s="8">
        <v>1150.7652431199999</v>
      </c>
      <c r="K12" s="8">
        <v>1588.5811993199998</v>
      </c>
      <c r="L12" s="8">
        <v>1690.98220309</v>
      </c>
      <c r="M12" s="8">
        <v>1809.4363219100001</v>
      </c>
      <c r="N12" s="8">
        <v>1872.2582374650001</v>
      </c>
      <c r="O12" s="8">
        <v>1913.9782329949999</v>
      </c>
      <c r="P12" s="8">
        <v>1932.559451826</v>
      </c>
      <c r="Q12" s="8">
        <v>2118.0352532659999</v>
      </c>
      <c r="R12" s="8">
        <v>2065.4549496200002</v>
      </c>
      <c r="S12" s="8">
        <v>2069.6462725249999</v>
      </c>
      <c r="T12" s="8">
        <v>2047.5222655100001</v>
      </c>
      <c r="U12" s="8">
        <v>2021.5205093340003</v>
      </c>
      <c r="V12" s="8">
        <v>1998.8441327399998</v>
      </c>
      <c r="W12" s="8">
        <v>1979.5640118100002</v>
      </c>
      <c r="X12" s="8">
        <v>1984.776282586</v>
      </c>
      <c r="Y12" s="8">
        <v>1980.2943674000003</v>
      </c>
      <c r="Z12" s="8">
        <v>1960.4250977400002</v>
      </c>
      <c r="AA12" s="8">
        <v>1923.0963999759999</v>
      </c>
    </row>
    <row r="13" spans="1:27">
      <c r="A13" s="16" t="s">
        <v>17</v>
      </c>
      <c r="B13" s="16" t="s">
        <v>9</v>
      </c>
      <c r="C13" s="8">
        <v>0</v>
      </c>
      <c r="D13" s="8">
        <v>1493.1949343848923</v>
      </c>
      <c r="E13" s="8">
        <v>3361.2343548056047</v>
      </c>
      <c r="F13" s="8">
        <v>3384.0490570306019</v>
      </c>
      <c r="G13" s="8">
        <v>3419.2596696742999</v>
      </c>
      <c r="H13" s="8">
        <v>3562.2427311492524</v>
      </c>
      <c r="I13" s="8">
        <v>3954.8205229247897</v>
      </c>
      <c r="J13" s="8">
        <v>4573.1196116969058</v>
      </c>
      <c r="K13" s="8">
        <v>4583.4265215938558</v>
      </c>
      <c r="L13" s="8">
        <v>4659.0024152778551</v>
      </c>
      <c r="M13" s="8">
        <v>4712.7046786280107</v>
      </c>
      <c r="N13" s="8">
        <v>4454.0591522196792</v>
      </c>
      <c r="O13" s="8">
        <v>4381.7259677913853</v>
      </c>
      <c r="P13" s="8">
        <v>4216.1325073554926</v>
      </c>
      <c r="Q13" s="8">
        <v>4130.251994412487</v>
      </c>
      <c r="R13" s="8">
        <v>4108.0148188267758</v>
      </c>
      <c r="S13" s="8">
        <v>4128.0353975063344</v>
      </c>
      <c r="T13" s="8">
        <v>3863.1473982043367</v>
      </c>
      <c r="U13" s="8">
        <v>3835.754532426371</v>
      </c>
      <c r="V13" s="8">
        <v>3743.9760280523296</v>
      </c>
      <c r="W13" s="8">
        <v>3560.777007753506</v>
      </c>
      <c r="X13" s="8">
        <v>3447.7627275756945</v>
      </c>
      <c r="Y13" s="8">
        <v>3212.4523172770405</v>
      </c>
      <c r="Z13" s="8">
        <v>3136.7326995003</v>
      </c>
      <c r="AA13" s="8">
        <v>2895.8534098024579</v>
      </c>
    </row>
    <row r="14" spans="1:27">
      <c r="A14" s="16" t="s">
        <v>17</v>
      </c>
      <c r="B14" s="16" t="s">
        <v>8</v>
      </c>
      <c r="C14" s="8">
        <v>0</v>
      </c>
      <c r="D14" s="8">
        <v>1.579030561E-5</v>
      </c>
      <c r="E14" s="8">
        <v>782.32454969283538</v>
      </c>
      <c r="F14" s="8">
        <v>1555.1090990077989</v>
      </c>
      <c r="G14" s="8">
        <v>1610.0682585299826</v>
      </c>
      <c r="H14" s="8">
        <v>1483.3216909747532</v>
      </c>
      <c r="I14" s="8">
        <v>1547.3079274250576</v>
      </c>
      <c r="J14" s="8">
        <v>1516.3818147334387</v>
      </c>
      <c r="K14" s="8">
        <v>1955.9543970334119</v>
      </c>
      <c r="L14" s="8">
        <v>2123.4637295958378</v>
      </c>
      <c r="M14" s="8">
        <v>2189.3197197621066</v>
      </c>
      <c r="N14" s="8">
        <v>2852.3539551786303</v>
      </c>
      <c r="O14" s="8">
        <v>2649.5116881535619</v>
      </c>
      <c r="P14" s="8">
        <v>2500.5697368681813</v>
      </c>
      <c r="Q14" s="8">
        <v>2558.9300386854152</v>
      </c>
      <c r="R14" s="8">
        <v>2485.4599543898476</v>
      </c>
      <c r="S14" s="8">
        <v>2533.385714503142</v>
      </c>
      <c r="T14" s="8">
        <v>2660.0780438645179</v>
      </c>
      <c r="U14" s="8">
        <v>2547.0510528530535</v>
      </c>
      <c r="V14" s="8">
        <v>2474.3592400018347</v>
      </c>
      <c r="W14" s="8">
        <v>2660.0416772012118</v>
      </c>
      <c r="X14" s="8">
        <v>2471.6571980969779</v>
      </c>
      <c r="Y14" s="8">
        <v>2248.3651433157029</v>
      </c>
      <c r="Z14" s="8">
        <v>2167.5774738143214</v>
      </c>
      <c r="AA14" s="8">
        <v>2204.2758218503891</v>
      </c>
    </row>
    <row r="15" spans="1:27">
      <c r="A15" s="16" t="s">
        <v>17</v>
      </c>
      <c r="B15" s="16" t="s">
        <v>84</v>
      </c>
      <c r="C15" s="8">
        <v>0</v>
      </c>
      <c r="D15" s="8">
        <v>141.4908196302531</v>
      </c>
      <c r="E15" s="8">
        <v>1618.7639361327494</v>
      </c>
      <c r="F15" s="8">
        <v>2238.7220391496289</v>
      </c>
      <c r="G15" s="8">
        <v>2197.9185922368529</v>
      </c>
      <c r="H15" s="8">
        <v>1866.9772413655248</v>
      </c>
      <c r="I15" s="8">
        <v>1950.2345481075477</v>
      </c>
      <c r="J15" s="8">
        <v>1621.3625864714891</v>
      </c>
      <c r="K15" s="8">
        <v>1685.1641358353788</v>
      </c>
      <c r="L15" s="8">
        <v>1551.3812545266721</v>
      </c>
      <c r="M15" s="8">
        <v>1490.1256570271869</v>
      </c>
      <c r="N15" s="8">
        <v>1763.382587367724</v>
      </c>
      <c r="O15" s="8">
        <v>1442.1144017518093</v>
      </c>
      <c r="P15" s="8">
        <v>1215.006143105752</v>
      </c>
      <c r="Q15" s="8">
        <v>1112.648092754687</v>
      </c>
      <c r="R15" s="8">
        <v>924.71650297565498</v>
      </c>
      <c r="S15" s="8">
        <v>1001.0722905676159</v>
      </c>
      <c r="T15" s="8">
        <v>840.9133163416609</v>
      </c>
      <c r="U15" s="8">
        <v>650.43685251400007</v>
      </c>
      <c r="V15" s="8">
        <v>609.5195318591019</v>
      </c>
      <c r="W15" s="8">
        <v>809.69710868090522</v>
      </c>
      <c r="X15" s="8">
        <v>639.20255638144795</v>
      </c>
      <c r="Y15" s="8">
        <v>431.36988907061607</v>
      </c>
      <c r="Z15" s="8">
        <v>378.88835623476098</v>
      </c>
      <c r="AA15" s="8">
        <v>417.54983492254701</v>
      </c>
    </row>
    <row r="16" spans="1:27">
      <c r="A16" s="16" t="s">
        <v>17</v>
      </c>
      <c r="B16" s="16" t="s">
        <v>187</v>
      </c>
      <c r="C16" s="8">
        <v>7424.3582999999999</v>
      </c>
      <c r="D16" s="8">
        <v>7953.1497499999996</v>
      </c>
      <c r="E16" s="8">
        <v>4842.1227136357456</v>
      </c>
      <c r="F16" s="8">
        <v>3570.2723950003638</v>
      </c>
      <c r="G16" s="8">
        <v>3219.6599789404186</v>
      </c>
      <c r="H16" s="8">
        <v>2659.0420881333498</v>
      </c>
      <c r="I16" s="8">
        <v>3064.2378296022666</v>
      </c>
      <c r="J16" s="8">
        <v>2567.3652395639406</v>
      </c>
      <c r="K16" s="8">
        <v>2025.3919894491107</v>
      </c>
      <c r="L16" s="8">
        <v>1432.185269042061</v>
      </c>
      <c r="M16" s="8">
        <v>1576.7219278666671</v>
      </c>
      <c r="N16" s="8">
        <v>1985.4671576356614</v>
      </c>
      <c r="O16" s="8">
        <v>1211.5205723714721</v>
      </c>
      <c r="P16" s="8">
        <v>1145.6907519247868</v>
      </c>
      <c r="Q16" s="8">
        <v>852.52835611559351</v>
      </c>
      <c r="R16" s="8">
        <v>917.1815920067653</v>
      </c>
      <c r="S16" s="8">
        <v>919.12554637722315</v>
      </c>
      <c r="T16" s="8">
        <v>864.7230511089316</v>
      </c>
      <c r="U16" s="8">
        <v>777.71257670720479</v>
      </c>
      <c r="V16" s="8">
        <v>491.33402836784325</v>
      </c>
      <c r="W16" s="8">
        <v>382.03154933202097</v>
      </c>
      <c r="X16" s="8">
        <v>513.14621527130578</v>
      </c>
      <c r="Y16" s="8">
        <v>376.03987859352452</v>
      </c>
      <c r="Z16" s="8">
        <v>316.40300583657984</v>
      </c>
      <c r="AA16" s="8">
        <v>539.85249682286303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1021132.2707169949</v>
      </c>
      <c r="D18" s="70">
        <v>724360.26847165392</v>
      </c>
      <c r="E18" s="70">
        <v>480105.60105391074</v>
      </c>
      <c r="F18" s="70">
        <v>345757.09300183615</v>
      </c>
      <c r="G18" s="70">
        <v>302886.96213974385</v>
      </c>
      <c r="H18" s="70">
        <v>252581.42148257553</v>
      </c>
      <c r="I18" s="70">
        <v>241646.39668078977</v>
      </c>
      <c r="J18" s="70">
        <v>215987.16582513365</v>
      </c>
      <c r="K18" s="70">
        <v>228336.68633258957</v>
      </c>
      <c r="L18" s="70">
        <v>165146.4617108677</v>
      </c>
      <c r="M18" s="70">
        <v>151227.81944688293</v>
      </c>
      <c r="N18" s="70">
        <v>156005.69896634729</v>
      </c>
      <c r="O18" s="70">
        <v>136295.48672106117</v>
      </c>
      <c r="P18" s="70">
        <v>126934.08235342885</v>
      </c>
      <c r="Q18" s="70">
        <v>114279.71661505787</v>
      </c>
      <c r="R18" s="70">
        <v>98096.804462978034</v>
      </c>
      <c r="S18" s="70">
        <v>84548.270043042066</v>
      </c>
      <c r="T18" s="70">
        <v>97226.229331865994</v>
      </c>
      <c r="U18" s="70">
        <v>72507.98576211241</v>
      </c>
      <c r="V18" s="70">
        <v>69249.51119975769</v>
      </c>
      <c r="W18" s="70">
        <v>70660.728974463535</v>
      </c>
      <c r="X18" s="70">
        <v>57237.578019845918</v>
      </c>
      <c r="Y18" s="70">
        <v>58124.304262802529</v>
      </c>
      <c r="Z18" s="70">
        <v>47844.295376855131</v>
      </c>
      <c r="AA18" s="70">
        <v>52671.895211607931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193882.91200000001</v>
      </c>
      <c r="D21" s="8">
        <v>120850.70890000001</v>
      </c>
      <c r="E21" s="8">
        <v>31281.000527030457</v>
      </c>
      <c r="F21" s="8">
        <v>4.7710277800000001E-4</v>
      </c>
      <c r="G21" s="8">
        <v>4.1642203599999997E-4</v>
      </c>
      <c r="H21" s="8">
        <v>3.5400332600000003E-4</v>
      </c>
      <c r="I21" s="8">
        <v>3.2333673700000001E-4</v>
      </c>
      <c r="J21" s="8">
        <v>6.8465239999999992E-5</v>
      </c>
      <c r="K21" s="8">
        <v>6.4130928000000003E-5</v>
      </c>
      <c r="L21" s="8">
        <v>5.7833630999999999E-5</v>
      </c>
      <c r="M21" s="8">
        <v>4.3841328999999996E-5</v>
      </c>
      <c r="N21" s="8">
        <v>4.7723504999999998E-5</v>
      </c>
      <c r="O21" s="8">
        <v>4.2335895999999998E-5</v>
      </c>
      <c r="P21" s="8">
        <v>3.8294619000000003E-5</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47173.442000000003</v>
      </c>
      <c r="D23" s="8">
        <v>36003.272092864347</v>
      </c>
      <c r="E23" s="8">
        <v>35498.459125709742</v>
      </c>
      <c r="F23" s="8">
        <v>31746.107112176571</v>
      </c>
      <c r="G23" s="8">
        <v>24789.600101863518</v>
      </c>
      <c r="H23" s="8">
        <v>18930.842094265656</v>
      </c>
      <c r="I23" s="8">
        <v>21584.750087627108</v>
      </c>
      <c r="J23" s="8">
        <v>21071.315082934259</v>
      </c>
      <c r="K23" s="8">
        <v>16184.93407687631</v>
      </c>
      <c r="L23" s="8">
        <v>16586.29306783199</v>
      </c>
      <c r="M23" s="8">
        <v>14425.42506430253</v>
      </c>
      <c r="N23" s="8">
        <v>14331.093060973801</v>
      </c>
      <c r="O23" s="8">
        <v>12239.422056335088</v>
      </c>
      <c r="P23" s="8">
        <v>11376.983052657999</v>
      </c>
      <c r="Q23" s="8">
        <v>10903.976548506796</v>
      </c>
      <c r="R23" s="8">
        <v>9513.6500452937289</v>
      </c>
      <c r="S23" s="8">
        <v>8937.940242569317</v>
      </c>
      <c r="T23" s="8">
        <v>5505.2320397432104</v>
      </c>
      <c r="U23" s="8">
        <v>5161.5695362175602</v>
      </c>
      <c r="V23" s="8">
        <v>4536.8975332303571</v>
      </c>
      <c r="W23" s="8">
        <v>4564.5240314263847</v>
      </c>
      <c r="X23" s="8">
        <v>3397.865229692527</v>
      </c>
      <c r="Y23" s="8">
        <v>3701.3768276287647</v>
      </c>
      <c r="Z23" s="8">
        <v>3349.830225773022</v>
      </c>
      <c r="AA23" s="8">
        <v>3463.9662762700964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73111.083805772127</v>
      </c>
      <c r="D25" s="8">
        <v>45944.153390278298</v>
      </c>
      <c r="E25" s="8">
        <v>57430.556771733871</v>
      </c>
      <c r="F25" s="8">
        <v>42783.176493002095</v>
      </c>
      <c r="G25" s="8">
        <v>38380.740238326362</v>
      </c>
      <c r="H25" s="8">
        <v>36116.613059906347</v>
      </c>
      <c r="I25" s="8">
        <v>28617.020380888411</v>
      </c>
      <c r="J25" s="8">
        <v>22264.355975943861</v>
      </c>
      <c r="K25" s="8">
        <v>28163.78119795163</v>
      </c>
      <c r="L25" s="8">
        <v>19808.386521404602</v>
      </c>
      <c r="M25" s="8">
        <v>18763.889772302649</v>
      </c>
      <c r="N25" s="8">
        <v>22003.158800653182</v>
      </c>
      <c r="O25" s="8">
        <v>23504.851222335743</v>
      </c>
      <c r="P25" s="8">
        <v>21592.362533907883</v>
      </c>
      <c r="Q25" s="8">
        <v>20092.856561873585</v>
      </c>
      <c r="R25" s="8">
        <v>13180.618711038502</v>
      </c>
      <c r="S25" s="8">
        <v>8786.2027488435924</v>
      </c>
      <c r="T25" s="8">
        <v>17989.104881876909</v>
      </c>
      <c r="U25" s="8">
        <v>8748.1546352948662</v>
      </c>
      <c r="V25" s="8">
        <v>11007.42043724074</v>
      </c>
      <c r="W25" s="8">
        <v>9249.3628336776674</v>
      </c>
      <c r="X25" s="8">
        <v>7372.3553986390007</v>
      </c>
      <c r="Y25" s="8">
        <v>8366.2426906763612</v>
      </c>
      <c r="Z25" s="8">
        <v>7322.4669809386796</v>
      </c>
      <c r="AA25" s="8">
        <v>9357.7242436430697</v>
      </c>
    </row>
    <row r="26" spans="1:27">
      <c r="A26" s="16" t="s">
        <v>23</v>
      </c>
      <c r="B26" s="16" t="s">
        <v>2</v>
      </c>
      <c r="C26" s="8">
        <v>26479.491120000002</v>
      </c>
      <c r="D26" s="8">
        <v>21729.140800000001</v>
      </c>
      <c r="E26" s="8">
        <v>28524.4607</v>
      </c>
      <c r="F26" s="8">
        <v>19676.170300000002</v>
      </c>
      <c r="G26" s="8">
        <v>17079.99064</v>
      </c>
      <c r="H26" s="8">
        <v>14527.976899999998</v>
      </c>
      <c r="I26" s="8">
        <v>12823.06784</v>
      </c>
      <c r="J26" s="8">
        <v>14216.233759999999</v>
      </c>
      <c r="K26" s="8">
        <v>14265.18331</v>
      </c>
      <c r="L26" s="8">
        <v>11190.219140000001</v>
      </c>
      <c r="M26" s="8">
        <v>8246.9930999999997</v>
      </c>
      <c r="N26" s="8">
        <v>13845.229170000001</v>
      </c>
      <c r="O26" s="8">
        <v>9408.7265000000007</v>
      </c>
      <c r="P26" s="8">
        <v>7607.1221000000005</v>
      </c>
      <c r="Q26" s="8">
        <v>6526.5449499999995</v>
      </c>
      <c r="R26" s="8">
        <v>5714.0328200000004</v>
      </c>
      <c r="S26" s="8">
        <v>6835.0016699999996</v>
      </c>
      <c r="T26" s="8">
        <v>6966.5676400000002</v>
      </c>
      <c r="U26" s="8">
        <v>5879.9783399999997</v>
      </c>
      <c r="V26" s="8">
        <v>3938.5410799999995</v>
      </c>
      <c r="W26" s="8">
        <v>6649.7659399999993</v>
      </c>
      <c r="X26" s="8">
        <v>4842.41176</v>
      </c>
      <c r="Y26" s="8">
        <v>3911.6180199999999</v>
      </c>
      <c r="Z26" s="8">
        <v>3385.6598399999998</v>
      </c>
      <c r="AA26" s="8">
        <v>3031.1594799999998</v>
      </c>
    </row>
    <row r="27" spans="1:27">
      <c r="A27" s="16" t="s">
        <v>23</v>
      </c>
      <c r="B27" s="16" t="s">
        <v>208</v>
      </c>
      <c r="C27" s="8">
        <v>0.32149515000000001</v>
      </c>
      <c r="D27" s="8">
        <v>0.29499471999999999</v>
      </c>
      <c r="E27" s="8">
        <v>0.27059140000000004</v>
      </c>
      <c r="F27" s="8">
        <v>19.68286835</v>
      </c>
      <c r="G27" s="8">
        <v>33.879355899000004</v>
      </c>
      <c r="H27" s="8">
        <v>67.301940027000001</v>
      </c>
      <c r="I27" s="8">
        <v>279.29650120000002</v>
      </c>
      <c r="J27" s="8">
        <v>402.31530434000001</v>
      </c>
      <c r="K27" s="8">
        <v>513.45035882999991</v>
      </c>
      <c r="L27" s="8">
        <v>560.12952032999999</v>
      </c>
      <c r="M27" s="8">
        <v>600.7120066</v>
      </c>
      <c r="N27" s="8">
        <v>634.83093496000015</v>
      </c>
      <c r="O27" s="8">
        <v>662.21615789999987</v>
      </c>
      <c r="P27" s="8">
        <v>680.84473029999992</v>
      </c>
      <c r="Q27" s="8">
        <v>846.28467069999999</v>
      </c>
      <c r="R27" s="8">
        <v>814.36948519999999</v>
      </c>
      <c r="S27" s="8">
        <v>802.99339599999996</v>
      </c>
      <c r="T27" s="8">
        <v>775.11654969999995</v>
      </c>
      <c r="U27" s="8">
        <v>745.27517750000004</v>
      </c>
      <c r="V27" s="8">
        <v>716.3368964</v>
      </c>
      <c r="W27" s="8">
        <v>689.98951677000002</v>
      </c>
      <c r="X27" s="8">
        <v>684.69743630000005</v>
      </c>
      <c r="Y27" s="8">
        <v>674.99633775000007</v>
      </c>
      <c r="Z27" s="8">
        <v>660.59762404000003</v>
      </c>
      <c r="AA27" s="8">
        <v>640.61909875999993</v>
      </c>
    </row>
    <row r="28" spans="1:27">
      <c r="A28" s="16" t="s">
        <v>23</v>
      </c>
      <c r="B28" s="16" t="s">
        <v>9</v>
      </c>
      <c r="C28" s="8">
        <v>0</v>
      </c>
      <c r="D28" s="8">
        <v>269.76991108986527</v>
      </c>
      <c r="E28" s="8">
        <v>936.56052783262203</v>
      </c>
      <c r="F28" s="8">
        <v>801.26014251891377</v>
      </c>
      <c r="G28" s="8">
        <v>751.36868791955294</v>
      </c>
      <c r="H28" s="8">
        <v>690.29881313202986</v>
      </c>
      <c r="I28" s="8">
        <v>921.24987474259876</v>
      </c>
      <c r="J28" s="8">
        <v>1001.035026564185</v>
      </c>
      <c r="K28" s="8">
        <v>887.68628695629923</v>
      </c>
      <c r="L28" s="8">
        <v>885.21349405016815</v>
      </c>
      <c r="M28" s="8">
        <v>960.23247264233828</v>
      </c>
      <c r="N28" s="8">
        <v>967.66155939529256</v>
      </c>
      <c r="O28" s="8">
        <v>888.43223821719153</v>
      </c>
      <c r="P28" s="8">
        <v>860.63160146606765</v>
      </c>
      <c r="Q28" s="8">
        <v>806.67320030004271</v>
      </c>
      <c r="R28" s="8">
        <v>1052.88009946337</v>
      </c>
      <c r="S28" s="8">
        <v>1047.2221656853906</v>
      </c>
      <c r="T28" s="8">
        <v>912.21295604464615</v>
      </c>
      <c r="U28" s="8">
        <v>894.27912922985649</v>
      </c>
      <c r="V28" s="8">
        <v>847.64075002832931</v>
      </c>
      <c r="W28" s="8">
        <v>944.69811802085144</v>
      </c>
      <c r="X28" s="8">
        <v>855.30108704893371</v>
      </c>
      <c r="Y28" s="8">
        <v>802.99530036635542</v>
      </c>
      <c r="Z28" s="8">
        <v>760.07480164064395</v>
      </c>
      <c r="AA28" s="8">
        <v>733.74769321928716</v>
      </c>
    </row>
    <row r="29" spans="1:27">
      <c r="A29" s="16" t="s">
        <v>23</v>
      </c>
      <c r="B29" s="16" t="s">
        <v>8</v>
      </c>
      <c r="C29" s="8">
        <v>0</v>
      </c>
      <c r="D29" s="8">
        <v>3.9362999399999993E-6</v>
      </c>
      <c r="E29" s="8">
        <v>183.4222843779915</v>
      </c>
      <c r="F29" s="8">
        <v>722.86715459996697</v>
      </c>
      <c r="G29" s="8">
        <v>675.7102425735834</v>
      </c>
      <c r="H29" s="8">
        <v>615.52241240596595</v>
      </c>
      <c r="I29" s="8">
        <v>710.17149628842492</v>
      </c>
      <c r="J29" s="8">
        <v>681.85038653013578</v>
      </c>
      <c r="K29" s="8">
        <v>875.22079888298708</v>
      </c>
      <c r="L29" s="8">
        <v>899.02202033350886</v>
      </c>
      <c r="M29" s="8">
        <v>887.31376113354497</v>
      </c>
      <c r="N29" s="8">
        <v>1009.3877133999999</v>
      </c>
      <c r="O29" s="8">
        <v>962.26758770000004</v>
      </c>
      <c r="P29" s="8">
        <v>950.94533079999997</v>
      </c>
      <c r="Q29" s="8">
        <v>1038.9960513999999</v>
      </c>
      <c r="R29" s="8">
        <v>984.00592050000012</v>
      </c>
      <c r="S29" s="8">
        <v>980.90862300000003</v>
      </c>
      <c r="T29" s="8">
        <v>1069.3332410999997</v>
      </c>
      <c r="U29" s="8">
        <v>1046.0779931</v>
      </c>
      <c r="V29" s="8">
        <v>1035.0310627000001</v>
      </c>
      <c r="W29" s="8">
        <v>937.0134250000001</v>
      </c>
      <c r="X29" s="8">
        <v>869.36187759999984</v>
      </c>
      <c r="Y29" s="8">
        <v>800.90633189999994</v>
      </c>
      <c r="Z29" s="8">
        <v>730.54979619999995</v>
      </c>
      <c r="AA29" s="8">
        <v>797.26955079999993</v>
      </c>
    </row>
    <row r="30" spans="1:27">
      <c r="A30" s="16" t="s">
        <v>23</v>
      </c>
      <c r="B30" s="16" t="s">
        <v>84</v>
      </c>
      <c r="C30" s="8">
        <v>0</v>
      </c>
      <c r="D30" s="8">
        <v>87.262257965847994</v>
      </c>
      <c r="E30" s="8">
        <v>338.73983595463903</v>
      </c>
      <c r="F30" s="8">
        <v>443.87725584576498</v>
      </c>
      <c r="G30" s="8">
        <v>483.67235956624</v>
      </c>
      <c r="H30" s="8">
        <v>388.32411326450392</v>
      </c>
      <c r="I30" s="8">
        <v>479.79093242104199</v>
      </c>
      <c r="J30" s="8">
        <v>397.95387188796798</v>
      </c>
      <c r="K30" s="8">
        <v>367.54673859859003</v>
      </c>
      <c r="L30" s="8">
        <v>362.21625395142701</v>
      </c>
      <c r="M30" s="8">
        <v>325.25717784838196</v>
      </c>
      <c r="N30" s="8">
        <v>295.51204760482199</v>
      </c>
      <c r="O30" s="8">
        <v>226.31515261255799</v>
      </c>
      <c r="P30" s="8">
        <v>176.87328755872002</v>
      </c>
      <c r="Q30" s="8">
        <v>176.11344224818001</v>
      </c>
      <c r="R30" s="8">
        <v>133.86001356801998</v>
      </c>
      <c r="S30" s="8">
        <v>146.50059023675598</v>
      </c>
      <c r="T30" s="8">
        <v>123.733707015847</v>
      </c>
      <c r="U30" s="8">
        <v>99.363510941653004</v>
      </c>
      <c r="V30" s="8">
        <v>93.884613231916006</v>
      </c>
      <c r="W30" s="8">
        <v>78.392622239899993</v>
      </c>
      <c r="X30" s="8">
        <v>55.490623928986999</v>
      </c>
      <c r="Y30" s="8">
        <v>25.949116177213</v>
      </c>
      <c r="Z30" s="8">
        <v>12.828134208355001</v>
      </c>
      <c r="AA30" s="8">
        <v>9.3908639514130012</v>
      </c>
    </row>
    <row r="31" spans="1:27">
      <c r="A31" s="16" t="s">
        <v>23</v>
      </c>
      <c r="B31" s="16" t="s">
        <v>187</v>
      </c>
      <c r="C31" s="8">
        <v>2835.2617999999998</v>
      </c>
      <c r="D31" s="8">
        <v>2887.86625</v>
      </c>
      <c r="E31" s="8">
        <v>1894.8062064165645</v>
      </c>
      <c r="F31" s="8">
        <v>1249.1893861093281</v>
      </c>
      <c r="G31" s="8">
        <v>1139.3804687609536</v>
      </c>
      <c r="H31" s="8">
        <v>953.98697831702418</v>
      </c>
      <c r="I31" s="8">
        <v>973.86031899054638</v>
      </c>
      <c r="J31" s="8">
        <v>961.74732924052807</v>
      </c>
      <c r="K31" s="8">
        <v>733.17737885472081</v>
      </c>
      <c r="L31" s="8">
        <v>453.31045898493647</v>
      </c>
      <c r="M31" s="8">
        <v>513.69111823223909</v>
      </c>
      <c r="N31" s="8">
        <v>653.45628805754734</v>
      </c>
      <c r="O31" s="8">
        <v>317.4853625734462</v>
      </c>
      <c r="P31" s="8">
        <v>345.9264123847139</v>
      </c>
      <c r="Q31" s="8">
        <v>243.54440691117631</v>
      </c>
      <c r="R31" s="8">
        <v>258.44112164817852</v>
      </c>
      <c r="S31" s="8">
        <v>292.97431627056812</v>
      </c>
      <c r="T31" s="8">
        <v>289.42892137600671</v>
      </c>
      <c r="U31" s="8">
        <v>262.42330696612612</v>
      </c>
      <c r="V31" s="8">
        <v>152.89310865349802</v>
      </c>
      <c r="W31" s="8">
        <v>109.6416803572392</v>
      </c>
      <c r="X31" s="8">
        <v>142.2764958986501</v>
      </c>
      <c r="Y31" s="8">
        <v>108.89210026498149</v>
      </c>
      <c r="Z31" s="8">
        <v>74.249757885487895</v>
      </c>
      <c r="AA31" s="8">
        <v>147.01796098543647</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343482.51222092216</v>
      </c>
      <c r="D33" s="70">
        <v>227772.4686008546</v>
      </c>
      <c r="E33" s="70">
        <v>156088.27657045593</v>
      </c>
      <c r="F33" s="70">
        <v>97442.331189705437</v>
      </c>
      <c r="G33" s="70">
        <v>83334.342511331241</v>
      </c>
      <c r="H33" s="70">
        <v>72290.866665321853</v>
      </c>
      <c r="I33" s="70">
        <v>66389.207755494863</v>
      </c>
      <c r="J33" s="70">
        <v>60996.806805906184</v>
      </c>
      <c r="K33" s="70">
        <v>61990.980211081471</v>
      </c>
      <c r="L33" s="70">
        <v>50744.790534720276</v>
      </c>
      <c r="M33" s="70">
        <v>44723.514516903015</v>
      </c>
      <c r="N33" s="70">
        <v>53740.329622768157</v>
      </c>
      <c r="O33" s="70">
        <v>48209.716320009924</v>
      </c>
      <c r="P33" s="70">
        <v>43591.68908737001</v>
      </c>
      <c r="Q33" s="70">
        <v>40634.989831939769</v>
      </c>
      <c r="R33" s="70">
        <v>31651.858216711804</v>
      </c>
      <c r="S33" s="70">
        <v>27829.743752605624</v>
      </c>
      <c r="T33" s="70">
        <v>33630.729936856616</v>
      </c>
      <c r="U33" s="70">
        <v>22837.121629250065</v>
      </c>
      <c r="V33" s="70">
        <v>22328.645481484837</v>
      </c>
      <c r="W33" s="70">
        <v>23223.388167492045</v>
      </c>
      <c r="X33" s="70">
        <v>18219.759909108103</v>
      </c>
      <c r="Y33" s="70">
        <v>18392.976724763674</v>
      </c>
      <c r="Z33" s="70">
        <v>16296.257160686186</v>
      </c>
      <c r="AA33" s="70">
        <v>18180.8951676293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204326.70850000001</v>
      </c>
      <c r="D36" s="8">
        <v>163153.49050000001</v>
      </c>
      <c r="E36" s="8">
        <v>41510.43106332959</v>
      </c>
      <c r="F36" s="8">
        <v>17104.246577019137</v>
      </c>
      <c r="G36" s="8">
        <v>14673.132224650895</v>
      </c>
      <c r="H36" s="8">
        <v>13943.735646440642</v>
      </c>
      <c r="I36" s="8">
        <v>12002.317560597159</v>
      </c>
      <c r="J36" s="8">
        <v>11440.613538065378</v>
      </c>
      <c r="K36" s="8">
        <v>11015.733449521898</v>
      </c>
      <c r="L36" s="8">
        <v>8030.658822425391</v>
      </c>
      <c r="M36" s="8">
        <v>8245.6477479196074</v>
      </c>
      <c r="N36" s="8">
        <v>1.9908937999999998E-4</v>
      </c>
      <c r="O36" s="8">
        <v>1.9380461000000001E-4</v>
      </c>
      <c r="P36" s="8">
        <v>1.8110310699999998E-4</v>
      </c>
      <c r="Q36" s="8">
        <v>1.3850847269999999E-4</v>
      </c>
      <c r="R36" s="8">
        <v>1.41855237E-4</v>
      </c>
      <c r="S36" s="8">
        <v>1.2336485550000002E-4</v>
      </c>
      <c r="T36" s="8">
        <v>9.7666082000000007E-5</v>
      </c>
      <c r="U36" s="8">
        <v>8.0941823999999997E-5</v>
      </c>
      <c r="V36" s="8">
        <v>5.9921995999999996E-5</v>
      </c>
      <c r="W36" s="8">
        <v>4.9346592000000004E-5</v>
      </c>
      <c r="X36" s="8">
        <v>4.5501065999999997E-5</v>
      </c>
      <c r="Y36" s="8">
        <v>4.0353466500000004E-5</v>
      </c>
      <c r="Z36" s="8">
        <v>3.9060261500000008E-5</v>
      </c>
      <c r="AA36" s="8">
        <v>4.8256157000000003E-5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78826.693499999994</v>
      </c>
      <c r="D38" s="8">
        <v>51104.677655259547</v>
      </c>
      <c r="E38" s="8">
        <v>61963.948435217004</v>
      </c>
      <c r="F38" s="8">
        <v>47023.476821305791</v>
      </c>
      <c r="G38" s="8">
        <v>42025.503409799909</v>
      </c>
      <c r="H38" s="8">
        <v>33098.424200811605</v>
      </c>
      <c r="I38" s="8">
        <v>32424.104992817291</v>
      </c>
      <c r="J38" s="8">
        <v>28132.51008622751</v>
      </c>
      <c r="K38" s="8">
        <v>26879.898621228775</v>
      </c>
      <c r="L38" s="8">
        <v>20262.245691980217</v>
      </c>
      <c r="M38" s="8">
        <v>15461.61366856048</v>
      </c>
      <c r="N38" s="8">
        <v>16899.243115533689</v>
      </c>
      <c r="O38" s="8">
        <v>15214.41205994072</v>
      </c>
      <c r="P38" s="8">
        <v>12489.925216012456</v>
      </c>
      <c r="Q38" s="8">
        <v>10832.612401651622</v>
      </c>
      <c r="R38" s="8">
        <v>8361.6886779332472</v>
      </c>
      <c r="S38" s="8">
        <v>8374.7623355165088</v>
      </c>
      <c r="T38" s="8">
        <v>8222.5040622291399</v>
      </c>
      <c r="U38" s="8">
        <v>6366.9503886795956</v>
      </c>
      <c r="V38" s="8">
        <v>3532.3835555390424</v>
      </c>
      <c r="W38" s="8">
        <v>2404.6815333885002</v>
      </c>
      <c r="X38" s="8">
        <v>2150.9498314004099</v>
      </c>
      <c r="Y38" s="8">
        <v>2074.7935292918178</v>
      </c>
      <c r="Z38" s="8">
        <v>1744.789527430426</v>
      </c>
      <c r="AA38" s="8">
        <v>7.4971250000000002E-5</v>
      </c>
    </row>
    <row r="39" spans="1:27">
      <c r="A39" s="16" t="s">
        <v>24</v>
      </c>
      <c r="B39" s="16" t="s">
        <v>12</v>
      </c>
      <c r="C39" s="8">
        <v>2180.1819999999998</v>
      </c>
      <c r="D39" s="8">
        <v>1708.7309</v>
      </c>
      <c r="E39" s="8">
        <v>1876.0468000000001</v>
      </c>
      <c r="F39" s="8">
        <v>1762.413</v>
      </c>
      <c r="G39" s="8">
        <v>1512.0791999999999</v>
      </c>
      <c r="H39" s="8">
        <v>1342.8891999999998</v>
      </c>
      <c r="I39" s="8">
        <v>1247.2353999999998</v>
      </c>
      <c r="J39" s="8">
        <v>1155.2021999999999</v>
      </c>
      <c r="K39" s="8">
        <v>1077.1361000000002</v>
      </c>
      <c r="L39" s="8">
        <v>843.61919999999998</v>
      </c>
      <c r="M39" s="8">
        <v>865.61659999999995</v>
      </c>
      <c r="N39" s="8">
        <v>809.82839999999999</v>
      </c>
      <c r="O39" s="8">
        <v>679.01824999999997</v>
      </c>
      <c r="P39" s="8">
        <v>653.09474999999998</v>
      </c>
      <c r="Q39" s="8">
        <v>594.42925000000002</v>
      </c>
      <c r="R39" s="8">
        <v>578.70306000000005</v>
      </c>
      <c r="S39" s="8">
        <v>584.81406000000004</v>
      </c>
      <c r="T39" s="8">
        <v>503.19880000000001</v>
      </c>
      <c r="U39" s="8">
        <v>447.64953000000003</v>
      </c>
      <c r="V39" s="8">
        <v>391.50478000000004</v>
      </c>
      <c r="W39" s="8">
        <v>376.57979999999998</v>
      </c>
      <c r="X39" s="8">
        <v>371.02262000000002</v>
      </c>
      <c r="Y39" s="8">
        <v>323.2122</v>
      </c>
      <c r="Z39" s="8">
        <v>300.41644000000002</v>
      </c>
      <c r="AA39" s="8">
        <v>0</v>
      </c>
    </row>
    <row r="40" spans="1:27">
      <c r="A40" s="16" t="s">
        <v>24</v>
      </c>
      <c r="B40" s="16" t="s">
        <v>4</v>
      </c>
      <c r="C40" s="8">
        <v>45520.765873262819</v>
      </c>
      <c r="D40" s="8">
        <v>4465.7419924531187</v>
      </c>
      <c r="E40" s="8">
        <v>21381.97488703156</v>
      </c>
      <c r="F40" s="8">
        <v>20580.064967603557</v>
      </c>
      <c r="G40" s="8">
        <v>18313.493753994266</v>
      </c>
      <c r="H40" s="8">
        <v>14045.576316092425</v>
      </c>
      <c r="I40" s="8">
        <v>8756.1684916470113</v>
      </c>
      <c r="J40" s="8">
        <v>6295.4334518871465</v>
      </c>
      <c r="K40" s="8">
        <v>11107.549047394081</v>
      </c>
      <c r="L40" s="8">
        <v>4672.1047204395127</v>
      </c>
      <c r="M40" s="8">
        <v>7437.4958684254707</v>
      </c>
      <c r="N40" s="8">
        <v>7160.3149584481398</v>
      </c>
      <c r="O40" s="8">
        <v>7619.0731587820801</v>
      </c>
      <c r="P40" s="8">
        <v>7986.4890433519595</v>
      </c>
      <c r="Q40" s="8">
        <v>5744.00023485988</v>
      </c>
      <c r="R40" s="8">
        <v>3565.721819955394</v>
      </c>
      <c r="S40" s="8">
        <v>1969.6162776525739</v>
      </c>
      <c r="T40" s="8">
        <v>3878.4478791583897</v>
      </c>
      <c r="U40" s="8">
        <v>2350.6198417436503</v>
      </c>
      <c r="V40" s="8">
        <v>5198.6519174712294</v>
      </c>
      <c r="W40" s="8">
        <v>1448.3869072140851</v>
      </c>
      <c r="X40" s="8">
        <v>1355.9876928569909</v>
      </c>
      <c r="Y40" s="8">
        <v>2229.4184332566997</v>
      </c>
      <c r="Z40" s="8">
        <v>185.3692981756945</v>
      </c>
      <c r="AA40" s="8">
        <v>931.22125043448989</v>
      </c>
    </row>
    <row r="41" spans="1:27">
      <c r="A41" s="16" t="s">
        <v>24</v>
      </c>
      <c r="B41" s="16" t="s">
        <v>2</v>
      </c>
      <c r="C41" s="8">
        <v>5613.5805</v>
      </c>
      <c r="D41" s="8">
        <v>5080.6966999999995</v>
      </c>
      <c r="E41" s="8">
        <v>4935.3724000000002</v>
      </c>
      <c r="F41" s="8">
        <v>4424.0447999999997</v>
      </c>
      <c r="G41" s="8">
        <v>4110.7956000000004</v>
      </c>
      <c r="H41" s="8">
        <v>3730.1684</v>
      </c>
      <c r="I41" s="8">
        <v>3499.5920000000001</v>
      </c>
      <c r="J41" s="8">
        <v>3380.3530000000001</v>
      </c>
      <c r="K41" s="8">
        <v>3048.7934</v>
      </c>
      <c r="L41" s="8">
        <v>2549.598</v>
      </c>
      <c r="M41" s="8">
        <v>2471.1187999999997</v>
      </c>
      <c r="N41" s="8">
        <v>590.29525000000001</v>
      </c>
      <c r="O41" s="8">
        <v>452.41784000000001</v>
      </c>
      <c r="P41" s="8">
        <v>353.95334000000003</v>
      </c>
      <c r="Q41" s="8">
        <v>421.28149999999999</v>
      </c>
      <c r="R41" s="8">
        <v>307.42728000000005</v>
      </c>
      <c r="S41" s="8">
        <v>6.8895200000000004E-7</v>
      </c>
      <c r="T41" s="8">
        <v>5.0294659999999994E-7</v>
      </c>
      <c r="U41" s="8">
        <v>4.2896079999999999E-7</v>
      </c>
      <c r="V41" s="8">
        <v>3.7858896999999997E-7</v>
      </c>
      <c r="W41" s="8">
        <v>3.4423134999999998E-7</v>
      </c>
      <c r="X41" s="8">
        <v>3.0570619999999998E-7</v>
      </c>
      <c r="Y41" s="8">
        <v>1.7064972</v>
      </c>
      <c r="Z41" s="8">
        <v>3.0672030000000001E-7</v>
      </c>
      <c r="AA41" s="8">
        <v>6.1490490000000002E-7</v>
      </c>
    </row>
    <row r="42" spans="1:27">
      <c r="A42" s="16" t="s">
        <v>24</v>
      </c>
      <c r="B42" s="16" t="s">
        <v>208</v>
      </c>
      <c r="C42" s="8">
        <v>16.5561367665</v>
      </c>
      <c r="D42" s="8">
        <v>15.191302289999999</v>
      </c>
      <c r="E42" s="8">
        <v>13.934452284999999</v>
      </c>
      <c r="F42" s="8">
        <v>12.784273316</v>
      </c>
      <c r="G42" s="8">
        <v>15.16288627</v>
      </c>
      <c r="H42" s="8">
        <v>21.511990531999999</v>
      </c>
      <c r="I42" s="8">
        <v>33.179863742999999</v>
      </c>
      <c r="J42" s="8">
        <v>132.43112602999997</v>
      </c>
      <c r="K42" s="8">
        <v>220.26729047999999</v>
      </c>
      <c r="L42" s="8">
        <v>248.31182818999997</v>
      </c>
      <c r="M42" s="8">
        <v>272.12910254000002</v>
      </c>
      <c r="N42" s="8">
        <v>291.09996638000001</v>
      </c>
      <c r="O42" s="8">
        <v>306.36589642999996</v>
      </c>
      <c r="P42" s="8">
        <v>319.22447220000004</v>
      </c>
      <c r="Q42" s="8">
        <v>329.51257400000003</v>
      </c>
      <c r="R42" s="8">
        <v>338.53959265000003</v>
      </c>
      <c r="S42" s="8">
        <v>352.44614849999999</v>
      </c>
      <c r="T42" s="8">
        <v>365.33308822999999</v>
      </c>
      <c r="U42" s="8">
        <v>378.46649952000001</v>
      </c>
      <c r="V42" s="8">
        <v>393.44101650000005</v>
      </c>
      <c r="W42" s="8">
        <v>409.34035403000001</v>
      </c>
      <c r="X42" s="8">
        <v>426.34884869999996</v>
      </c>
      <c r="Y42" s="8">
        <v>440.53226902</v>
      </c>
      <c r="Z42" s="8">
        <v>448.17658030000001</v>
      </c>
      <c r="AA42" s="8">
        <v>448.47340640000004</v>
      </c>
    </row>
    <row r="43" spans="1:27">
      <c r="A43" s="16" t="s">
        <v>24</v>
      </c>
      <c r="B43" s="16" t="s">
        <v>9</v>
      </c>
      <c r="C43" s="8">
        <v>0</v>
      </c>
      <c r="D43" s="8">
        <v>758.18610523404493</v>
      </c>
      <c r="E43" s="8">
        <v>1053.4210391603826</v>
      </c>
      <c r="F43" s="8">
        <v>1055.7149005620802</v>
      </c>
      <c r="G43" s="8">
        <v>994.48873496383794</v>
      </c>
      <c r="H43" s="8">
        <v>1021.1566058485553</v>
      </c>
      <c r="I43" s="8">
        <v>1131.4691634666115</v>
      </c>
      <c r="J43" s="8">
        <v>1352.5748364769845</v>
      </c>
      <c r="K43" s="8">
        <v>1464.2605168256459</v>
      </c>
      <c r="L43" s="8">
        <v>1383.7677098376969</v>
      </c>
      <c r="M43" s="8">
        <v>1307.0256751663176</v>
      </c>
      <c r="N43" s="8">
        <v>1137.2285302289781</v>
      </c>
      <c r="O43" s="8">
        <v>1041.446977915389</v>
      </c>
      <c r="P43" s="8">
        <v>980.79902203844642</v>
      </c>
      <c r="Q43" s="8">
        <v>905.24303942884001</v>
      </c>
      <c r="R43" s="8">
        <v>966.92002096695353</v>
      </c>
      <c r="S43" s="8">
        <v>950.63139464284063</v>
      </c>
      <c r="T43" s="8">
        <v>939.27408961408855</v>
      </c>
      <c r="U43" s="8">
        <v>893.14756961476621</v>
      </c>
      <c r="V43" s="8">
        <v>863.54095808226464</v>
      </c>
      <c r="W43" s="8">
        <v>727.87284362003322</v>
      </c>
      <c r="X43" s="8">
        <v>676.77876099343473</v>
      </c>
      <c r="Y43" s="8">
        <v>684.89467813419503</v>
      </c>
      <c r="Z43" s="8">
        <v>634.49186253028392</v>
      </c>
      <c r="AA43" s="8">
        <v>621.92822422457994</v>
      </c>
    </row>
    <row r="44" spans="1:27">
      <c r="A44" s="16" t="s">
        <v>24</v>
      </c>
      <c r="B44" s="16" t="s">
        <v>8</v>
      </c>
      <c r="C44" s="8">
        <v>0</v>
      </c>
      <c r="D44" s="8">
        <v>2.7826563999999999E-6</v>
      </c>
      <c r="E44" s="8">
        <v>427.11162841019217</v>
      </c>
      <c r="F44" s="8">
        <v>652.54571674049441</v>
      </c>
      <c r="G44" s="8">
        <v>578.09292750185261</v>
      </c>
      <c r="H44" s="8">
        <v>534.96018449745623</v>
      </c>
      <c r="I44" s="8">
        <v>506.42873620693751</v>
      </c>
      <c r="J44" s="8">
        <v>521.14091314472978</v>
      </c>
      <c r="K44" s="8">
        <v>596.9482692092231</v>
      </c>
      <c r="L44" s="8">
        <v>746.50888550718219</v>
      </c>
      <c r="M44" s="8">
        <v>832.29477142650637</v>
      </c>
      <c r="N44" s="8">
        <v>1207.3771486286396</v>
      </c>
      <c r="O44" s="8">
        <v>1087.8725222660767</v>
      </c>
      <c r="P44" s="8">
        <v>1010.5615457647051</v>
      </c>
      <c r="Q44" s="8">
        <v>996.26563525420897</v>
      </c>
      <c r="R44" s="8">
        <v>892.5770208848553</v>
      </c>
      <c r="S44" s="8">
        <v>967.34449710187221</v>
      </c>
      <c r="T44" s="8">
        <v>935.89421943892091</v>
      </c>
      <c r="U44" s="8">
        <v>864.71382696672492</v>
      </c>
      <c r="V44" s="8">
        <v>804.52898301750793</v>
      </c>
      <c r="W44" s="8">
        <v>1158.8590340979281</v>
      </c>
      <c r="X44" s="8">
        <v>1090.1648381997629</v>
      </c>
      <c r="Y44" s="8">
        <v>964.12824085444697</v>
      </c>
      <c r="Z44" s="8">
        <v>959.21624305199907</v>
      </c>
      <c r="AA44" s="8">
        <v>951.63475506519922</v>
      </c>
    </row>
    <row r="45" spans="1:27">
      <c r="A45" s="16" t="s">
        <v>24</v>
      </c>
      <c r="B45" s="16" t="s">
        <v>84</v>
      </c>
      <c r="C45" s="8">
        <v>0</v>
      </c>
      <c r="D45" s="8">
        <v>54.228357413647004</v>
      </c>
      <c r="E45" s="8">
        <v>916.6553242677835</v>
      </c>
      <c r="F45" s="8">
        <v>1327.49610459664</v>
      </c>
      <c r="G45" s="8">
        <v>1204.5742174682532</v>
      </c>
      <c r="H45" s="8">
        <v>1069.8414661292791</v>
      </c>
      <c r="I45" s="8">
        <v>1056.0906548303838</v>
      </c>
      <c r="J45" s="8">
        <v>882.19547248475601</v>
      </c>
      <c r="K45" s="8">
        <v>844.25292262711594</v>
      </c>
      <c r="L45" s="8">
        <v>784.26531751271204</v>
      </c>
      <c r="M45" s="8">
        <v>758.69140761215499</v>
      </c>
      <c r="N45" s="8">
        <v>964.92507044035995</v>
      </c>
      <c r="O45" s="8">
        <v>824.85149742722604</v>
      </c>
      <c r="P45" s="8">
        <v>739.71412169615303</v>
      </c>
      <c r="Q45" s="8">
        <v>669.17715426789789</v>
      </c>
      <c r="R45" s="8">
        <v>544.56232386976001</v>
      </c>
      <c r="S45" s="8">
        <v>600.75038363885494</v>
      </c>
      <c r="T45" s="8">
        <v>491.21010399040398</v>
      </c>
      <c r="U45" s="8">
        <v>387.48050656831003</v>
      </c>
      <c r="V45" s="8">
        <v>341.67273356079397</v>
      </c>
      <c r="W45" s="8">
        <v>586.55361520880513</v>
      </c>
      <c r="X45" s="8">
        <v>480.63828214920596</v>
      </c>
      <c r="Y45" s="8">
        <v>342.75908102691005</v>
      </c>
      <c r="Z45" s="8">
        <v>323.68709631693997</v>
      </c>
      <c r="AA45" s="8">
        <v>358.69248442985304</v>
      </c>
    </row>
    <row r="46" spans="1:27">
      <c r="A46" s="16" t="s">
        <v>24</v>
      </c>
      <c r="B46" s="16" t="s">
        <v>187</v>
      </c>
      <c r="C46" s="8">
        <v>4589.0964999999997</v>
      </c>
      <c r="D46" s="8">
        <v>5065.2834999999995</v>
      </c>
      <c r="E46" s="8">
        <v>2947.3164999999999</v>
      </c>
      <c r="F46" s="8">
        <v>2321.0830000000001</v>
      </c>
      <c r="G46" s="8">
        <v>2080.2795013424875</v>
      </c>
      <c r="H46" s="8">
        <v>1705.0551012771607</v>
      </c>
      <c r="I46" s="8">
        <v>2090.377501213577</v>
      </c>
      <c r="J46" s="8">
        <v>1605.617901145685</v>
      </c>
      <c r="K46" s="8">
        <v>1292.2146010638251</v>
      </c>
      <c r="L46" s="8">
        <v>978.87480000000005</v>
      </c>
      <c r="M46" s="8">
        <v>1063.0308</v>
      </c>
      <c r="N46" s="8">
        <v>1332.0108599999999</v>
      </c>
      <c r="O46" s="8">
        <v>894.03519999999992</v>
      </c>
      <c r="P46" s="8">
        <v>799.76432999999997</v>
      </c>
      <c r="Q46" s="8">
        <v>608.98393999999996</v>
      </c>
      <c r="R46" s="8">
        <v>658.74045999999998</v>
      </c>
      <c r="S46" s="8">
        <v>626.15121999999997</v>
      </c>
      <c r="T46" s="8">
        <v>575.29412000000002</v>
      </c>
      <c r="U46" s="8">
        <v>515.28926000000001</v>
      </c>
      <c r="V46" s="8">
        <v>338.44091000000003</v>
      </c>
      <c r="W46" s="8">
        <v>272.38986</v>
      </c>
      <c r="X46" s="8">
        <v>370.86971</v>
      </c>
      <c r="Y46" s="8">
        <v>267.14777000000004</v>
      </c>
      <c r="Z46" s="8">
        <v>242.15324000000001</v>
      </c>
      <c r="AA46" s="8">
        <v>392.83452699999998</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341073.58301002928</v>
      </c>
      <c r="D48" s="70">
        <v>231406.22701543302</v>
      </c>
      <c r="E48" s="70">
        <v>137026.21252970147</v>
      </c>
      <c r="F48" s="70">
        <v>96263.870161143699</v>
      </c>
      <c r="G48" s="70">
        <v>85507.602455991509</v>
      </c>
      <c r="H48" s="70">
        <v>70513.319111629127</v>
      </c>
      <c r="I48" s="70">
        <v>62746.964364521955</v>
      </c>
      <c r="J48" s="70">
        <v>54898.072525462187</v>
      </c>
      <c r="K48" s="70">
        <v>57547.054218350568</v>
      </c>
      <c r="L48" s="70">
        <v>40499.95497589271</v>
      </c>
      <c r="M48" s="70">
        <v>38714.66444165053</v>
      </c>
      <c r="N48" s="70">
        <v>30392.323498749181</v>
      </c>
      <c r="O48" s="70">
        <v>28119.493596566095</v>
      </c>
      <c r="P48" s="70">
        <v>25333.526022166821</v>
      </c>
      <c r="Q48" s="70">
        <v>21101.505867970918</v>
      </c>
      <c r="R48" s="70">
        <v>16214.880398115449</v>
      </c>
      <c r="S48" s="70">
        <v>14426.516441106458</v>
      </c>
      <c r="T48" s="70">
        <v>15911.156460829972</v>
      </c>
      <c r="U48" s="70">
        <v>12204.317504463832</v>
      </c>
      <c r="V48" s="70">
        <v>11864.164914471423</v>
      </c>
      <c r="W48" s="70">
        <v>7384.6639972501744</v>
      </c>
      <c r="X48" s="70">
        <v>6922.7606301065771</v>
      </c>
      <c r="Y48" s="70">
        <v>7328.5927391375353</v>
      </c>
      <c r="Z48" s="70">
        <v>4838.3003271723255</v>
      </c>
      <c r="AA48" s="70">
        <v>3704.7847713964338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148657.30300000001</v>
      </c>
      <c r="D52" s="8">
        <v>121697.0150603864</v>
      </c>
      <c r="E52" s="8">
        <v>16344.042362253656</v>
      </c>
      <c r="F52" s="8">
        <v>13642.089180566754</v>
      </c>
      <c r="G52" s="8">
        <v>1.9634915399999999E-4</v>
      </c>
      <c r="H52" s="8">
        <v>1.8351371700000001E-4</v>
      </c>
      <c r="I52" s="8">
        <v>1.57470127E-4</v>
      </c>
      <c r="J52" s="8">
        <v>1.34390602E-4</v>
      </c>
      <c r="K52" s="8">
        <v>1.1701160700000001E-4</v>
      </c>
      <c r="L52" s="8">
        <v>3.8709571999999996E-5</v>
      </c>
      <c r="M52" s="8">
        <v>3.4549289999999997E-5</v>
      </c>
      <c r="N52" s="8">
        <v>3.1575321000000007E-5</v>
      </c>
      <c r="O52" s="8">
        <v>2.9196351000000003E-5</v>
      </c>
      <c r="P52" s="8">
        <v>2.7918240999999999E-5</v>
      </c>
      <c r="Q52" s="8">
        <v>2.6517705000000002E-5</v>
      </c>
      <c r="R52" s="8">
        <v>2.3896375000000002E-5</v>
      </c>
      <c r="S52" s="8">
        <v>2.2818403999999999E-5</v>
      </c>
      <c r="T52" s="8">
        <v>2.1347775000000001E-5</v>
      </c>
      <c r="U52" s="8">
        <v>1.9202219999999999E-5</v>
      </c>
      <c r="V52" s="8">
        <v>1.8196777000000002E-5</v>
      </c>
      <c r="W52" s="8">
        <v>1.6901306499999998E-5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13149.507</v>
      </c>
      <c r="D54" s="8">
        <v>5024.4449999999997</v>
      </c>
      <c r="E54" s="8">
        <v>4598.3705</v>
      </c>
      <c r="F54" s="8">
        <v>2594.2162000000003</v>
      </c>
      <c r="G54" s="8">
        <v>3549.3607999999999</v>
      </c>
      <c r="H54" s="8">
        <v>1496.2606000000001</v>
      </c>
      <c r="I54" s="8">
        <v>1440.3158000000001</v>
      </c>
      <c r="J54" s="8">
        <v>193.04944</v>
      </c>
      <c r="K54" s="8">
        <v>1334.595</v>
      </c>
      <c r="L54" s="8">
        <v>249.66417000000001</v>
      </c>
      <c r="M54" s="8">
        <v>157.24477999999999</v>
      </c>
      <c r="N54" s="8">
        <v>314.01753000000002</v>
      </c>
      <c r="O54" s="8">
        <v>1.7399372999999998E-5</v>
      </c>
      <c r="P54" s="8">
        <v>0</v>
      </c>
      <c r="Q54" s="8">
        <v>0</v>
      </c>
      <c r="R54" s="8">
        <v>0</v>
      </c>
      <c r="S54" s="8">
        <v>0</v>
      </c>
      <c r="T54" s="8">
        <v>0</v>
      </c>
      <c r="U54" s="8">
        <v>0</v>
      </c>
      <c r="V54" s="8">
        <v>0</v>
      </c>
      <c r="W54" s="8">
        <v>0</v>
      </c>
      <c r="X54" s="8">
        <v>0</v>
      </c>
      <c r="Y54" s="8">
        <v>0</v>
      </c>
      <c r="Z54" s="8">
        <v>0</v>
      </c>
      <c r="AA54" s="8">
        <v>0</v>
      </c>
    </row>
    <row r="55" spans="1:27">
      <c r="A55" s="16" t="s">
        <v>25</v>
      </c>
      <c r="B55" s="16" t="s">
        <v>4</v>
      </c>
      <c r="C55" s="8">
        <v>28934.910401392794</v>
      </c>
      <c r="D55" s="8">
        <v>19188.965480482486</v>
      </c>
      <c r="E55" s="8">
        <v>40998.910303994737</v>
      </c>
      <c r="F55" s="8">
        <v>32409.914522200943</v>
      </c>
      <c r="G55" s="8">
        <v>31881.926879105369</v>
      </c>
      <c r="H55" s="8">
        <v>21732.441493566497</v>
      </c>
      <c r="I55" s="8">
        <v>30138.442847038688</v>
      </c>
      <c r="J55" s="8">
        <v>19299.945018698589</v>
      </c>
      <c r="K55" s="8">
        <v>27751.759892294398</v>
      </c>
      <c r="L55" s="8">
        <v>13184.984141860497</v>
      </c>
      <c r="M55" s="8">
        <v>13292.562977010919</v>
      </c>
      <c r="N55" s="8">
        <v>16740.259932591824</v>
      </c>
      <c r="O55" s="8">
        <v>13295.380109400261</v>
      </c>
      <c r="P55" s="8">
        <v>16135.644204710949</v>
      </c>
      <c r="Q55" s="8">
        <v>12779.626592404689</v>
      </c>
      <c r="R55" s="8">
        <v>12859.713406845131</v>
      </c>
      <c r="S55" s="8">
        <v>4564.7330580375228</v>
      </c>
      <c r="T55" s="8">
        <v>11592.815280171459</v>
      </c>
      <c r="U55" s="8">
        <v>6313.732632236226</v>
      </c>
      <c r="V55" s="8">
        <v>6920.3994842644606</v>
      </c>
      <c r="W55" s="8">
        <v>9600.8246025805493</v>
      </c>
      <c r="X55" s="8">
        <v>3772.908806724839</v>
      </c>
      <c r="Y55" s="8">
        <v>7917.7907809634598</v>
      </c>
      <c r="Z55" s="8">
        <v>4264.4949436168517</v>
      </c>
      <c r="AA55" s="8">
        <v>7867.1487136833393</v>
      </c>
    </row>
    <row r="56" spans="1:27">
      <c r="A56" s="16" t="s">
        <v>25</v>
      </c>
      <c r="B56" s="16" t="s">
        <v>2</v>
      </c>
      <c r="C56" s="8">
        <v>26842.73588</v>
      </c>
      <c r="D56" s="8">
        <v>20952.427600000003</v>
      </c>
      <c r="E56" s="8">
        <v>29286.6584</v>
      </c>
      <c r="F56" s="8">
        <v>22881.556190000003</v>
      </c>
      <c r="G56" s="8">
        <v>18412.624399999997</v>
      </c>
      <c r="H56" s="8">
        <v>17195.064599999998</v>
      </c>
      <c r="I56" s="8">
        <v>14591.710169999998</v>
      </c>
      <c r="J56" s="8">
        <v>16929.10987</v>
      </c>
      <c r="K56" s="8">
        <v>16069.367990000002</v>
      </c>
      <c r="L56" s="8">
        <v>14303.939279999999</v>
      </c>
      <c r="M56" s="8">
        <v>11191.617139999998</v>
      </c>
      <c r="N56" s="8">
        <v>15834.067540000002</v>
      </c>
      <c r="O56" s="8">
        <v>12384.588309999999</v>
      </c>
      <c r="P56" s="8">
        <v>9976.2592399999994</v>
      </c>
      <c r="Q56" s="8">
        <v>9276.9838500000005</v>
      </c>
      <c r="R56" s="8">
        <v>7920.2662900000005</v>
      </c>
      <c r="S56" s="8">
        <v>9090.1093900000014</v>
      </c>
      <c r="T56" s="8">
        <v>8719.674219999999</v>
      </c>
      <c r="U56" s="8">
        <v>7735.2146199999997</v>
      </c>
      <c r="V56" s="8">
        <v>6072.8030699999999</v>
      </c>
      <c r="W56" s="8">
        <v>8590.5753000000004</v>
      </c>
      <c r="X56" s="8">
        <v>6695.7538399999994</v>
      </c>
      <c r="Y56" s="8">
        <v>5448.9582699999992</v>
      </c>
      <c r="Z56" s="8">
        <v>5043.0771500000001</v>
      </c>
      <c r="AA56" s="8">
        <v>4272.8496899999991</v>
      </c>
    </row>
    <row r="57" spans="1:27">
      <c r="A57" s="16" t="s">
        <v>25</v>
      </c>
      <c r="B57" s="16" t="s">
        <v>208</v>
      </c>
      <c r="C57" s="8">
        <v>6.8728738534999989</v>
      </c>
      <c r="D57" s="8">
        <v>6.3062168610000002</v>
      </c>
      <c r="E57" s="8">
        <v>5.7845263649999996</v>
      </c>
      <c r="F57" s="8">
        <v>5.3072824444000011</v>
      </c>
      <c r="G57" s="8">
        <v>25.721085445</v>
      </c>
      <c r="H57" s="8">
        <v>84.600849205999992</v>
      </c>
      <c r="I57" s="8">
        <v>178.88516446</v>
      </c>
      <c r="J57" s="8">
        <v>306.82331551999999</v>
      </c>
      <c r="K57" s="8">
        <v>452.26334813</v>
      </c>
      <c r="L57" s="8">
        <v>507.13128064999995</v>
      </c>
      <c r="M57" s="8">
        <v>585.75342969999997</v>
      </c>
      <c r="N57" s="8">
        <v>615.66306580000003</v>
      </c>
      <c r="O57" s="8">
        <v>633.89652650000005</v>
      </c>
      <c r="P57" s="8">
        <v>640.21294190000015</v>
      </c>
      <c r="Q57" s="8">
        <v>634.58412097000007</v>
      </c>
      <c r="R57" s="8">
        <v>620.82705495000005</v>
      </c>
      <c r="S57" s="8">
        <v>611.82395377</v>
      </c>
      <c r="T57" s="8">
        <v>598.47678187000008</v>
      </c>
      <c r="U57" s="8">
        <v>583.02827639999998</v>
      </c>
      <c r="V57" s="8">
        <v>567.79983504999996</v>
      </c>
      <c r="W57" s="8">
        <v>552.31356886000015</v>
      </c>
      <c r="X57" s="8">
        <v>536.72700200000008</v>
      </c>
      <c r="Y57" s="8">
        <v>522.010535</v>
      </c>
      <c r="Z57" s="8">
        <v>508.66910789999997</v>
      </c>
      <c r="AA57" s="8">
        <v>495.92946760000001</v>
      </c>
    </row>
    <row r="58" spans="1:27">
      <c r="A58" s="16" t="s">
        <v>25</v>
      </c>
      <c r="B58" s="16" t="s">
        <v>9</v>
      </c>
      <c r="C58" s="8">
        <v>0</v>
      </c>
      <c r="D58" s="8">
        <v>151.19741054683053</v>
      </c>
      <c r="E58" s="8">
        <v>1000.6681305920218</v>
      </c>
      <c r="F58" s="8">
        <v>1131.1907683054221</v>
      </c>
      <c r="G58" s="8">
        <v>1167.2567244780525</v>
      </c>
      <c r="H58" s="8">
        <v>1338.8887958757603</v>
      </c>
      <c r="I58" s="8">
        <v>1393.6191927978994</v>
      </c>
      <c r="J58" s="8">
        <v>1692.7836404841751</v>
      </c>
      <c r="K58" s="8">
        <v>1748.6265066973674</v>
      </c>
      <c r="L58" s="8">
        <v>1901.8106524645775</v>
      </c>
      <c r="M58" s="8">
        <v>1965.5003686912407</v>
      </c>
      <c r="N58" s="8">
        <v>1883.0105512630746</v>
      </c>
      <c r="O58" s="8">
        <v>1990.5239296184375</v>
      </c>
      <c r="P58" s="8">
        <v>1885.0012853344601</v>
      </c>
      <c r="Q58" s="8">
        <v>1935.5741591758442</v>
      </c>
      <c r="R58" s="8">
        <v>1663.5164829989219</v>
      </c>
      <c r="S58" s="8">
        <v>1677.6352704728165</v>
      </c>
      <c r="T58" s="8">
        <v>1611.1167059498198</v>
      </c>
      <c r="U58" s="8">
        <v>1600.2991361158199</v>
      </c>
      <c r="V58" s="8">
        <v>1600.6310582848623</v>
      </c>
      <c r="W58" s="8">
        <v>1450.8534893382703</v>
      </c>
      <c r="X58" s="8">
        <v>1461.1741040506199</v>
      </c>
      <c r="Y58" s="8">
        <v>1306.8199435448889</v>
      </c>
      <c r="Z58" s="8">
        <v>1331.3825736267702</v>
      </c>
      <c r="AA58" s="8">
        <v>1166.2046490987357</v>
      </c>
    </row>
    <row r="59" spans="1:27">
      <c r="A59" s="16" t="s">
        <v>25</v>
      </c>
      <c r="B59" s="16" t="s">
        <v>8</v>
      </c>
      <c r="C59" s="8">
        <v>0</v>
      </c>
      <c r="D59" s="8">
        <v>2.4557544899999997E-6</v>
      </c>
      <c r="E59" s="8">
        <v>14.850368434705301</v>
      </c>
      <c r="F59" s="8">
        <v>27.017857034780899</v>
      </c>
      <c r="G59" s="8">
        <v>197.30883358029263</v>
      </c>
      <c r="H59" s="8">
        <v>183.24722504030291</v>
      </c>
      <c r="I59" s="8">
        <v>188.14642503908931</v>
      </c>
      <c r="J59" s="8">
        <v>181.79032086553369</v>
      </c>
      <c r="K59" s="8">
        <v>203.56826735839283</v>
      </c>
      <c r="L59" s="8">
        <v>200.39733133916988</v>
      </c>
      <c r="M59" s="8">
        <v>192.22525302861632</v>
      </c>
      <c r="N59" s="8">
        <v>251.53271565337701</v>
      </c>
      <c r="O59" s="8">
        <v>248.10960096775798</v>
      </c>
      <c r="P59" s="8">
        <v>229.30170315607131</v>
      </c>
      <c r="Q59" s="8">
        <v>212.08832561335748</v>
      </c>
      <c r="R59" s="8">
        <v>308.39272099999999</v>
      </c>
      <c r="S59" s="8">
        <v>293.99447100000003</v>
      </c>
      <c r="T59" s="8">
        <v>311.29627199999999</v>
      </c>
      <c r="U59" s="8">
        <v>311.01513399999999</v>
      </c>
      <c r="V59" s="8">
        <v>292.69436200000001</v>
      </c>
      <c r="W59" s="8">
        <v>250.83578699999998</v>
      </c>
      <c r="X59" s="8">
        <v>232.61413899999999</v>
      </c>
      <c r="Y59" s="8">
        <v>216.94260200000002</v>
      </c>
      <c r="Z59" s="8">
        <v>211.680049</v>
      </c>
      <c r="AA59" s="8">
        <v>205.46898200000001</v>
      </c>
    </row>
    <row r="60" spans="1:27">
      <c r="A60" s="16" t="s">
        <v>25</v>
      </c>
      <c r="B60" s="16" t="s">
        <v>84</v>
      </c>
      <c r="C60" s="8">
        <v>0</v>
      </c>
      <c r="D60" s="8">
        <v>1.246355187E-4</v>
      </c>
      <c r="E60" s="8">
        <v>148.40923284586398</v>
      </c>
      <c r="F60" s="8">
        <v>266.24022228373502</v>
      </c>
      <c r="G60" s="8">
        <v>313.18630140435801</v>
      </c>
      <c r="H60" s="8">
        <v>245.66093429225998</v>
      </c>
      <c r="I60" s="8">
        <v>249.06397765654197</v>
      </c>
      <c r="J60" s="8">
        <v>205.94868902432401</v>
      </c>
      <c r="K60" s="8">
        <v>328.37078493775005</v>
      </c>
      <c r="L60" s="8">
        <v>274.08425289714</v>
      </c>
      <c r="M60" s="8">
        <v>271.02386549483003</v>
      </c>
      <c r="N60" s="8">
        <v>231.54258992712002</v>
      </c>
      <c r="O60" s="8">
        <v>168.20290602983999</v>
      </c>
      <c r="P60" s="8">
        <v>128.48725931048</v>
      </c>
      <c r="Q60" s="8">
        <v>117.77324912288999</v>
      </c>
      <c r="R60" s="8">
        <v>110.75668823860001</v>
      </c>
      <c r="S60" s="8">
        <v>121.83602131000001</v>
      </c>
      <c r="T60" s="8">
        <v>98.61488078987</v>
      </c>
      <c r="U60" s="8">
        <v>73.322615802599984</v>
      </c>
      <c r="V60" s="8">
        <v>68.648129238300001</v>
      </c>
      <c r="W60" s="8">
        <v>62.012656112919998</v>
      </c>
      <c r="X60" s="8">
        <v>46.965139716470006</v>
      </c>
      <c r="Y60" s="8">
        <v>31.401246643341</v>
      </c>
      <c r="Z60" s="8">
        <v>16.356018389990002</v>
      </c>
      <c r="AA60" s="8">
        <v>20.045625092573999</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217591.32915524632</v>
      </c>
      <c r="D63" s="70">
        <v>167020.35689536799</v>
      </c>
      <c r="E63" s="70">
        <v>92397.693824485978</v>
      </c>
      <c r="F63" s="70">
        <v>72957.532222836031</v>
      </c>
      <c r="G63" s="70">
        <v>55547.385220362223</v>
      </c>
      <c r="H63" s="70">
        <v>42276.164681494534</v>
      </c>
      <c r="I63" s="70">
        <v>48180.183734462349</v>
      </c>
      <c r="J63" s="70">
        <v>38809.450428983218</v>
      </c>
      <c r="K63" s="70">
        <v>47888.551906429515</v>
      </c>
      <c r="L63" s="70">
        <v>30622.011147920952</v>
      </c>
      <c r="M63" s="70">
        <v>27655.927848474894</v>
      </c>
      <c r="N63" s="70">
        <v>35870.093956810721</v>
      </c>
      <c r="O63" s="70">
        <v>28720.701429112018</v>
      </c>
      <c r="P63" s="70">
        <v>28994.906662330199</v>
      </c>
      <c r="Q63" s="70">
        <v>24956.630323804486</v>
      </c>
      <c r="R63" s="70">
        <v>23483.472667929032</v>
      </c>
      <c r="S63" s="70">
        <v>16360.132187408744</v>
      </c>
      <c r="T63" s="70">
        <v>22931.994162128918</v>
      </c>
      <c r="U63" s="70">
        <v>16616.612433756869</v>
      </c>
      <c r="V63" s="70">
        <v>15522.975957034399</v>
      </c>
      <c r="W63" s="70">
        <v>20507.415420793048</v>
      </c>
      <c r="X63" s="70">
        <v>12746.143031491929</v>
      </c>
      <c r="Y63" s="70">
        <v>15443.923378151689</v>
      </c>
      <c r="Z63" s="70">
        <v>11375.659842533611</v>
      </c>
      <c r="AA63" s="70">
        <v>14027.647127474649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21932.7045</v>
      </c>
      <c r="D68" s="8">
        <v>21708.236887032381</v>
      </c>
      <c r="E68" s="8">
        <v>18382.58412456221</v>
      </c>
      <c r="F68" s="8">
        <v>14075.24011190445</v>
      </c>
      <c r="G68" s="8">
        <v>14760.290104766989</v>
      </c>
      <c r="H68" s="8">
        <v>11409.32409577102</v>
      </c>
      <c r="I68" s="8">
        <v>10647.60109674396</v>
      </c>
      <c r="J68" s="8">
        <v>10108.91709089737</v>
      </c>
      <c r="K68" s="8">
        <v>10737.016085553329</v>
      </c>
      <c r="L68" s="8">
        <v>6885.3420751465501</v>
      </c>
      <c r="M68" s="8">
        <v>6373.6935704881844</v>
      </c>
      <c r="N68" s="8">
        <v>6.8181689999999997E-5</v>
      </c>
      <c r="O68" s="8">
        <v>6.2522229999999998E-5</v>
      </c>
      <c r="P68" s="8">
        <v>5.8408595999999997E-5</v>
      </c>
      <c r="Q68" s="8">
        <v>5.3460474999999999E-5</v>
      </c>
      <c r="R68" s="8">
        <v>5.026829E-5</v>
      </c>
      <c r="S68" s="8">
        <v>4.7041293000000001E-5</v>
      </c>
      <c r="T68" s="8">
        <v>4.416352E-5</v>
      </c>
      <c r="U68" s="8">
        <v>3.9829787000000001E-5</v>
      </c>
      <c r="V68" s="8">
        <v>3.6457624E-5</v>
      </c>
      <c r="W68" s="8">
        <v>3.5210755000000002E-5</v>
      </c>
      <c r="X68" s="8">
        <v>3.2961164E-5</v>
      </c>
      <c r="Y68" s="8">
        <v>3.0871821999999998E-5</v>
      </c>
      <c r="Z68" s="8">
        <v>2.8700288000000001E-5</v>
      </c>
      <c r="AA68" s="8">
        <v>1.21483974E-4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13421.326739525732</v>
      </c>
      <c r="D70" s="8">
        <v>11064.060280582542</v>
      </c>
      <c r="E70" s="8">
        <v>12470.21219457866</v>
      </c>
      <c r="F70" s="8">
        <v>9602.9202346254933</v>
      </c>
      <c r="G70" s="8">
        <v>10030.843586884377</v>
      </c>
      <c r="H70" s="8">
        <v>8355.0135393627588</v>
      </c>
      <c r="I70" s="8">
        <v>7116.2866645022441</v>
      </c>
      <c r="J70" s="8">
        <v>5482.0036574527321</v>
      </c>
      <c r="K70" s="8">
        <v>6550.845468623128</v>
      </c>
      <c r="L70" s="8">
        <v>3112.461549364813</v>
      </c>
      <c r="M70" s="8">
        <v>2511.4662994152236</v>
      </c>
      <c r="N70" s="8">
        <v>3182.3561055577902</v>
      </c>
      <c r="O70" s="8">
        <v>3578.2800205930848</v>
      </c>
      <c r="P70" s="8">
        <v>3052.007449932838</v>
      </c>
      <c r="Q70" s="8">
        <v>2388.1103265145157</v>
      </c>
      <c r="R70" s="8">
        <v>2243.9760937196274</v>
      </c>
      <c r="S70" s="8">
        <v>1203.2507934736504</v>
      </c>
      <c r="T70" s="8">
        <v>2132.0768969454457</v>
      </c>
      <c r="U70" s="8">
        <v>531.47538857753102</v>
      </c>
      <c r="V70" s="8">
        <v>653.53829951148987</v>
      </c>
      <c r="W70" s="8">
        <v>581.84779968432406</v>
      </c>
      <c r="X70" s="8">
        <v>300.91790132729477</v>
      </c>
      <c r="Y70" s="8">
        <v>687.92433402461961</v>
      </c>
      <c r="Z70" s="8">
        <v>363.55209406721133</v>
      </c>
      <c r="AA70" s="8">
        <v>1287.8998707491801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0.71473798439999991</v>
      </c>
      <c r="D72" s="8">
        <v>0.65573243049999996</v>
      </c>
      <c r="E72" s="8">
        <v>0.60151286410000004</v>
      </c>
      <c r="F72" s="8">
        <v>75.992538103300006</v>
      </c>
      <c r="G72" s="8">
        <v>302.71846307999999</v>
      </c>
      <c r="H72" s="8">
        <v>287.53804249999996</v>
      </c>
      <c r="I72" s="8">
        <v>273.27021109999998</v>
      </c>
      <c r="J72" s="8">
        <v>260.23575108</v>
      </c>
      <c r="K72" s="8">
        <v>346.87040000000002</v>
      </c>
      <c r="L72" s="8">
        <v>322.01779069999998</v>
      </c>
      <c r="M72" s="8">
        <v>299.76177017000003</v>
      </c>
      <c r="N72" s="8">
        <v>281.91718674999998</v>
      </c>
      <c r="O72" s="8">
        <v>265.15878512</v>
      </c>
      <c r="P72" s="8">
        <v>249.15507467999998</v>
      </c>
      <c r="Q72" s="8">
        <v>233.47281677000004</v>
      </c>
      <c r="R72" s="8">
        <v>218.27099269999999</v>
      </c>
      <c r="S72" s="8">
        <v>228.37907370000002</v>
      </c>
      <c r="T72" s="8">
        <v>234.00953570000001</v>
      </c>
      <c r="U72" s="8">
        <v>239.55070326000001</v>
      </c>
      <c r="V72" s="8">
        <v>245.37774919999998</v>
      </c>
      <c r="W72" s="8">
        <v>251.32093722999997</v>
      </c>
      <c r="X72" s="8">
        <v>259.73515426</v>
      </c>
      <c r="Y72" s="8">
        <v>265.43215416999999</v>
      </c>
      <c r="Z72" s="8">
        <v>266.62875419999995</v>
      </c>
      <c r="AA72" s="8">
        <v>263.6148614</v>
      </c>
    </row>
    <row r="73" spans="1:27">
      <c r="A73" s="16" t="s">
        <v>26</v>
      </c>
      <c r="B73" s="16" t="s">
        <v>9</v>
      </c>
      <c r="C73" s="8">
        <v>0</v>
      </c>
      <c r="D73" s="8">
        <v>118.65952783969144</v>
      </c>
      <c r="E73" s="8">
        <v>112.26629542827345</v>
      </c>
      <c r="F73" s="8">
        <v>115.57808785528117</v>
      </c>
      <c r="G73" s="8">
        <v>249.64293407285018</v>
      </c>
      <c r="H73" s="8">
        <v>261.6395838302829</v>
      </c>
      <c r="I73" s="8">
        <v>255.99796413162639</v>
      </c>
      <c r="J73" s="8">
        <v>279.97219928407554</v>
      </c>
      <c r="K73" s="8">
        <v>238.64200966970364</v>
      </c>
      <c r="L73" s="8">
        <v>258.97002298442447</v>
      </c>
      <c r="M73" s="8">
        <v>249.61409376695798</v>
      </c>
      <c r="N73" s="8">
        <v>248.56828722650397</v>
      </c>
      <c r="O73" s="8">
        <v>246.54381461570404</v>
      </c>
      <c r="P73" s="8">
        <v>293.34794936668123</v>
      </c>
      <c r="Q73" s="8">
        <v>294.44589224927716</v>
      </c>
      <c r="R73" s="8">
        <v>250.50688525503494</v>
      </c>
      <c r="S73" s="8">
        <v>287.71317528826586</v>
      </c>
      <c r="T73" s="8">
        <v>240.9100941893897</v>
      </c>
      <c r="U73" s="8">
        <v>292.18872238259365</v>
      </c>
      <c r="V73" s="8">
        <v>281.20749106611828</v>
      </c>
      <c r="W73" s="8">
        <v>298.00123865570492</v>
      </c>
      <c r="X73" s="8">
        <v>321.98627901339461</v>
      </c>
      <c r="Y73" s="8">
        <v>299.61596786702484</v>
      </c>
      <c r="Z73" s="8">
        <v>299.54489412667544</v>
      </c>
      <c r="AA73" s="8">
        <v>264.26159336038506</v>
      </c>
    </row>
    <row r="74" spans="1:27">
      <c r="A74" s="16" t="s">
        <v>26</v>
      </c>
      <c r="B74" s="16" t="s">
        <v>8</v>
      </c>
      <c r="C74" s="8">
        <v>0</v>
      </c>
      <c r="D74" s="8">
        <v>5.3884376200000005E-6</v>
      </c>
      <c r="E74" s="8">
        <v>156.9402669358559</v>
      </c>
      <c r="F74" s="8">
        <v>150.45280013873671</v>
      </c>
      <c r="G74" s="8">
        <v>156.45500931914512</v>
      </c>
      <c r="H74" s="8">
        <v>147.35472413861672</v>
      </c>
      <c r="I74" s="8">
        <v>140.33158720540291</v>
      </c>
      <c r="J74" s="8">
        <v>129.50124219136336</v>
      </c>
      <c r="K74" s="8">
        <v>278.29577963248062</v>
      </c>
      <c r="L74" s="8">
        <v>266.54809176644329</v>
      </c>
      <c r="M74" s="8">
        <v>267.34458650432958</v>
      </c>
      <c r="N74" s="8">
        <v>375.06197679413731</v>
      </c>
      <c r="O74" s="8">
        <v>342.20844148186944</v>
      </c>
      <c r="P74" s="8">
        <v>300.98224037215419</v>
      </c>
      <c r="Q74" s="8">
        <v>304.1639059780569</v>
      </c>
      <c r="R74" s="8">
        <v>293.1412627947231</v>
      </c>
      <c r="S74" s="8">
        <v>284.3060551494313</v>
      </c>
      <c r="T74" s="8">
        <v>337.36600029645689</v>
      </c>
      <c r="U74" s="8">
        <v>319.77058412470996</v>
      </c>
      <c r="V74" s="8">
        <v>336.99880939576565</v>
      </c>
      <c r="W74" s="8">
        <v>308.69287103361904</v>
      </c>
      <c r="X74" s="8">
        <v>274.9179868031527</v>
      </c>
      <c r="Y74" s="8">
        <v>261.96193588080757</v>
      </c>
      <c r="Z74" s="8">
        <v>262.40273203385732</v>
      </c>
      <c r="AA74" s="8">
        <v>245.62340654004674</v>
      </c>
    </row>
    <row r="75" spans="1:27">
      <c r="A75" s="16" t="s">
        <v>26</v>
      </c>
      <c r="B75" s="16" t="s">
        <v>84</v>
      </c>
      <c r="C75" s="8">
        <v>0</v>
      </c>
      <c r="D75" s="8">
        <v>6.2260299399999994E-5</v>
      </c>
      <c r="E75" s="8">
        <v>214.95952085396601</v>
      </c>
      <c r="F75" s="8">
        <v>201.10841434077901</v>
      </c>
      <c r="G75" s="8">
        <v>196.48567390525497</v>
      </c>
      <c r="H75" s="8">
        <v>163.150689167477</v>
      </c>
      <c r="I75" s="8">
        <v>165.28894629691999</v>
      </c>
      <c r="J75" s="8">
        <v>135.26451581321001</v>
      </c>
      <c r="K75" s="8">
        <v>144.99364873594396</v>
      </c>
      <c r="L75" s="8">
        <v>130.81538343681402</v>
      </c>
      <c r="M75" s="8">
        <v>135.15316096592298</v>
      </c>
      <c r="N75" s="8">
        <v>271.402832348358</v>
      </c>
      <c r="O75" s="8">
        <v>222.74479504402299</v>
      </c>
      <c r="P75" s="8">
        <v>169.931419603987</v>
      </c>
      <c r="Q75" s="8">
        <v>149.584192867095</v>
      </c>
      <c r="R75" s="8">
        <v>135.53741701581001</v>
      </c>
      <c r="S75" s="8">
        <v>131.98523578566</v>
      </c>
      <c r="T75" s="8">
        <v>127.35457117852999</v>
      </c>
      <c r="U75" s="8">
        <v>90.270165021904006</v>
      </c>
      <c r="V75" s="8">
        <v>105.31400043127499</v>
      </c>
      <c r="W75" s="8">
        <v>82.738164419869989</v>
      </c>
      <c r="X75" s="8">
        <v>56.108457886639002</v>
      </c>
      <c r="Y75" s="8">
        <v>31.260399716940004</v>
      </c>
      <c r="Z75" s="8">
        <v>26.017063010723</v>
      </c>
      <c r="AA75" s="8">
        <v>29.420812235283002</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35354.745977510138</v>
      </c>
      <c r="D78" s="70">
        <v>32891.612495533853</v>
      </c>
      <c r="E78" s="70">
        <v>31337.563915223069</v>
      </c>
      <c r="F78" s="70">
        <v>24221.292186968036</v>
      </c>
      <c r="G78" s="70">
        <v>25696.435772028621</v>
      </c>
      <c r="H78" s="70">
        <v>20624.020674770152</v>
      </c>
      <c r="I78" s="70">
        <v>18598.776469980156</v>
      </c>
      <c r="J78" s="70">
        <v>16395.89445671875</v>
      </c>
      <c r="K78" s="70">
        <v>18296.663392214585</v>
      </c>
      <c r="L78" s="70">
        <v>10976.154913399043</v>
      </c>
      <c r="M78" s="70">
        <v>9837.0334813106201</v>
      </c>
      <c r="N78" s="70">
        <v>4359.3064568584796</v>
      </c>
      <c r="O78" s="70">
        <v>4654.9359193769114</v>
      </c>
      <c r="P78" s="70">
        <v>4065.4241923642562</v>
      </c>
      <c r="Q78" s="70">
        <v>3369.7771878394196</v>
      </c>
      <c r="R78" s="70">
        <v>3141.4327017534856</v>
      </c>
      <c r="S78" s="70">
        <v>2135.6343804383005</v>
      </c>
      <c r="T78" s="70">
        <v>3071.7171424733428</v>
      </c>
      <c r="U78" s="70">
        <v>1473.2556031965257</v>
      </c>
      <c r="V78" s="70">
        <v>1622.4363860622727</v>
      </c>
      <c r="W78" s="70">
        <v>1522.6010462342726</v>
      </c>
      <c r="X78" s="70">
        <v>1213.6658122516449</v>
      </c>
      <c r="Y78" s="70">
        <v>1546.194822531214</v>
      </c>
      <c r="Z78" s="70">
        <v>1218.1455661387549</v>
      </c>
      <c r="AA78" s="70">
        <v>2090.8206657688688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2.2925851999999999E-5</v>
      </c>
      <c r="E83" s="8">
        <v>2.0295573000000002E-5</v>
      </c>
      <c r="F83" s="8">
        <v>1.9166490000000003E-5</v>
      </c>
      <c r="G83" s="8">
        <v>1.8580619999999998E-5</v>
      </c>
      <c r="H83" s="8">
        <v>1.9311947999999998E-5</v>
      </c>
      <c r="I83" s="8">
        <v>2.0245181000000002E-5</v>
      </c>
      <c r="J83" s="8">
        <v>2.0819968E-5</v>
      </c>
      <c r="K83" s="8">
        <v>2.0431795999999999E-5</v>
      </c>
      <c r="L83" s="8">
        <v>2.0270304999999998E-5</v>
      </c>
      <c r="M83" s="8">
        <v>1.963276E-5</v>
      </c>
      <c r="N83" s="8">
        <v>1.939777E-5</v>
      </c>
      <c r="O83" s="8">
        <v>1.8877989000000001E-5</v>
      </c>
      <c r="P83" s="8">
        <v>1.8262898999999998E-5</v>
      </c>
      <c r="Q83" s="8">
        <v>1.9278252E-5</v>
      </c>
      <c r="R83" s="8">
        <v>1.8214774999999999E-5</v>
      </c>
      <c r="S83" s="8">
        <v>1.6920513000000001E-5</v>
      </c>
      <c r="T83" s="8">
        <v>1.8210256E-5</v>
      </c>
      <c r="U83" s="8">
        <v>1.6746951E-5</v>
      </c>
      <c r="V83" s="8">
        <v>1.5349608000000001E-5</v>
      </c>
      <c r="W83" s="8">
        <v>1.4854546999999998E-5</v>
      </c>
      <c r="X83" s="8">
        <v>1.3647792E-5</v>
      </c>
      <c r="Y83" s="8">
        <v>1.6108455E-5</v>
      </c>
      <c r="Z83" s="8">
        <v>1.5689068000000001E-5</v>
      </c>
      <c r="AA83" s="8">
        <v>4.1111037000000001E-5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6.8490532869500003</v>
      </c>
      <c r="D85" s="8">
        <v>9.3282083999999995E-5</v>
      </c>
      <c r="E85" s="8">
        <v>31.159400992634005</v>
      </c>
      <c r="F85" s="8">
        <v>3.1296427600440002</v>
      </c>
      <c r="G85" s="8">
        <v>5.2577454657030005</v>
      </c>
      <c r="H85" s="8">
        <v>5.8423708000000003E-5</v>
      </c>
      <c r="I85" s="8">
        <v>14.471040826172</v>
      </c>
      <c r="J85" s="8">
        <v>1.3130737652190001</v>
      </c>
      <c r="K85" s="8">
        <v>3.1118983399569999</v>
      </c>
      <c r="L85" s="8">
        <v>7.6951020681980005</v>
      </c>
      <c r="M85" s="8">
        <v>1.9768952405435001</v>
      </c>
      <c r="N85" s="8">
        <v>12.275506754515</v>
      </c>
      <c r="O85" s="8">
        <v>12.332346474538999</v>
      </c>
      <c r="P85" s="8">
        <v>0.24891778708599999</v>
      </c>
      <c r="Q85" s="8">
        <v>3.4977962477050002</v>
      </c>
      <c r="R85" s="8">
        <v>8.6263661386650003</v>
      </c>
      <c r="S85" s="8">
        <v>1.9041946355679999</v>
      </c>
      <c r="T85" s="8">
        <v>31.749324821434001</v>
      </c>
      <c r="U85" s="8">
        <v>9.4185383786080017</v>
      </c>
      <c r="V85" s="8">
        <v>0.99428117467100008</v>
      </c>
      <c r="W85" s="8">
        <v>3.5056954000000001E-5</v>
      </c>
      <c r="X85" s="8">
        <v>2.6877703699999998E-5</v>
      </c>
      <c r="Y85" s="8">
        <v>43.995346770168993</v>
      </c>
      <c r="Z85" s="8">
        <v>2.7174999709369998</v>
      </c>
      <c r="AA85" s="8">
        <v>7.7016185999999998E-5</v>
      </c>
    </row>
    <row r="86" spans="1:27">
      <c r="A86" s="16" t="s">
        <v>27</v>
      </c>
      <c r="B86" s="16" t="s">
        <v>2</v>
      </c>
      <c r="C86" s="8">
        <v>83623.251300000004</v>
      </c>
      <c r="D86" s="8">
        <v>65074.22135</v>
      </c>
      <c r="E86" s="8">
        <v>62966.376399999994</v>
      </c>
      <c r="F86" s="8">
        <v>54586.406799999997</v>
      </c>
      <c r="G86" s="8">
        <v>52525.977459999995</v>
      </c>
      <c r="H86" s="8">
        <v>46603.846449999997</v>
      </c>
      <c r="I86" s="8">
        <v>45426.36725000001</v>
      </c>
      <c r="J86" s="8">
        <v>44587.815860000002</v>
      </c>
      <c r="K86" s="8">
        <v>42308.462350000002</v>
      </c>
      <c r="L86" s="8">
        <v>32002.235239999998</v>
      </c>
      <c r="M86" s="8">
        <v>30003.148759999996</v>
      </c>
      <c r="N86" s="8">
        <v>31356.038140000001</v>
      </c>
      <c r="O86" s="8">
        <v>26308.133620000001</v>
      </c>
      <c r="P86" s="8">
        <v>24700.033589999995</v>
      </c>
      <c r="Q86" s="8">
        <v>23943.402629999997</v>
      </c>
      <c r="R86" s="8">
        <v>23341.551840000004</v>
      </c>
      <c r="S86" s="8">
        <v>23548.669839999999</v>
      </c>
      <c r="T86" s="8">
        <v>21408.474050000001</v>
      </c>
      <c r="U86" s="8">
        <v>19130.746629999998</v>
      </c>
      <c r="V86" s="8">
        <v>17678.343670000002</v>
      </c>
      <c r="W86" s="8">
        <v>17802.068719999999</v>
      </c>
      <c r="X86" s="8">
        <v>17920.859839999997</v>
      </c>
      <c r="Y86" s="8">
        <v>15168.745650000003</v>
      </c>
      <c r="Z86" s="8">
        <v>13921.894660000002</v>
      </c>
      <c r="AA86" s="8">
        <v>14479.297359999999</v>
      </c>
    </row>
    <row r="87" spans="1:27">
      <c r="A87" s="16" t="s">
        <v>27</v>
      </c>
      <c r="B87" s="16" t="s">
        <v>208</v>
      </c>
      <c r="C87" s="8">
        <v>0</v>
      </c>
      <c r="D87" s="8">
        <v>0</v>
      </c>
      <c r="E87" s="8">
        <v>0</v>
      </c>
      <c r="F87" s="8">
        <v>0</v>
      </c>
      <c r="G87" s="8">
        <v>10.957073459</v>
      </c>
      <c r="H87" s="8">
        <v>20.707697218</v>
      </c>
      <c r="I87" s="8">
        <v>35.711988486999992</v>
      </c>
      <c r="J87" s="8">
        <v>48.959746150000008</v>
      </c>
      <c r="K87" s="8">
        <v>55.729801879999997</v>
      </c>
      <c r="L87" s="8">
        <v>53.391783220000001</v>
      </c>
      <c r="M87" s="8">
        <v>51.080012899999993</v>
      </c>
      <c r="N87" s="8">
        <v>48.747083574999998</v>
      </c>
      <c r="O87" s="8">
        <v>46.340867044999996</v>
      </c>
      <c r="P87" s="8">
        <v>43.122232746000002</v>
      </c>
      <c r="Q87" s="8">
        <v>74.181070825999996</v>
      </c>
      <c r="R87" s="8">
        <v>73.447824120000007</v>
      </c>
      <c r="S87" s="8">
        <v>74.003700555000009</v>
      </c>
      <c r="T87" s="8">
        <v>74.586310010000005</v>
      </c>
      <c r="U87" s="8">
        <v>75.199852654000011</v>
      </c>
      <c r="V87" s="8">
        <v>75.888635590000007</v>
      </c>
      <c r="W87" s="8">
        <v>76.59963492</v>
      </c>
      <c r="X87" s="8">
        <v>77.267841325999996</v>
      </c>
      <c r="Y87" s="8">
        <v>77.323071460000008</v>
      </c>
      <c r="Z87" s="8">
        <v>76.353031299999998</v>
      </c>
      <c r="AA87" s="8">
        <v>74.459565815999994</v>
      </c>
    </row>
    <row r="88" spans="1:27">
      <c r="A88" s="16" t="s">
        <v>27</v>
      </c>
      <c r="B88" s="16" t="s">
        <v>9</v>
      </c>
      <c r="C88" s="8">
        <v>0</v>
      </c>
      <c r="D88" s="8">
        <v>195.38197967446004</v>
      </c>
      <c r="E88" s="8">
        <v>258.31836179230453</v>
      </c>
      <c r="F88" s="8">
        <v>280.30515778890498</v>
      </c>
      <c r="G88" s="8">
        <v>256.50258824000628</v>
      </c>
      <c r="H88" s="8">
        <v>250.25893246262402</v>
      </c>
      <c r="I88" s="8">
        <v>252.48432778605354</v>
      </c>
      <c r="J88" s="8">
        <v>246.75390888748555</v>
      </c>
      <c r="K88" s="8">
        <v>244.21120144483905</v>
      </c>
      <c r="L88" s="8">
        <v>229.24053594098751</v>
      </c>
      <c r="M88" s="8">
        <v>230.33206836115636</v>
      </c>
      <c r="N88" s="8">
        <v>217.59022410582975</v>
      </c>
      <c r="O88" s="8">
        <v>214.77900742466315</v>
      </c>
      <c r="P88" s="8">
        <v>196.35264914983674</v>
      </c>
      <c r="Q88" s="8">
        <v>188.3157032584825</v>
      </c>
      <c r="R88" s="8">
        <v>174.19133014249562</v>
      </c>
      <c r="S88" s="8">
        <v>164.83339141702078</v>
      </c>
      <c r="T88" s="8">
        <v>159.63355240639231</v>
      </c>
      <c r="U88" s="8">
        <v>155.83997508333451</v>
      </c>
      <c r="V88" s="8">
        <v>150.95577059075518</v>
      </c>
      <c r="W88" s="8">
        <v>139.35131811864599</v>
      </c>
      <c r="X88" s="8">
        <v>132.52249646931131</v>
      </c>
      <c r="Y88" s="8">
        <v>118.12642736457671</v>
      </c>
      <c r="Z88" s="8">
        <v>111.23856757592631</v>
      </c>
      <c r="AA88" s="8">
        <v>109.71124989947018</v>
      </c>
    </row>
    <row r="89" spans="1:27">
      <c r="A89" s="16" t="s">
        <v>27</v>
      </c>
      <c r="B89" s="16" t="s">
        <v>8</v>
      </c>
      <c r="C89" s="8">
        <v>0</v>
      </c>
      <c r="D89" s="8">
        <v>1.2271571599999999E-6</v>
      </c>
      <c r="E89" s="8">
        <v>1.5340905300000002E-6</v>
      </c>
      <c r="F89" s="8">
        <v>2.2255704938200402</v>
      </c>
      <c r="G89" s="8">
        <v>2.50124555510883</v>
      </c>
      <c r="H89" s="8">
        <v>2.2371448924112403</v>
      </c>
      <c r="I89" s="8">
        <v>2.2296826852029699</v>
      </c>
      <c r="J89" s="8">
        <v>2.0989520016759498</v>
      </c>
      <c r="K89" s="8">
        <v>1.92128195032816</v>
      </c>
      <c r="L89" s="8">
        <v>10.9874006495339</v>
      </c>
      <c r="M89" s="8">
        <v>10.141347669108988</v>
      </c>
      <c r="N89" s="8">
        <v>8.9944007024764989</v>
      </c>
      <c r="O89" s="8">
        <v>9.0535357378577395</v>
      </c>
      <c r="P89" s="8">
        <v>8.7789167752506607</v>
      </c>
      <c r="Q89" s="8">
        <v>7.4161204397919898</v>
      </c>
      <c r="R89" s="8">
        <v>7.3430292102691004</v>
      </c>
      <c r="S89" s="8">
        <v>6.8320682518382698</v>
      </c>
      <c r="T89" s="8">
        <v>6.1883110291402703</v>
      </c>
      <c r="U89" s="8">
        <v>5.4735146616191601</v>
      </c>
      <c r="V89" s="8">
        <v>5.1060228885612693</v>
      </c>
      <c r="W89" s="8">
        <v>4.6405600696642804</v>
      </c>
      <c r="X89" s="8">
        <v>4.5983564940626893</v>
      </c>
      <c r="Y89" s="8">
        <v>4.4260326804483006</v>
      </c>
      <c r="Z89" s="8">
        <v>3.7286535284651698</v>
      </c>
      <c r="AA89" s="8">
        <v>4.2791274451435299</v>
      </c>
    </row>
    <row r="90" spans="1:27">
      <c r="A90" s="16" t="s">
        <v>27</v>
      </c>
      <c r="B90" s="16" t="s">
        <v>84</v>
      </c>
      <c r="C90" s="8">
        <v>0</v>
      </c>
      <c r="D90" s="8">
        <v>1.7354939999999998E-5</v>
      </c>
      <c r="E90" s="8">
        <v>2.2210497000000002E-5</v>
      </c>
      <c r="F90" s="8">
        <v>4.2082710000000004E-5</v>
      </c>
      <c r="G90" s="8">
        <v>3.9892747E-5</v>
      </c>
      <c r="H90" s="8">
        <v>3.8512004999999993E-5</v>
      </c>
      <c r="I90" s="8">
        <v>3.6902659999999999E-5</v>
      </c>
      <c r="J90" s="8">
        <v>3.7261231E-5</v>
      </c>
      <c r="K90" s="8">
        <v>4.0935978999999998E-5</v>
      </c>
      <c r="L90" s="8">
        <v>4.6728579000000008E-5</v>
      </c>
      <c r="M90" s="8">
        <v>4.5105896999999996E-5</v>
      </c>
      <c r="N90" s="8">
        <v>4.7047064000000007E-5</v>
      </c>
      <c r="O90" s="8">
        <v>5.0638162000000002E-5</v>
      </c>
      <c r="P90" s="8">
        <v>5.4936411999999991E-5</v>
      </c>
      <c r="Q90" s="8">
        <v>5.4248623999999993E-5</v>
      </c>
      <c r="R90" s="8">
        <v>6.0283465000000004E-5</v>
      </c>
      <c r="S90" s="8">
        <v>5.9596344999999994E-5</v>
      </c>
      <c r="T90" s="8">
        <v>5.336701E-5</v>
      </c>
      <c r="U90" s="8">
        <v>5.4179533000000002E-5</v>
      </c>
      <c r="V90" s="8">
        <v>5.5396816999999998E-5</v>
      </c>
      <c r="W90" s="8">
        <v>5.0699409999999998E-5</v>
      </c>
      <c r="X90" s="8">
        <v>5.2700146000000006E-5</v>
      </c>
      <c r="Y90" s="8">
        <v>4.5506211999999994E-5</v>
      </c>
      <c r="Z90" s="8">
        <v>4.4308752999999996E-5</v>
      </c>
      <c r="AA90" s="8">
        <v>4.9213424000000005E-5</v>
      </c>
    </row>
    <row r="91" spans="1:27">
      <c r="A91" s="16" t="s">
        <v>27</v>
      </c>
      <c r="B91" s="16" t="s">
        <v>187</v>
      </c>
      <c r="C91" s="8">
        <v>0</v>
      </c>
      <c r="D91" s="8">
        <v>0</v>
      </c>
      <c r="E91" s="8">
        <v>7.2191816999999995E-6</v>
      </c>
      <c r="F91" s="8">
        <v>8.8910355000000005E-6</v>
      </c>
      <c r="G91" s="8">
        <v>8.8369774999999987E-6</v>
      </c>
      <c r="H91" s="8">
        <v>8.5391649000000005E-6</v>
      </c>
      <c r="I91" s="8">
        <v>9.3981430999999982E-6</v>
      </c>
      <c r="J91" s="8">
        <v>9.1777275999999987E-6</v>
      </c>
      <c r="K91" s="8">
        <v>9.530564700000001E-6</v>
      </c>
      <c r="L91" s="8">
        <v>1.0057124400000001E-5</v>
      </c>
      <c r="M91" s="8">
        <v>9.6344278999999987E-6</v>
      </c>
      <c r="N91" s="8">
        <v>9.5781141999999988E-6</v>
      </c>
      <c r="O91" s="8">
        <v>9.7980259999999995E-6</v>
      </c>
      <c r="P91" s="8">
        <v>9.5400729999999998E-6</v>
      </c>
      <c r="Q91" s="8">
        <v>9.2044172000000009E-6</v>
      </c>
      <c r="R91" s="8">
        <v>1.0358586799999999E-5</v>
      </c>
      <c r="S91" s="8">
        <v>1.0106655000000001E-5</v>
      </c>
      <c r="T91" s="8">
        <v>9.7329248999999997E-6</v>
      </c>
      <c r="U91" s="8">
        <v>9.7410786999999983E-6</v>
      </c>
      <c r="V91" s="8">
        <v>9.7143452000000008E-6</v>
      </c>
      <c r="W91" s="8">
        <v>8.9747818000000001E-6</v>
      </c>
      <c r="X91" s="8">
        <v>9.3726555999999991E-6</v>
      </c>
      <c r="Y91" s="8">
        <v>8.3285430000000009E-6</v>
      </c>
      <c r="Z91" s="8">
        <v>7.9510919000000007E-6</v>
      </c>
      <c r="AA91" s="8">
        <v>8.8374266000000002E-6</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83630.100353286951</v>
      </c>
      <c r="D93" s="70">
        <v>65269.60346446449</v>
      </c>
      <c r="E93" s="70">
        <v>63255.854214044273</v>
      </c>
      <c r="F93" s="70">
        <v>54872.067241183009</v>
      </c>
      <c r="G93" s="70">
        <v>52801.196180030158</v>
      </c>
      <c r="H93" s="70">
        <v>46877.050349359859</v>
      </c>
      <c r="I93" s="70">
        <v>45731.264356330423</v>
      </c>
      <c r="J93" s="70">
        <v>44886.941608063309</v>
      </c>
      <c r="K93" s="70">
        <v>42613.436604513467</v>
      </c>
      <c r="L93" s="70">
        <v>32303.550138934723</v>
      </c>
      <c r="M93" s="70">
        <v>30296.679158543891</v>
      </c>
      <c r="N93" s="70">
        <v>31643.645431160763</v>
      </c>
      <c r="O93" s="70">
        <v>26590.639455996239</v>
      </c>
      <c r="P93" s="70">
        <v>24948.53638919755</v>
      </c>
      <c r="Q93" s="70">
        <v>24216.813403503267</v>
      </c>
      <c r="R93" s="70">
        <v>23605.16047846826</v>
      </c>
      <c r="S93" s="70">
        <v>23796.243281482941</v>
      </c>
      <c r="T93" s="70">
        <v>21680.631629577158</v>
      </c>
      <c r="U93" s="70">
        <v>19376.678591445121</v>
      </c>
      <c r="V93" s="70">
        <v>17911.28846070476</v>
      </c>
      <c r="W93" s="70">
        <v>18022.660342694002</v>
      </c>
      <c r="X93" s="70">
        <v>18135.248636887667</v>
      </c>
      <c r="Y93" s="70">
        <v>15412.616598218408</v>
      </c>
      <c r="Z93" s="70">
        <v>14115.932480324243</v>
      </c>
      <c r="AA93" s="70">
        <v>14667.747479338686</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21874.769099999998</v>
      </c>
      <c r="D99" s="8">
        <v>24202.571899999999</v>
      </c>
      <c r="E99" s="8">
        <v>16489.9948</v>
      </c>
      <c r="F99" s="8">
        <v>11549.1163</v>
      </c>
      <c r="G99" s="8">
        <v>11477.105699999998</v>
      </c>
      <c r="H99" s="8">
        <v>9166.3055999999997</v>
      </c>
      <c r="I99" s="8">
        <v>9691.4657000000007</v>
      </c>
      <c r="J99" s="8">
        <v>8538.7816100000018</v>
      </c>
      <c r="K99" s="8">
        <v>7277.7961299999997</v>
      </c>
      <c r="L99" s="8">
        <v>4226.7651399999995</v>
      </c>
      <c r="M99" s="8">
        <v>4507.06232</v>
      </c>
      <c r="N99" s="8">
        <v>5722.6574199999995</v>
      </c>
      <c r="O99" s="8">
        <v>2852.68577</v>
      </c>
      <c r="P99" s="8">
        <v>3075.7492900000002</v>
      </c>
      <c r="Q99" s="8">
        <v>2221.8407200000001</v>
      </c>
      <c r="R99" s="8">
        <v>2383.49037</v>
      </c>
      <c r="S99" s="8">
        <v>2488.0751</v>
      </c>
      <c r="T99" s="8">
        <v>2391.0770599999996</v>
      </c>
      <c r="U99" s="8">
        <v>2156.5294299999996</v>
      </c>
      <c r="V99" s="8">
        <v>1303.0697950000001</v>
      </c>
      <c r="W99" s="8">
        <v>1056.7389190000001</v>
      </c>
      <c r="X99" s="8">
        <v>1347.4234799999999</v>
      </c>
      <c r="Y99" s="8">
        <v>1013.7649099999999</v>
      </c>
      <c r="Z99" s="8">
        <v>772.23970700000007</v>
      </c>
      <c r="AA99" s="8">
        <v>1364.7955449999999</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15344.4571</v>
      </c>
      <c r="D104" s="8">
        <v>16942.738399999998</v>
      </c>
      <c r="E104" s="8">
        <v>12301.612800000001</v>
      </c>
      <c r="F104" s="8">
        <v>8232.4537999999993</v>
      </c>
      <c r="G104" s="8">
        <v>8504.5191999999988</v>
      </c>
      <c r="H104" s="8">
        <v>6712.3424000000005</v>
      </c>
      <c r="I104" s="8">
        <v>6722.1004999999996</v>
      </c>
      <c r="J104" s="8">
        <v>6244.4514100000006</v>
      </c>
      <c r="K104" s="8">
        <v>5416.9826299999995</v>
      </c>
      <c r="L104" s="8">
        <v>3338.0272399999999</v>
      </c>
      <c r="M104" s="8">
        <v>3445.7484199999999</v>
      </c>
      <c r="N104" s="8">
        <v>4282.3445199999996</v>
      </c>
      <c r="O104" s="8">
        <v>1950.1595199999999</v>
      </c>
      <c r="P104" s="8">
        <v>2215.0329900000002</v>
      </c>
      <c r="Q104" s="8">
        <v>1585.93362</v>
      </c>
      <c r="R104" s="8">
        <v>1653.4796200000001</v>
      </c>
      <c r="S104" s="8">
        <v>1814.6391599999999</v>
      </c>
      <c r="T104" s="8">
        <v>1775.1063599999998</v>
      </c>
      <c r="U104" s="8">
        <v>1577.6389299999998</v>
      </c>
      <c r="V104" s="8">
        <v>956.57891500000005</v>
      </c>
      <c r="W104" s="8">
        <v>766.36847900000009</v>
      </c>
      <c r="X104" s="8">
        <v>922.32087999999999</v>
      </c>
      <c r="Y104" s="8">
        <v>702.23093999999992</v>
      </c>
      <c r="Z104" s="8">
        <v>503.22295700000006</v>
      </c>
      <c r="AA104" s="8">
        <v>897.8729249999999</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6530.3119999999999</v>
      </c>
      <c r="D109" s="8">
        <v>7259.8334999999997</v>
      </c>
      <c r="E109" s="8">
        <v>4188.3819999999996</v>
      </c>
      <c r="F109" s="8">
        <v>3316.6624999999999</v>
      </c>
      <c r="G109" s="8">
        <v>2972.5864999999999</v>
      </c>
      <c r="H109" s="8">
        <v>2453.9632000000001</v>
      </c>
      <c r="I109" s="8">
        <v>2969.3652000000002</v>
      </c>
      <c r="J109" s="8">
        <v>2294.3302000000003</v>
      </c>
      <c r="K109" s="8">
        <v>1860.8135</v>
      </c>
      <c r="L109" s="8">
        <v>888.73789999999997</v>
      </c>
      <c r="M109" s="8">
        <v>1061.3138999999999</v>
      </c>
      <c r="N109" s="8">
        <v>1440.3128999999999</v>
      </c>
      <c r="O109" s="8">
        <v>902.52625</v>
      </c>
      <c r="P109" s="8">
        <v>860.71630000000005</v>
      </c>
      <c r="Q109" s="8">
        <v>635.90710000000001</v>
      </c>
      <c r="R109" s="8">
        <v>730.01075000000003</v>
      </c>
      <c r="S109" s="8">
        <v>673.43593999999996</v>
      </c>
      <c r="T109" s="8">
        <v>615.97069999999997</v>
      </c>
      <c r="U109" s="8">
        <v>578.89049999999997</v>
      </c>
      <c r="V109" s="8">
        <v>346.49088</v>
      </c>
      <c r="W109" s="8">
        <v>290.37044000000003</v>
      </c>
      <c r="X109" s="8">
        <v>425.1026</v>
      </c>
      <c r="Y109" s="8">
        <v>311.53396999999995</v>
      </c>
      <c r="Z109" s="8">
        <v>269.01675</v>
      </c>
      <c r="AA109" s="8">
        <v>466.92261999999999</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R26Pa+YN/k8UwpEoHhem031WlF3NH5ToIXLtsDHHK0vCIg0FSXFqtAdOl8KpIJ22q9bK0oPGdNWBS3eDs/QkDQ==" saltValue="GA9KiLKi7uqMFqdBZzSnz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232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-301904.91539147461</v>
      </c>
      <c r="F6" s="8">
        <v>-341023.66280515993</v>
      </c>
      <c r="G6" s="8">
        <v>-318713.70348341711</v>
      </c>
      <c r="H6" s="8">
        <v>-282045.74953078816</v>
      </c>
      <c r="I6" s="8">
        <v>-262849.59293356759</v>
      </c>
      <c r="J6" s="8">
        <v>-183842.35726893519</v>
      </c>
      <c r="K6" s="8">
        <v>-171815.28729340489</v>
      </c>
      <c r="L6" s="8">
        <v>-130601.11429866706</v>
      </c>
      <c r="M6" s="8">
        <v>-109908.1932070107</v>
      </c>
      <c r="N6" s="8">
        <v>-91686.019507561359</v>
      </c>
      <c r="O6" s="8">
        <v>-85687.868678659128</v>
      </c>
      <c r="P6" s="8">
        <v>-80294.081059612654</v>
      </c>
      <c r="Q6" s="8">
        <v>-61655.452153594357</v>
      </c>
      <c r="R6" s="8">
        <v>-57621.917888484939</v>
      </c>
      <c r="S6" s="8">
        <v>-42414.360291448189</v>
      </c>
      <c r="T6" s="8">
        <v>-35902.035575874579</v>
      </c>
      <c r="U6" s="8">
        <v>-29877.576273657098</v>
      </c>
      <c r="V6" s="8">
        <v>-24576.285122043781</v>
      </c>
      <c r="W6" s="8">
        <v>-19840.749392588899</v>
      </c>
      <c r="X6" s="8">
        <v>-18591.83528051457</v>
      </c>
      <c r="Y6" s="8">
        <v>-17326.466869457698</v>
      </c>
      <c r="Z6" s="8">
        <v>-16192.95968657181</v>
      </c>
      <c r="AA6" s="8">
        <v>-15133.607179496839</v>
      </c>
    </row>
    <row r="7" spans="1:27">
      <c r="A7" s="16" t="s">
        <v>17</v>
      </c>
      <c r="B7" s="16" t="s">
        <v>11</v>
      </c>
      <c r="C7" s="8">
        <v>0</v>
      </c>
      <c r="D7" s="8">
        <v>-28875.2140447581</v>
      </c>
      <c r="E7" s="8">
        <v>-134790.03941875932</v>
      </c>
      <c r="F7" s="8">
        <v>-125971.999650439</v>
      </c>
      <c r="G7" s="8">
        <v>-142074.4726947009</v>
      </c>
      <c r="H7" s="8">
        <v>-133131.32188910607</v>
      </c>
      <c r="I7" s="8">
        <v>-124070.34611002009</v>
      </c>
      <c r="J7" s="8">
        <v>-115953.59447631698</v>
      </c>
      <c r="K7" s="8">
        <v>-108367.8452747858</v>
      </c>
      <c r="L7" s="8">
        <v>-34798.774164569091</v>
      </c>
      <c r="M7" s="8">
        <v>-32430.354430477702</v>
      </c>
      <c r="N7" s="8">
        <v>-30308.742449948601</v>
      </c>
      <c r="O7" s="8">
        <v>-28325.927515426898</v>
      </c>
      <c r="P7" s="8">
        <v>-26542.8975546318</v>
      </c>
      <c r="Q7" s="8">
        <v>-24736.376380320999</v>
      </c>
      <c r="R7" s="8">
        <v>-23118.108760216102</v>
      </c>
      <c r="S7" s="8">
        <v>-21605.709115679503</v>
      </c>
      <c r="T7" s="8">
        <v>-20245.696220903203</v>
      </c>
      <c r="U7" s="8">
        <v>-18867.765313531658</v>
      </c>
      <c r="V7" s="8">
        <v>-17633.425521753728</v>
      </c>
      <c r="W7" s="8">
        <v>-16479.836931628361</v>
      </c>
      <c r="X7" s="8">
        <v>0</v>
      </c>
      <c r="Y7" s="8">
        <v>0</v>
      </c>
      <c r="Z7" s="8">
        <v>0</v>
      </c>
      <c r="AA7" s="8">
        <v>0</v>
      </c>
    </row>
    <row r="8" spans="1:27">
      <c r="A8" s="16" t="s">
        <v>17</v>
      </c>
      <c r="B8" s="16" t="s">
        <v>7</v>
      </c>
      <c r="C8" s="8">
        <v>0</v>
      </c>
      <c r="D8" s="8">
        <v>1.491589620737971E-4</v>
      </c>
      <c r="E8" s="8">
        <v>2.2713813364498518E-4</v>
      </c>
      <c r="F8" s="8">
        <v>2.1227862951562731E-4</v>
      </c>
      <c r="G8" s="8">
        <v>1.9839124248271221E-4</v>
      </c>
      <c r="H8" s="8">
        <v>1.8721554145287712E-4</v>
      </c>
      <c r="I8" s="8">
        <v>1.8064153675720481E-4</v>
      </c>
      <c r="J8" s="8">
        <v>1.7015517956681637E-4</v>
      </c>
      <c r="K8" s="8">
        <v>1.5902353226114361E-4</v>
      </c>
      <c r="L8" s="8">
        <v>1.4977752262711292E-4</v>
      </c>
      <c r="M8" s="8">
        <v>1.3958359916774708E-4</v>
      </c>
      <c r="N8" s="8">
        <v>1.3114224967217242E-4</v>
      </c>
      <c r="O8" s="8">
        <v>1.2256285012677179E-4</v>
      </c>
      <c r="P8" s="8">
        <v>1.148478959125648E-4</v>
      </c>
      <c r="Q8" s="8">
        <v>1.0847506569035239E-4</v>
      </c>
      <c r="R8" s="8">
        <v>1.0137856603751329E-4</v>
      </c>
      <c r="S8" s="8">
        <v>9.4746323373155839E-5</v>
      </c>
      <c r="T8" s="8">
        <v>9.0089125583349097E-5</v>
      </c>
      <c r="U8" s="8">
        <v>8.3957620437518848E-5</v>
      </c>
      <c r="V8" s="8">
        <v>7.8465065807602411E-5</v>
      </c>
      <c r="W8" s="8">
        <v>7.3331837182941752E-5</v>
      </c>
      <c r="X8" s="8">
        <v>6.8715823719442016E-5</v>
      </c>
      <c r="Y8" s="8">
        <v>6.614218172864841E-5</v>
      </c>
      <c r="Z8" s="8">
        <v>6.2189385080580633E-5</v>
      </c>
      <c r="AA8" s="8">
        <v>1.9328531031411782E-4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2.8269619938911414E-4</v>
      </c>
      <c r="E10" s="8">
        <v>6639.1471720227537</v>
      </c>
      <c r="F10" s="8">
        <v>6204.81044057073</v>
      </c>
      <c r="G10" s="8">
        <v>7057.5976173728923</v>
      </c>
      <c r="H10" s="8">
        <v>8958.6981294495636</v>
      </c>
      <c r="I10" s="8">
        <v>12999.30215987044</v>
      </c>
      <c r="J10" s="8">
        <v>12148.880548680505</v>
      </c>
      <c r="K10" s="8">
        <v>15054.808201806538</v>
      </c>
      <c r="L10" s="8">
        <v>21630.993112607233</v>
      </c>
      <c r="M10" s="8">
        <v>20158.778295745535</v>
      </c>
      <c r="N10" s="8">
        <v>22688.704791270415</v>
      </c>
      <c r="O10" s="8">
        <v>21204.396999425266</v>
      </c>
      <c r="P10" s="8">
        <v>19869.645471107469</v>
      </c>
      <c r="Q10" s="8">
        <v>18517.308750218603</v>
      </c>
      <c r="R10" s="8">
        <v>17305.896026798284</v>
      </c>
      <c r="S10" s="8">
        <v>16173.734602254479</v>
      </c>
      <c r="T10" s="8">
        <v>23671.176570899635</v>
      </c>
      <c r="U10" s="8">
        <v>22060.105999640182</v>
      </c>
      <c r="V10" s="8">
        <v>20616.921490582354</v>
      </c>
      <c r="W10" s="8">
        <v>20842.423974603866</v>
      </c>
      <c r="X10" s="8">
        <v>19530.457533478289</v>
      </c>
      <c r="Y10" s="8">
        <v>20507.803212952989</v>
      </c>
      <c r="Z10" s="8">
        <v>19166.171222798173</v>
      </c>
      <c r="AA10" s="8">
        <v>20050.941915567568</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32415.737604061822</v>
      </c>
      <c r="H12" s="8">
        <v>39136.757348501313</v>
      </c>
      <c r="I12" s="8">
        <v>64330.770353950516</v>
      </c>
      <c r="J12" s="8">
        <v>93306.548964693677</v>
      </c>
      <c r="K12" s="8">
        <v>131153.58157977604</v>
      </c>
      <c r="L12" s="8">
        <v>141560.57200759146</v>
      </c>
      <c r="M12" s="8">
        <v>151028.90331427765</v>
      </c>
      <c r="N12" s="8">
        <v>161719.55299829558</v>
      </c>
      <c r="O12" s="8">
        <v>168189.072338798</v>
      </c>
      <c r="P12" s="8">
        <v>172918.94586710757</v>
      </c>
      <c r="Q12" s="8">
        <v>192036.61568210076</v>
      </c>
      <c r="R12" s="8">
        <v>187935.11149477499</v>
      </c>
      <c r="S12" s="8">
        <v>192527.8916754188</v>
      </c>
      <c r="T12" s="8">
        <v>191973.99436273405</v>
      </c>
      <c r="U12" s="8">
        <v>193164.73425667235</v>
      </c>
      <c r="V12" s="8">
        <v>181577.82724697393</v>
      </c>
      <c r="W12" s="8">
        <v>201712.05709327263</v>
      </c>
      <c r="X12" s="8">
        <v>201422.71249210642</v>
      </c>
      <c r="Y12" s="8">
        <v>193625.79035299498</v>
      </c>
      <c r="Z12" s="8">
        <v>192109.57813238466</v>
      </c>
      <c r="AA12" s="8">
        <v>179541.66175595994</v>
      </c>
    </row>
    <row r="13" spans="1:27">
      <c r="A13" s="16" t="s">
        <v>17</v>
      </c>
      <c r="B13" s="16" t="s">
        <v>9</v>
      </c>
      <c r="C13" s="8">
        <v>0</v>
      </c>
      <c r="D13" s="8">
        <v>167360.09155316112</v>
      </c>
      <c r="E13" s="8">
        <v>421849.65285254933</v>
      </c>
      <c r="F13" s="8">
        <v>463712.64414450742</v>
      </c>
      <c r="G13" s="8">
        <v>513226.35063271155</v>
      </c>
      <c r="H13" s="8">
        <v>568707.19677854097</v>
      </c>
      <c r="I13" s="8">
        <v>642653.09734223783</v>
      </c>
      <c r="J13" s="8">
        <v>756336.61179178476</v>
      </c>
      <c r="K13" s="8">
        <v>785006.26110304741</v>
      </c>
      <c r="L13" s="8">
        <v>819845.91959703632</v>
      </c>
      <c r="M13" s="8">
        <v>893787.82072830084</v>
      </c>
      <c r="N13" s="8">
        <v>979428.38215596788</v>
      </c>
      <c r="O13" s="8">
        <v>1022737.5868765099</v>
      </c>
      <c r="P13" s="8">
        <v>1058216.5342536911</v>
      </c>
      <c r="Q13" s="8">
        <v>986408.40427080938</v>
      </c>
      <c r="R13" s="8">
        <v>984082.13388519036</v>
      </c>
      <c r="S13" s="8">
        <v>949386.55654369656</v>
      </c>
      <c r="T13" s="8">
        <v>899534.81402936298</v>
      </c>
      <c r="U13" s="8">
        <v>848900.19955126033</v>
      </c>
      <c r="V13" s="8">
        <v>793691.59722669946</v>
      </c>
      <c r="W13" s="8">
        <v>781965.55965011346</v>
      </c>
      <c r="X13" s="8">
        <v>763075.08076346945</v>
      </c>
      <c r="Y13" s="8">
        <v>715968.61496227467</v>
      </c>
      <c r="Z13" s="8">
        <v>669129.54650734505</v>
      </c>
      <c r="AA13" s="8">
        <v>625354.71618782578</v>
      </c>
    </row>
    <row r="14" spans="1:27">
      <c r="A14" s="16" t="s">
        <v>17</v>
      </c>
      <c r="B14" s="16" t="s">
        <v>8</v>
      </c>
      <c r="C14" s="8">
        <v>0</v>
      </c>
      <c r="D14" s="8">
        <v>1.596879707114353E-3</v>
      </c>
      <c r="E14" s="8">
        <v>63722.942475957992</v>
      </c>
      <c r="F14" s="8">
        <v>118473.08692580005</v>
      </c>
      <c r="G14" s="8">
        <v>123778.26921372044</v>
      </c>
      <c r="H14" s="8">
        <v>115986.80820363374</v>
      </c>
      <c r="I14" s="8">
        <v>108092.69674930697</v>
      </c>
      <c r="J14" s="8">
        <v>107546.74230545429</v>
      </c>
      <c r="K14" s="8">
        <v>143096.74628370823</v>
      </c>
      <c r="L14" s="8">
        <v>147229.15171524815</v>
      </c>
      <c r="M14" s="8">
        <v>151757.99479169352</v>
      </c>
      <c r="N14" s="8">
        <v>226810.36904500236</v>
      </c>
      <c r="O14" s="8">
        <v>216260.87110973391</v>
      </c>
      <c r="P14" s="8">
        <v>221037.5486599064</v>
      </c>
      <c r="Q14" s="8">
        <v>214779.2394097159</v>
      </c>
      <c r="R14" s="8">
        <v>211459.90351780824</v>
      </c>
      <c r="S14" s="8">
        <v>210860.64821220774</v>
      </c>
      <c r="T14" s="8">
        <v>230544.69040803768</v>
      </c>
      <c r="U14" s="8">
        <v>215845.56105627376</v>
      </c>
      <c r="V14" s="8">
        <v>201724.82338583897</v>
      </c>
      <c r="W14" s="8">
        <v>229883.02526457558</v>
      </c>
      <c r="X14" s="8">
        <v>230302.43913165311</v>
      </c>
      <c r="Y14" s="8">
        <v>218744.28079756873</v>
      </c>
      <c r="Z14" s="8">
        <v>204433.90723086937</v>
      </c>
      <c r="AA14" s="8">
        <v>191059.72633077487</v>
      </c>
    </row>
    <row r="15" spans="1:27">
      <c r="A15" s="16" t="s">
        <v>17</v>
      </c>
      <c r="B15" s="16" t="s">
        <v>84</v>
      </c>
      <c r="C15" s="8">
        <v>0</v>
      </c>
      <c r="D15" s="8">
        <v>10956.521366838455</v>
      </c>
      <c r="E15" s="8">
        <v>148222.62044420314</v>
      </c>
      <c r="F15" s="8">
        <v>197318.16723511185</v>
      </c>
      <c r="G15" s="8">
        <v>188670.98039468957</v>
      </c>
      <c r="H15" s="8">
        <v>176794.72287785096</v>
      </c>
      <c r="I15" s="8">
        <v>170178.66007174761</v>
      </c>
      <c r="J15" s="8">
        <v>159045.47680210337</v>
      </c>
      <c r="K15" s="8">
        <v>168407.84092950652</v>
      </c>
      <c r="L15" s="8">
        <v>157807.08586812418</v>
      </c>
      <c r="M15" s="8">
        <v>147066.66693052807</v>
      </c>
      <c r="N15" s="8">
        <v>177030.08765303725</v>
      </c>
      <c r="O15" s="8">
        <v>165448.68021711241</v>
      </c>
      <c r="P15" s="8">
        <v>161458.64587809233</v>
      </c>
      <c r="Q15" s="8">
        <v>150469.70028596077</v>
      </c>
      <c r="R15" s="8">
        <v>140625.89026822348</v>
      </c>
      <c r="S15" s="8">
        <v>131426.06583057405</v>
      </c>
      <c r="T15" s="8">
        <v>123153.19971894496</v>
      </c>
      <c r="U15" s="8">
        <v>114771.33952654692</v>
      </c>
      <c r="V15" s="8">
        <v>107262.93416420197</v>
      </c>
      <c r="W15" s="8">
        <v>135833.09518820854</v>
      </c>
      <c r="X15" s="8">
        <v>127282.82022834422</v>
      </c>
      <c r="Y15" s="8">
        <v>138223.66005786401</v>
      </c>
      <c r="Z15" s="8">
        <v>129180.99111292767</v>
      </c>
      <c r="AA15" s="8">
        <v>120729.89829540772</v>
      </c>
    </row>
    <row r="16" spans="1:27">
      <c r="A16" s="16" t="s">
        <v>17</v>
      </c>
      <c r="B16" s="16" t="s">
        <v>187</v>
      </c>
      <c r="C16" s="8">
        <v>0</v>
      </c>
      <c r="D16" s="8">
        <v>0</v>
      </c>
      <c r="E16" s="8">
        <v>1.6556070112270461E-3</v>
      </c>
      <c r="F16" s="8">
        <v>1.7850655516273338E-3</v>
      </c>
      <c r="G16" s="8">
        <v>2.2496155735988281E-3</v>
      </c>
      <c r="H16" s="8">
        <v>2.1255544014202911E-3</v>
      </c>
      <c r="I16" s="8">
        <v>2.317861413025946E-3</v>
      </c>
      <c r="J16" s="8">
        <v>2.3666381082178109E-3</v>
      </c>
      <c r="K16" s="8">
        <v>2.2748457852936848E-3</v>
      </c>
      <c r="L16" s="8">
        <v>2.2414815343959268E-3</v>
      </c>
      <c r="M16" s="8">
        <v>2.1220152735525618E-3</v>
      </c>
      <c r="N16" s="8">
        <v>2.0960602322223011E-3</v>
      </c>
      <c r="O16" s="8">
        <v>2.045063297369051E-3</v>
      </c>
      <c r="P16" s="8">
        <v>1.9718859759121866E-3</v>
      </c>
      <c r="Q16" s="8">
        <v>1.9150900871763425E-3</v>
      </c>
      <c r="R16" s="8">
        <v>1.9949292081550577E-3</v>
      </c>
      <c r="S16" s="8">
        <v>1.9034682764396428E-3</v>
      </c>
      <c r="T16" s="8">
        <v>1.965902951864754E-3</v>
      </c>
      <c r="U16" s="8">
        <v>1.9645936723500742E-3</v>
      </c>
      <c r="V16" s="8">
        <v>1.8581006097941441E-3</v>
      </c>
      <c r="W16" s="8">
        <v>1.8632367775370442E-3</v>
      </c>
      <c r="X16" s="8">
        <v>1.7804863771234388E-3</v>
      </c>
      <c r="Y16" s="8">
        <v>1.8315218601380407E-3</v>
      </c>
      <c r="Z16" s="8">
        <v>1.7863173406050534E-3</v>
      </c>
      <c r="AA16" s="8">
        <v>1.6993416849013596E-3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149441.40090397635</v>
      </c>
      <c r="E18" s="70">
        <v>203739.41001724443</v>
      </c>
      <c r="F18" s="70">
        <v>318713.04828773532</v>
      </c>
      <c r="G18" s="70">
        <v>404360.76173244516</v>
      </c>
      <c r="H18" s="70">
        <v>494407.11423085228</v>
      </c>
      <c r="I18" s="70">
        <v>611334.59013202868</v>
      </c>
      <c r="J18" s="70">
        <v>828588.31120425777</v>
      </c>
      <c r="K18" s="70">
        <v>962536.10796352348</v>
      </c>
      <c r="L18" s="70">
        <v>1122673.8362286303</v>
      </c>
      <c r="M18" s="70">
        <v>1221461.6186846562</v>
      </c>
      <c r="N18" s="70">
        <v>1445682.3369132658</v>
      </c>
      <c r="O18" s="70">
        <v>1479826.8135151195</v>
      </c>
      <c r="P18" s="70">
        <v>1526664.3436023945</v>
      </c>
      <c r="Q18" s="70">
        <v>1475819.4418884551</v>
      </c>
      <c r="R18" s="70">
        <v>1460668.9106404022</v>
      </c>
      <c r="S18" s="70">
        <v>1436354.8294552385</v>
      </c>
      <c r="T18" s="70">
        <v>1412730.1453491936</v>
      </c>
      <c r="U18" s="70">
        <v>1345996.6008517563</v>
      </c>
      <c r="V18" s="70">
        <v>1262664.3948070649</v>
      </c>
      <c r="W18" s="70">
        <v>1333915.5767831255</v>
      </c>
      <c r="X18" s="70">
        <v>1323021.6767177393</v>
      </c>
      <c r="Y18" s="70">
        <v>1269743.6844118617</v>
      </c>
      <c r="Z18" s="70">
        <v>1197827.2363682599</v>
      </c>
      <c r="AA18" s="70">
        <v>1121603.3391986659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-84978.681672184088</v>
      </c>
      <c r="F21" s="8">
        <v>-108781.52443860081</v>
      </c>
      <c r="G21" s="8">
        <v>-101664.976089599</v>
      </c>
      <c r="H21" s="8">
        <v>-95265.478747882997</v>
      </c>
      <c r="I21" s="8">
        <v>-88781.668760962202</v>
      </c>
      <c r="J21" s="8">
        <v>-21162.053961047299</v>
      </c>
      <c r="K21" s="8">
        <v>-19777.620518834763</v>
      </c>
      <c r="L21" s="8">
        <v>-18532.680175076857</v>
      </c>
      <c r="M21" s="8">
        <v>-17271.337886274443</v>
      </c>
      <c r="N21" s="8">
        <v>-16141.43727239619</v>
      </c>
      <c r="O21" s="8">
        <v>-15085.45539443115</v>
      </c>
      <c r="P21" s="8">
        <v>-14135.872404576421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5.1320063763027298E-5</v>
      </c>
      <c r="E23" s="8">
        <v>6.7380289352507106E-5</v>
      </c>
      <c r="F23" s="8">
        <v>6.2972233022186798E-5</v>
      </c>
      <c r="G23" s="8">
        <v>5.8852554209950804E-5</v>
      </c>
      <c r="H23" s="8">
        <v>5.5147967047941602E-5</v>
      </c>
      <c r="I23" s="8">
        <v>5.1394572378529606E-5</v>
      </c>
      <c r="J23" s="8">
        <v>4.8032310620761497E-5</v>
      </c>
      <c r="K23" s="8">
        <v>4.4890009913442306E-5</v>
      </c>
      <c r="L23" s="8">
        <v>4.2064321943561602E-5</v>
      </c>
      <c r="M23" s="8">
        <v>3.9201405861484801E-5</v>
      </c>
      <c r="N23" s="8">
        <v>3.6636827897725398E-5</v>
      </c>
      <c r="O23" s="8">
        <v>3.4240026063103801E-5</v>
      </c>
      <c r="P23" s="8">
        <v>3.2084721800051301E-5</v>
      </c>
      <c r="Q23" s="8">
        <v>2.99010216526063E-5</v>
      </c>
      <c r="R23" s="8">
        <v>2.7944880041381401E-5</v>
      </c>
      <c r="S23" s="8">
        <v>2.6116710311773798E-5</v>
      </c>
      <c r="T23" s="8">
        <v>2.4472743774828597E-5</v>
      </c>
      <c r="U23" s="8">
        <v>2.2807118168893301E-5</v>
      </c>
      <c r="V23" s="8">
        <v>2.1315063703309299E-5</v>
      </c>
      <c r="W23" s="8">
        <v>1.99206202779182E-5</v>
      </c>
      <c r="X23" s="8">
        <v>1.86666785394242E-5</v>
      </c>
      <c r="Y23" s="8">
        <v>1.7396216263551101E-5</v>
      </c>
      <c r="Z23" s="8">
        <v>1.6258146036173699E-5</v>
      </c>
      <c r="AA23" s="8">
        <v>4.5480728429940402E-5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6.5846365446171513E-5</v>
      </c>
      <c r="E25" s="8">
        <v>3.0343704120386724E-4</v>
      </c>
      <c r="F25" s="8">
        <v>2.8358601973771218E-4</v>
      </c>
      <c r="G25" s="8">
        <v>2.6503366323245411E-4</v>
      </c>
      <c r="H25" s="8">
        <v>3.6286658117992048E-4</v>
      </c>
      <c r="I25" s="8">
        <v>2.0167894280737095E-3</v>
      </c>
      <c r="J25" s="8">
        <v>1.8848499322541923E-3</v>
      </c>
      <c r="K25" s="8">
        <v>1683.3678430768955</v>
      </c>
      <c r="L25" s="8">
        <v>5061.0972876797332</v>
      </c>
      <c r="M25" s="8">
        <v>4716.636800778404</v>
      </c>
      <c r="N25" s="8">
        <v>8256.7968199430816</v>
      </c>
      <c r="O25" s="8">
        <v>7716.6325398535919</v>
      </c>
      <c r="P25" s="8">
        <v>7230.8942702943314</v>
      </c>
      <c r="Q25" s="8">
        <v>6738.7564552120302</v>
      </c>
      <c r="R25" s="8">
        <v>6297.9032274159836</v>
      </c>
      <c r="S25" s="8">
        <v>5885.8908651045331</v>
      </c>
      <c r="T25" s="8">
        <v>8058.5113429799458</v>
      </c>
      <c r="U25" s="8">
        <v>7510.0455492754782</v>
      </c>
      <c r="V25" s="8">
        <v>7018.7341562464835</v>
      </c>
      <c r="W25" s="8">
        <v>6559.564630179043</v>
      </c>
      <c r="X25" s="8">
        <v>6146.6602245241693</v>
      </c>
      <c r="Y25" s="8">
        <v>5728.3158664682942</v>
      </c>
      <c r="Z25" s="8">
        <v>5353.5662288530893</v>
      </c>
      <c r="AA25" s="8">
        <v>6255.0807260429756</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2645.9181988667196</v>
      </c>
      <c r="H27" s="8">
        <v>5254.84757325393</v>
      </c>
      <c r="I27" s="8">
        <v>22168.810932932702</v>
      </c>
      <c r="J27" s="8">
        <v>32450.461617804798</v>
      </c>
      <c r="K27" s="8">
        <v>42105.070271717697</v>
      </c>
      <c r="L27" s="8">
        <v>46709.792596354098</v>
      </c>
      <c r="M27" s="8">
        <v>50968.004904755799</v>
      </c>
      <c r="N27" s="8">
        <v>54816.154557142399</v>
      </c>
      <c r="O27" s="8">
        <v>58214.169310792204</v>
      </c>
      <c r="P27" s="8">
        <v>60943.6548649533</v>
      </c>
      <c r="Q27" s="8">
        <v>77172.102743467593</v>
      </c>
      <c r="R27" s="8">
        <v>75671.957106592105</v>
      </c>
      <c r="S27" s="8">
        <v>76070.748262176305</v>
      </c>
      <c r="T27" s="8">
        <v>74876.004137109587</v>
      </c>
      <c r="U27" s="8">
        <v>72045.982926181998</v>
      </c>
      <c r="V27" s="8">
        <v>67332.694304780598</v>
      </c>
      <c r="W27" s="8">
        <v>70863.253665714801</v>
      </c>
      <c r="X27" s="8">
        <v>70027.336929557394</v>
      </c>
      <c r="Y27" s="8">
        <v>65261.245866984798</v>
      </c>
      <c r="Z27" s="8">
        <v>62901.187146073702</v>
      </c>
      <c r="AA27" s="8">
        <v>58786.1561949104</v>
      </c>
    </row>
    <row r="28" spans="1:27">
      <c r="A28" s="16" t="s">
        <v>23</v>
      </c>
      <c r="B28" s="16" t="s">
        <v>9</v>
      </c>
      <c r="C28" s="8">
        <v>0</v>
      </c>
      <c r="D28" s="8">
        <v>33976.931342098345</v>
      </c>
      <c r="E28" s="8">
        <v>104843.31833887773</v>
      </c>
      <c r="F28" s="8">
        <v>97984.409642408413</v>
      </c>
      <c r="G28" s="8">
        <v>91574.214646422668</v>
      </c>
      <c r="H28" s="8">
        <v>85809.900026450079</v>
      </c>
      <c r="I28" s="8">
        <v>103143.18958742918</v>
      </c>
      <c r="J28" s="8">
        <v>115063.93762073721</v>
      </c>
      <c r="K28" s="8">
        <v>107536.39034970068</v>
      </c>
      <c r="L28" s="8">
        <v>100767.30556775045</v>
      </c>
      <c r="M28" s="8">
        <v>111585.01341185693</v>
      </c>
      <c r="N28" s="8">
        <v>118417.67565431946</v>
      </c>
      <c r="O28" s="8">
        <v>115133.41109116559</v>
      </c>
      <c r="P28" s="8">
        <v>113079.77117495186</v>
      </c>
      <c r="Q28" s="8">
        <v>105598.06109534649</v>
      </c>
      <c r="R28" s="8">
        <v>140392.02976385274</v>
      </c>
      <c r="S28" s="8">
        <v>139067.29206247328</v>
      </c>
      <c r="T28" s="8">
        <v>131493.41028536414</v>
      </c>
      <c r="U28" s="8">
        <v>122665.38777390719</v>
      </c>
      <c r="V28" s="8">
        <v>114640.54932812363</v>
      </c>
      <c r="W28" s="8">
        <v>128259.57510382644</v>
      </c>
      <c r="X28" s="8">
        <v>127986.08258967094</v>
      </c>
      <c r="Y28" s="8">
        <v>119275.29405015596</v>
      </c>
      <c r="Z28" s="8">
        <v>111472.23739900443</v>
      </c>
      <c r="AA28" s="8">
        <v>104179.66109154806</v>
      </c>
    </row>
    <row r="29" spans="1:27">
      <c r="A29" s="16" t="s">
        <v>23</v>
      </c>
      <c r="B29" s="16" t="s">
        <v>8</v>
      </c>
      <c r="C29" s="8">
        <v>0</v>
      </c>
      <c r="D29" s="8">
        <v>3.7665402597525128E-4</v>
      </c>
      <c r="E29" s="8">
        <v>14679.578654666931</v>
      </c>
      <c r="F29" s="8">
        <v>65837.978468775604</v>
      </c>
      <c r="G29" s="8">
        <v>61530.820990844397</v>
      </c>
      <c r="H29" s="8">
        <v>57657.645177652077</v>
      </c>
      <c r="I29" s="8">
        <v>53733.440735553886</v>
      </c>
      <c r="J29" s="8">
        <v>50439.062407854173</v>
      </c>
      <c r="K29" s="8">
        <v>67567.376508264264</v>
      </c>
      <c r="L29" s="8">
        <v>63314.218109211091</v>
      </c>
      <c r="M29" s="8">
        <v>64085.971046346247</v>
      </c>
      <c r="N29" s="8">
        <v>83982.138214242092</v>
      </c>
      <c r="O29" s="8">
        <v>82198.733520864669</v>
      </c>
      <c r="P29" s="8">
        <v>82316.515622272753</v>
      </c>
      <c r="Q29" s="8">
        <v>85499.620293693428</v>
      </c>
      <c r="R29" s="8">
        <v>79906.187169297846</v>
      </c>
      <c r="S29" s="8">
        <v>81239.338084907402</v>
      </c>
      <c r="T29" s="8">
        <v>92229.049390975764</v>
      </c>
      <c r="U29" s="8">
        <v>85951.900098272177</v>
      </c>
      <c r="V29" s="8">
        <v>80328.878574142276</v>
      </c>
      <c r="W29" s="8">
        <v>78898.290331972064</v>
      </c>
      <c r="X29" s="8">
        <v>82778.6670640839</v>
      </c>
      <c r="Y29" s="8">
        <v>77144.714912875483</v>
      </c>
      <c r="Z29" s="8">
        <v>72097.864384475324</v>
      </c>
      <c r="AA29" s="8">
        <v>67381.181648966463</v>
      </c>
    </row>
    <row r="30" spans="1:27">
      <c r="A30" s="16" t="s">
        <v>23</v>
      </c>
      <c r="B30" s="16" t="s">
        <v>84</v>
      </c>
      <c r="C30" s="8">
        <v>0</v>
      </c>
      <c r="D30" s="8">
        <v>6800.4929345170331</v>
      </c>
      <c r="E30" s="8">
        <v>29579.176793793958</v>
      </c>
      <c r="F30" s="8">
        <v>37264.324645050183</v>
      </c>
      <c r="G30" s="8">
        <v>39087.949247247147</v>
      </c>
      <c r="H30" s="8">
        <v>36627.483141250981</v>
      </c>
      <c r="I30" s="8">
        <v>39551.260525337479</v>
      </c>
      <c r="J30" s="8">
        <v>36963.794896339037</v>
      </c>
      <c r="K30" s="8">
        <v>34545.602701423166</v>
      </c>
      <c r="L30" s="8">
        <v>32371.063332835489</v>
      </c>
      <c r="M30" s="8">
        <v>30167.874682601028</v>
      </c>
      <c r="N30" s="8">
        <v>29080.555813739233</v>
      </c>
      <c r="O30" s="8">
        <v>27178.089543886166</v>
      </c>
      <c r="P30" s="8">
        <v>25467.312781013166</v>
      </c>
      <c r="Q30" s="8">
        <v>23733.996384364855</v>
      </c>
      <c r="R30" s="8">
        <v>22181.305036035679</v>
      </c>
      <c r="S30" s="8">
        <v>20730.191761393566</v>
      </c>
      <c r="T30" s="8">
        <v>19425.290011988967</v>
      </c>
      <c r="U30" s="8">
        <v>18103.196362340001</v>
      </c>
      <c r="V30" s="8">
        <v>16918.875102810158</v>
      </c>
      <c r="W30" s="8">
        <v>15812.032805952058</v>
      </c>
      <c r="X30" s="8">
        <v>14816.714011908161</v>
      </c>
      <c r="Y30" s="8">
        <v>13808.282334420246</v>
      </c>
      <c r="Z30" s="8">
        <v>12904.936762035612</v>
      </c>
      <c r="AA30" s="8">
        <v>12060.688566603425</v>
      </c>
    </row>
    <row r="31" spans="1:27">
      <c r="A31" s="16" t="s">
        <v>23</v>
      </c>
      <c r="B31" s="16" t="s">
        <v>187</v>
      </c>
      <c r="C31" s="8">
        <v>0</v>
      </c>
      <c r="D31" s="8">
        <v>0</v>
      </c>
      <c r="E31" s="8">
        <v>9.1428226805152703E-4</v>
      </c>
      <c r="F31" s="8">
        <v>8.5446940915595701E-4</v>
      </c>
      <c r="G31" s="8">
        <v>1.1991642701453121E-3</v>
      </c>
      <c r="H31" s="8">
        <v>1.1236805699056821E-3</v>
      </c>
      <c r="I31" s="8">
        <v>1.2124254675190942E-3</v>
      </c>
      <c r="J31" s="8">
        <v>1.2907286846305219E-3</v>
      </c>
      <c r="K31" s="8">
        <v>1.2062884899729158E-3</v>
      </c>
      <c r="L31" s="8">
        <v>1.1303563420207441E-3</v>
      </c>
      <c r="M31" s="8">
        <v>1.0594177955905099E-3</v>
      </c>
      <c r="N31" s="8">
        <v>1.0438837708077521E-3</v>
      </c>
      <c r="O31" s="8">
        <v>9.7559230889439612E-4</v>
      </c>
      <c r="P31" s="8">
        <v>9.3552308746614496E-4</v>
      </c>
      <c r="Q31" s="8">
        <v>8.7185097845522198E-4</v>
      </c>
      <c r="R31" s="8">
        <v>8.2865952990315698E-4</v>
      </c>
      <c r="S31" s="8">
        <v>8.0107066821328904E-4</v>
      </c>
      <c r="T31" s="8">
        <v>8.0270045067752996E-4</v>
      </c>
      <c r="U31" s="8">
        <v>8.5612481555810292E-4</v>
      </c>
      <c r="V31" s="8">
        <v>8.0385508296627092E-4</v>
      </c>
      <c r="W31" s="8">
        <v>7.8116357312020903E-4</v>
      </c>
      <c r="X31" s="8">
        <v>7.4459596631262E-4</v>
      </c>
      <c r="Y31" s="8">
        <v>7.87668543171899E-4</v>
      </c>
      <c r="Z31" s="8">
        <v>7.3837068160868607E-4</v>
      </c>
      <c r="AA31" s="8">
        <v>6.9539840034162006E-4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40777.424770435828</v>
      </c>
      <c r="E33" s="70">
        <v>64123.393400254128</v>
      </c>
      <c r="F33" s="70">
        <v>92305.189518661049</v>
      </c>
      <c r="G33" s="70">
        <v>93173.928516832428</v>
      </c>
      <c r="H33" s="70">
        <v>90084.398712419192</v>
      </c>
      <c r="I33" s="70">
        <v>129815.03630090051</v>
      </c>
      <c r="J33" s="70">
        <v>213755.20580529884</v>
      </c>
      <c r="K33" s="70">
        <v>233660.18840652643</v>
      </c>
      <c r="L33" s="70">
        <v>229690.79789117468</v>
      </c>
      <c r="M33" s="70">
        <v>244252.16405868315</v>
      </c>
      <c r="N33" s="70">
        <v>278411.8848675107</v>
      </c>
      <c r="O33" s="70">
        <v>275355.58162196341</v>
      </c>
      <c r="P33" s="70">
        <v>274902.27727651678</v>
      </c>
      <c r="Q33" s="70">
        <v>298742.53787383641</v>
      </c>
      <c r="R33" s="70">
        <v>324449.38315979874</v>
      </c>
      <c r="S33" s="70">
        <v>322993.46186324244</v>
      </c>
      <c r="T33" s="70">
        <v>326082.26599559159</v>
      </c>
      <c r="U33" s="70">
        <v>306276.51358890877</v>
      </c>
      <c r="V33" s="70">
        <v>286239.73229127331</v>
      </c>
      <c r="W33" s="70">
        <v>300392.7173387286</v>
      </c>
      <c r="X33" s="70">
        <v>301755.46158300719</v>
      </c>
      <c r="Y33" s="70">
        <v>281217.85383596958</v>
      </c>
      <c r="Z33" s="70">
        <v>264729.79267507099</v>
      </c>
      <c r="AA33" s="70">
        <v>248662.76896895043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-216926.23371929053</v>
      </c>
      <c r="F36" s="8">
        <v>-232242.13836655908</v>
      </c>
      <c r="G36" s="8">
        <v>-217048.72739381812</v>
      </c>
      <c r="H36" s="8">
        <v>-186780.27078290517</v>
      </c>
      <c r="I36" s="8">
        <v>-174067.92417260539</v>
      </c>
      <c r="J36" s="8">
        <v>-162680.30330788789</v>
      </c>
      <c r="K36" s="8">
        <v>-152037.66677457013</v>
      </c>
      <c r="L36" s="8">
        <v>-112068.4341235902</v>
      </c>
      <c r="M36" s="8">
        <v>-92636.855320736257</v>
      </c>
      <c r="N36" s="8">
        <v>-75544.582235165173</v>
      </c>
      <c r="O36" s="8">
        <v>-70602.41328422798</v>
      </c>
      <c r="P36" s="8">
        <v>-66158.208655036229</v>
      </c>
      <c r="Q36" s="8">
        <v>-61655.452153594357</v>
      </c>
      <c r="R36" s="8">
        <v>-57621.917888484939</v>
      </c>
      <c r="S36" s="8">
        <v>-42414.360291448189</v>
      </c>
      <c r="T36" s="8">
        <v>-35902.035575874579</v>
      </c>
      <c r="U36" s="8">
        <v>-29877.576273657098</v>
      </c>
      <c r="V36" s="8">
        <v>-24576.285122043781</v>
      </c>
      <c r="W36" s="8">
        <v>-19840.749392588899</v>
      </c>
      <c r="X36" s="8">
        <v>-18591.83528051457</v>
      </c>
      <c r="Y36" s="8">
        <v>-17326.466869457698</v>
      </c>
      <c r="Z36" s="8">
        <v>-16192.95968657181</v>
      </c>
      <c r="AA36" s="8">
        <v>-15133.607179496839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3.28341391702985E-5</v>
      </c>
      <c r="E38" s="8">
        <v>7.4970338480392202E-5</v>
      </c>
      <c r="F38" s="8">
        <v>7.0065736878047595E-5</v>
      </c>
      <c r="G38" s="8">
        <v>6.5481997064049005E-5</v>
      </c>
      <c r="H38" s="8">
        <v>6.1360106877247404E-5</v>
      </c>
      <c r="I38" s="8">
        <v>5.7183911263954999E-5</v>
      </c>
      <c r="J38" s="8">
        <v>5.3442907708437095E-5</v>
      </c>
      <c r="K38" s="8">
        <v>4.9946642704254101E-5</v>
      </c>
      <c r="L38" s="8">
        <v>4.6802655262561107E-5</v>
      </c>
      <c r="M38" s="8">
        <v>4.3617246149943906E-5</v>
      </c>
      <c r="N38" s="8">
        <v>4.0763781437191901E-5</v>
      </c>
      <c r="O38" s="8">
        <v>3.8096991986764598E-5</v>
      </c>
      <c r="P38" s="8">
        <v>3.5698903589074003E-5</v>
      </c>
      <c r="Q38" s="8">
        <v>3.3269220654096499E-5</v>
      </c>
      <c r="R38" s="8">
        <v>3.1092729574607603E-5</v>
      </c>
      <c r="S38" s="8">
        <v>2.9058625762567803E-5</v>
      </c>
      <c r="T38" s="8">
        <v>2.72294747020784E-5</v>
      </c>
      <c r="U38" s="8">
        <v>2.5376224787918797E-5</v>
      </c>
      <c r="V38" s="8">
        <v>2.37160979260289E-5</v>
      </c>
      <c r="W38" s="8">
        <v>2.2164577494788101E-5</v>
      </c>
      <c r="X38" s="8">
        <v>2.07693855555287E-5</v>
      </c>
      <c r="Y38" s="8">
        <v>1.9355812123831502E-5</v>
      </c>
      <c r="Z38" s="8">
        <v>1.8089544035925599E-5</v>
      </c>
      <c r="AA38" s="8">
        <v>4.6334569807111102E-5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6.1250154495018407E-5</v>
      </c>
      <c r="E40" s="8">
        <v>1.130594150524992E-4</v>
      </c>
      <c r="F40" s="8">
        <v>1.0566300469253189E-4</v>
      </c>
      <c r="G40" s="8">
        <v>1258.7094544035303</v>
      </c>
      <c r="H40" s="8">
        <v>1179.4775680720022</v>
      </c>
      <c r="I40" s="8">
        <v>1099.2018108016694</v>
      </c>
      <c r="J40" s="8">
        <v>1027.2914204547903</v>
      </c>
      <c r="K40" s="8">
        <v>960.08543940997185</v>
      </c>
      <c r="L40" s="8">
        <v>899.65101577252108</v>
      </c>
      <c r="M40" s="8">
        <v>838.42037559323421</v>
      </c>
      <c r="N40" s="8">
        <v>783.57047437198833</v>
      </c>
      <c r="O40" s="8">
        <v>732.30885434929326</v>
      </c>
      <c r="P40" s="8">
        <v>686.21226573276374</v>
      </c>
      <c r="Q40" s="8">
        <v>639.5083598925454</v>
      </c>
      <c r="R40" s="8">
        <v>597.67136421908958</v>
      </c>
      <c r="S40" s="8">
        <v>558.57136827347915</v>
      </c>
      <c r="T40" s="8">
        <v>523.41101970831801</v>
      </c>
      <c r="U40" s="8">
        <v>487.78745020706816</v>
      </c>
      <c r="V40" s="8">
        <v>455.87612156187527</v>
      </c>
      <c r="W40" s="8">
        <v>2000.3255003196693</v>
      </c>
      <c r="X40" s="8">
        <v>1874.4111663064355</v>
      </c>
      <c r="Y40" s="8">
        <v>4053.4350278058218</v>
      </c>
      <c r="Z40" s="8">
        <v>3788.2570342774097</v>
      </c>
      <c r="AA40" s="8">
        <v>3540.4271341527201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1284.11588446012</v>
      </c>
      <c r="H42" s="8">
        <v>1821.8165591797601</v>
      </c>
      <c r="I42" s="8">
        <v>2855.4222911387301</v>
      </c>
      <c r="J42" s="8">
        <v>11584.813630282801</v>
      </c>
      <c r="K42" s="8">
        <v>19592.095245279699</v>
      </c>
      <c r="L42" s="8">
        <v>22462.803517307198</v>
      </c>
      <c r="M42" s="8">
        <v>22345.010329523298</v>
      </c>
      <c r="N42" s="8">
        <v>27267.357348087</v>
      </c>
      <c r="O42" s="8">
        <v>29214.631954631401</v>
      </c>
      <c r="P42" s="8">
        <v>30999.3548941031</v>
      </c>
      <c r="Q42" s="8">
        <v>32596.125732254401</v>
      </c>
      <c r="R42" s="8">
        <v>31201.152605337098</v>
      </c>
      <c r="S42" s="8">
        <v>33724.745444194399</v>
      </c>
      <c r="T42" s="8">
        <v>33427.320787200297</v>
      </c>
      <c r="U42" s="8">
        <v>36214.5802886811</v>
      </c>
      <c r="V42" s="8">
        <v>33845.402140886101</v>
      </c>
      <c r="W42" s="8">
        <v>45615.342524763502</v>
      </c>
      <c r="X42" s="8">
        <v>47802.381689403301</v>
      </c>
      <c r="Y42" s="8">
        <v>48469.555762800497</v>
      </c>
      <c r="Z42" s="8">
        <v>45298.650384750406</v>
      </c>
      <c r="AA42" s="8">
        <v>42335.187263676198</v>
      </c>
    </row>
    <row r="43" spans="1:27">
      <c r="A43" s="16" t="s">
        <v>24</v>
      </c>
      <c r="B43" s="16" t="s">
        <v>9</v>
      </c>
      <c r="C43" s="8">
        <v>0</v>
      </c>
      <c r="D43" s="8">
        <v>88128.265175338063</v>
      </c>
      <c r="E43" s="8">
        <v>126041.46154954434</v>
      </c>
      <c r="F43" s="8">
        <v>117795.75842470878</v>
      </c>
      <c r="G43" s="8">
        <v>112314.95558015478</v>
      </c>
      <c r="H43" s="8">
        <v>115672.79918676974</v>
      </c>
      <c r="I43" s="8">
        <v>124725.35934094836</v>
      </c>
      <c r="J43" s="8">
        <v>162937.39357355225</v>
      </c>
      <c r="K43" s="8">
        <v>168174.03304772056</v>
      </c>
      <c r="L43" s="8">
        <v>157587.99524230321</v>
      </c>
      <c r="M43" s="8">
        <v>146862.48766698339</v>
      </c>
      <c r="N43" s="8">
        <v>147953.83281069633</v>
      </c>
      <c r="O43" s="8">
        <v>138469.6359765438</v>
      </c>
      <c r="P43" s="8">
        <v>129855.97694391041</v>
      </c>
      <c r="Q43" s="8">
        <v>121017.92257327236</v>
      </c>
      <c r="R43" s="8">
        <v>126683.48782595167</v>
      </c>
      <c r="S43" s="8">
        <v>126833.83642412876</v>
      </c>
      <c r="T43" s="8">
        <v>122749.48375886283</v>
      </c>
      <c r="U43" s="8">
        <v>117890.55956467759</v>
      </c>
      <c r="V43" s="8">
        <v>110178.09303096749</v>
      </c>
      <c r="W43" s="8">
        <v>105966.73901397262</v>
      </c>
      <c r="X43" s="8">
        <v>101514.44940374313</v>
      </c>
      <c r="Y43" s="8">
        <v>99346.26846698884</v>
      </c>
      <c r="Z43" s="8">
        <v>92846.979849830255</v>
      </c>
      <c r="AA43" s="8">
        <v>86772.878340158757</v>
      </c>
    </row>
    <row r="44" spans="1:27">
      <c r="A44" s="16" t="s">
        <v>24</v>
      </c>
      <c r="B44" s="16" t="s">
        <v>8</v>
      </c>
      <c r="C44" s="8">
        <v>0</v>
      </c>
      <c r="D44" s="8">
        <v>3.114307994834049E-4</v>
      </c>
      <c r="E44" s="8">
        <v>31535.401224839363</v>
      </c>
      <c r="F44" s="8">
        <v>33971.425123384841</v>
      </c>
      <c r="G44" s="8">
        <v>33406.173154934724</v>
      </c>
      <c r="H44" s="8">
        <v>31303.357451421773</v>
      </c>
      <c r="I44" s="8">
        <v>29172.837302043972</v>
      </c>
      <c r="J44" s="8">
        <v>33568.97075157892</v>
      </c>
      <c r="K44" s="8">
        <v>37812.47882552704</v>
      </c>
      <c r="L44" s="8">
        <v>47656.955035368162</v>
      </c>
      <c r="M44" s="8">
        <v>53881.778986694459</v>
      </c>
      <c r="N44" s="8">
        <v>89020.016320867144</v>
      </c>
      <c r="O44" s="8">
        <v>83774.086649351579</v>
      </c>
      <c r="P44" s="8">
        <v>91521.253065865632</v>
      </c>
      <c r="Q44" s="8">
        <v>85292.276714720574</v>
      </c>
      <c r="R44" s="8">
        <v>79712.408122396722</v>
      </c>
      <c r="S44" s="8">
        <v>80865.167935182282</v>
      </c>
      <c r="T44" s="8">
        <v>80236.797117051159</v>
      </c>
      <c r="U44" s="8">
        <v>75767.688482749552</v>
      </c>
      <c r="V44" s="8">
        <v>70810.923816250288</v>
      </c>
      <c r="W44" s="8">
        <v>103345.51687218891</v>
      </c>
      <c r="X44" s="8">
        <v>102856.69323186899</v>
      </c>
      <c r="Y44" s="8">
        <v>99498.718979132856</v>
      </c>
      <c r="Z44" s="8">
        <v>92989.456963943856</v>
      </c>
      <c r="AA44" s="8">
        <v>86906.03452153629</v>
      </c>
    </row>
    <row r="45" spans="1:27">
      <c r="A45" s="16" t="s">
        <v>24</v>
      </c>
      <c r="B45" s="16" t="s">
        <v>84</v>
      </c>
      <c r="C45" s="8">
        <v>0</v>
      </c>
      <c r="D45" s="8">
        <v>4156.0160871990593</v>
      </c>
      <c r="E45" s="8">
        <v>80515.73381915917</v>
      </c>
      <c r="F45" s="8">
        <v>112140.41880394334</v>
      </c>
      <c r="G45" s="8">
        <v>104804.13012374536</v>
      </c>
      <c r="H45" s="8">
        <v>98207.032679224925</v>
      </c>
      <c r="I45" s="8">
        <v>91523.019245026589</v>
      </c>
      <c r="J45" s="8">
        <v>85535.531983450914</v>
      </c>
      <c r="K45" s="8">
        <v>79939.749494978489</v>
      </c>
      <c r="L45" s="8">
        <v>74907.788288046489</v>
      </c>
      <c r="M45" s="8">
        <v>69809.531578374634</v>
      </c>
      <c r="N45" s="8">
        <v>86219.835127132785</v>
      </c>
      <c r="O45" s="8">
        <v>80579.28515153566</v>
      </c>
      <c r="P45" s="8">
        <v>81931.51741669458</v>
      </c>
      <c r="Q45" s="8">
        <v>76355.222639302898</v>
      </c>
      <c r="R45" s="8">
        <v>71360.021152884394</v>
      </c>
      <c r="S45" s="8">
        <v>66691.608557612301</v>
      </c>
      <c r="T45" s="8">
        <v>62493.577057798459</v>
      </c>
      <c r="U45" s="8">
        <v>58240.237037317565</v>
      </c>
      <c r="V45" s="8">
        <v>54430.128062275791</v>
      </c>
      <c r="W45" s="8">
        <v>86456.64068578057</v>
      </c>
      <c r="X45" s="8">
        <v>81014.461416430757</v>
      </c>
      <c r="Y45" s="8">
        <v>95104.345354874822</v>
      </c>
      <c r="Z45" s="8">
        <v>88882.565729477239</v>
      </c>
      <c r="AA45" s="8">
        <v>83067.81842293583</v>
      </c>
    </row>
    <row r="46" spans="1:27">
      <c r="A46" s="16" t="s">
        <v>24</v>
      </c>
      <c r="B46" s="16" t="s">
        <v>187</v>
      </c>
      <c r="C46" s="8">
        <v>0</v>
      </c>
      <c r="D46" s="8">
        <v>0</v>
      </c>
      <c r="E46" s="8">
        <v>0</v>
      </c>
      <c r="F46" s="8">
        <v>0</v>
      </c>
      <c r="G46" s="8">
        <v>1.3430334548111499E-4</v>
      </c>
      <c r="H46" s="8">
        <v>1.2584936321707697E-4</v>
      </c>
      <c r="I46" s="8">
        <v>1.17284000714463E-4</v>
      </c>
      <c r="J46" s="8">
        <v>1.0961121559046299E-4</v>
      </c>
      <c r="K46" s="8">
        <v>1.0244038837376999E-4</v>
      </c>
      <c r="L46" s="8">
        <v>9.5992081197723402E-5</v>
      </c>
      <c r="M46" s="8">
        <v>8.9458818320415807E-5</v>
      </c>
      <c r="N46" s="8">
        <v>8.3606372238784297E-5</v>
      </c>
      <c r="O46" s="8">
        <v>7.8136796463081995E-5</v>
      </c>
      <c r="P46" s="8">
        <v>7.3218325600712492E-5</v>
      </c>
      <c r="Q46" s="8">
        <v>6.8235054453580588E-5</v>
      </c>
      <c r="R46" s="8">
        <v>6.3771078910817994E-5</v>
      </c>
      <c r="S46" s="8">
        <v>5.9599139152388901E-5</v>
      </c>
      <c r="T46" s="8">
        <v>5.5847556765954205E-5</v>
      </c>
      <c r="U46" s="8">
        <v>5.2046547715470298E-5</v>
      </c>
      <c r="V46" s="8">
        <v>4.8641633365396206E-5</v>
      </c>
      <c r="W46" s="8">
        <v>4.5459470422287997E-5</v>
      </c>
      <c r="X46" s="8">
        <v>4.2597936665955802E-5</v>
      </c>
      <c r="Y46" s="8">
        <v>3.9698702533336598E-5</v>
      </c>
      <c r="Z46" s="8">
        <v>3.7101591142317303E-5</v>
      </c>
      <c r="AA46" s="8">
        <v>3.4674384235498603E-5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92284.281668052223</v>
      </c>
      <c r="E48" s="72">
        <v>21166.3630622821</v>
      </c>
      <c r="F48" s="72">
        <v>31665.464161206604</v>
      </c>
      <c r="G48" s="72">
        <v>36019.357003665726</v>
      </c>
      <c r="H48" s="72">
        <v>61404.212848972522</v>
      </c>
      <c r="I48" s="72">
        <v>75307.915991821836</v>
      </c>
      <c r="J48" s="72">
        <v>131973.69821448592</v>
      </c>
      <c r="K48" s="72">
        <v>154440.77543073267</v>
      </c>
      <c r="L48" s="72">
        <v>191446.75911800214</v>
      </c>
      <c r="M48" s="72">
        <v>201100.37374950881</v>
      </c>
      <c r="N48" s="72">
        <v>275700.02997036022</v>
      </c>
      <c r="O48" s="72">
        <v>262167.53541841754</v>
      </c>
      <c r="P48" s="72">
        <v>268836.10604018747</v>
      </c>
      <c r="Q48" s="72">
        <v>254245.60396735271</v>
      </c>
      <c r="R48" s="72">
        <v>251932.82327716786</v>
      </c>
      <c r="S48" s="72">
        <v>266259.56952660077</v>
      </c>
      <c r="T48" s="72">
        <v>263528.55424782354</v>
      </c>
      <c r="U48" s="72">
        <v>258723.27662739856</v>
      </c>
      <c r="V48" s="72">
        <v>245144.13812225551</v>
      </c>
      <c r="W48" s="72">
        <v>323543.8152720604</v>
      </c>
      <c r="X48" s="72">
        <v>316470.56169060536</v>
      </c>
      <c r="Y48" s="72">
        <v>329145.85678119969</v>
      </c>
      <c r="Z48" s="72">
        <v>307612.95033089851</v>
      </c>
      <c r="AA48" s="72">
        <v>287488.73858397192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-134790.03941875932</v>
      </c>
      <c r="F52" s="8">
        <v>-125971.999650439</v>
      </c>
      <c r="G52" s="8">
        <v>-142074.4726947009</v>
      </c>
      <c r="H52" s="8">
        <v>-133131.32188910607</v>
      </c>
      <c r="I52" s="8">
        <v>-124070.34611002009</v>
      </c>
      <c r="J52" s="8">
        <v>-115953.59447631698</v>
      </c>
      <c r="K52" s="8">
        <v>-108367.8452747858</v>
      </c>
      <c r="L52" s="8">
        <v>-34798.774164569091</v>
      </c>
      <c r="M52" s="8">
        <v>-32430.354430477702</v>
      </c>
      <c r="N52" s="8">
        <v>-30308.742449948601</v>
      </c>
      <c r="O52" s="8">
        <v>-28325.927515426898</v>
      </c>
      <c r="P52" s="8">
        <v>-26542.8975546318</v>
      </c>
      <c r="Q52" s="8">
        <v>-24736.376380320999</v>
      </c>
      <c r="R52" s="8">
        <v>-23118.108760216102</v>
      </c>
      <c r="S52" s="8">
        <v>-21605.709115679503</v>
      </c>
      <c r="T52" s="8">
        <v>-20245.696220903203</v>
      </c>
      <c r="U52" s="8">
        <v>-18867.765313531658</v>
      </c>
      <c r="V52" s="8">
        <v>-17633.425521753728</v>
      </c>
      <c r="W52" s="8">
        <v>-16479.836931628361</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6.7720227683142802E-5</v>
      </c>
      <c r="E55" s="8">
        <v>6639.1466522315513</v>
      </c>
      <c r="F55" s="8">
        <v>6204.8099536283862</v>
      </c>
      <c r="G55" s="8">
        <v>5798.8878055141859</v>
      </c>
      <c r="H55" s="8">
        <v>7779.2200797768746</v>
      </c>
      <c r="I55" s="8">
        <v>11900.098170535946</v>
      </c>
      <c r="J55" s="8">
        <v>11121.587072169619</v>
      </c>
      <c r="K55" s="8">
        <v>12411.354752286437</v>
      </c>
      <c r="L55" s="8">
        <v>15670.244514059774</v>
      </c>
      <c r="M55" s="8">
        <v>14603.720843725327</v>
      </c>
      <c r="N55" s="8">
        <v>13648.337233325048</v>
      </c>
      <c r="O55" s="8">
        <v>12755.455354694954</v>
      </c>
      <c r="P55" s="8">
        <v>11952.538696498434</v>
      </c>
      <c r="Q55" s="8">
        <v>11139.043704191978</v>
      </c>
      <c r="R55" s="8">
        <v>10410.321216634338</v>
      </c>
      <c r="S55" s="8">
        <v>9729.2721623689868</v>
      </c>
      <c r="T55" s="8">
        <v>15089.253953856465</v>
      </c>
      <c r="U55" s="8">
        <v>14062.272754230848</v>
      </c>
      <c r="V55" s="8">
        <v>13142.31098160195</v>
      </c>
      <c r="W55" s="8">
        <v>12282.533624244394</v>
      </c>
      <c r="X55" s="8">
        <v>11509.385933508624</v>
      </c>
      <c r="Y55" s="8">
        <v>10726.052111366447</v>
      </c>
      <c r="Z55" s="8">
        <v>10024.347764840148</v>
      </c>
      <c r="AA55" s="8">
        <v>9368.5493146956414</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1887.45289405976</v>
      </c>
      <c r="H57" s="8">
        <v>6208.0085758887699</v>
      </c>
      <c r="I57" s="8">
        <v>13338.4844621014</v>
      </c>
      <c r="J57" s="8">
        <v>23255.648617280498</v>
      </c>
      <c r="K57" s="8">
        <v>34852.221883535196</v>
      </c>
      <c r="L57" s="8">
        <v>39742.5349742693</v>
      </c>
      <c r="M57" s="8">
        <v>46702.3730406576</v>
      </c>
      <c r="N57" s="8">
        <v>49959.462292305703</v>
      </c>
      <c r="O57" s="8">
        <v>52364.9408721863</v>
      </c>
      <c r="P57" s="8">
        <v>53859.722126929002</v>
      </c>
      <c r="Q57" s="8">
        <v>54384.625628543195</v>
      </c>
      <c r="R57" s="8">
        <v>54215.823956520697</v>
      </c>
      <c r="S57" s="8">
        <v>54470.036444201301</v>
      </c>
      <c r="T57" s="8">
        <v>54339.5903855094</v>
      </c>
      <c r="U57" s="8">
        <v>54003.963221148202</v>
      </c>
      <c r="V57" s="8">
        <v>50470.993652428799</v>
      </c>
      <c r="W57" s="8">
        <v>51876.047739907699</v>
      </c>
      <c r="X57" s="8">
        <v>48810.143183385</v>
      </c>
      <c r="Y57" s="8">
        <v>45488.103573770095</v>
      </c>
      <c r="Z57" s="8">
        <v>48305.325118891204</v>
      </c>
      <c r="AA57" s="8">
        <v>45145.163649940994</v>
      </c>
    </row>
    <row r="58" spans="1:27">
      <c r="A58" s="16" t="s">
        <v>25</v>
      </c>
      <c r="B58" s="16" t="s">
        <v>9</v>
      </c>
      <c r="C58" s="8">
        <v>0</v>
      </c>
      <c r="D58" s="8">
        <v>15609.886245765289</v>
      </c>
      <c r="E58" s="8">
        <v>154937.90320062809</v>
      </c>
      <c r="F58" s="8">
        <v>207023.24252778405</v>
      </c>
      <c r="G58" s="8">
        <v>253387.49220472027</v>
      </c>
      <c r="H58" s="8">
        <v>310573.43183903809</v>
      </c>
      <c r="I58" s="8">
        <v>355400.63669607387</v>
      </c>
      <c r="J58" s="8">
        <v>417597.51506461255</v>
      </c>
      <c r="K58" s="8">
        <v>449470.86399074225</v>
      </c>
      <c r="L58" s="8">
        <v>504303.69976388512</v>
      </c>
      <c r="M58" s="8">
        <v>580133.14815211587</v>
      </c>
      <c r="N58" s="8">
        <v>654035.91885211098</v>
      </c>
      <c r="O58" s="8">
        <v>711366.82187111804</v>
      </c>
      <c r="P58" s="8">
        <v>750825.6747964957</v>
      </c>
      <c r="Q58" s="8">
        <v>699724.15222786996</v>
      </c>
      <c r="R58" s="8">
        <v>660778.30825749296</v>
      </c>
      <c r="S58" s="8">
        <v>626078.40241734672</v>
      </c>
      <c r="T58" s="8">
        <v>591493.51624091133</v>
      </c>
      <c r="U58" s="8">
        <v>553526.90146383352</v>
      </c>
      <c r="V58" s="8">
        <v>517641.78594693838</v>
      </c>
      <c r="W58" s="8">
        <v>492602.65793701925</v>
      </c>
      <c r="X58" s="8">
        <v>475568.74400659144</v>
      </c>
      <c r="Y58" s="8">
        <v>443201.32805639552</v>
      </c>
      <c r="Z58" s="8">
        <v>414206.84853546991</v>
      </c>
      <c r="AA58" s="8">
        <v>387109.20413093577</v>
      </c>
    </row>
    <row r="59" spans="1:27">
      <c r="A59" s="16" t="s">
        <v>25</v>
      </c>
      <c r="B59" s="16" t="s">
        <v>8</v>
      </c>
      <c r="C59" s="8">
        <v>0</v>
      </c>
      <c r="D59" s="8">
        <v>2.3199979144893429E-4</v>
      </c>
      <c r="E59" s="8">
        <v>1196.1799663305924</v>
      </c>
      <c r="F59" s="8">
        <v>3168.9908374810771</v>
      </c>
      <c r="G59" s="8">
        <v>14360.25400058159</v>
      </c>
      <c r="H59" s="8">
        <v>13456.320206579026</v>
      </c>
      <c r="I59" s="8">
        <v>12540.477203535389</v>
      </c>
      <c r="J59" s="8">
        <v>11720.07215191636</v>
      </c>
      <c r="K59" s="8">
        <v>12709.449443304486</v>
      </c>
      <c r="L59" s="8">
        <v>11909.428763226357</v>
      </c>
      <c r="M59" s="8">
        <v>11098.86785284231</v>
      </c>
      <c r="N59" s="8">
        <v>17966.604974320435</v>
      </c>
      <c r="O59" s="8">
        <v>16791.219597986288</v>
      </c>
      <c r="P59" s="8">
        <v>15811.47104571528</v>
      </c>
      <c r="Q59" s="8">
        <v>14735.335439912538</v>
      </c>
      <c r="R59" s="8">
        <v>21775.742221280958</v>
      </c>
      <c r="S59" s="8">
        <v>20657.48237914058</v>
      </c>
      <c r="T59" s="8">
        <v>22930.6604457959</v>
      </c>
      <c r="U59" s="8">
        <v>21369.989703236592</v>
      </c>
      <c r="V59" s="8">
        <v>19971.952990785867</v>
      </c>
      <c r="W59" s="8">
        <v>18692.511169834183</v>
      </c>
      <c r="X59" s="8">
        <v>17515.875123240821</v>
      </c>
      <c r="Y59" s="8">
        <v>16790.49636306522</v>
      </c>
      <c r="Z59" s="8">
        <v>15692.05267139124</v>
      </c>
      <c r="AA59" s="8">
        <v>14665.469782262231</v>
      </c>
    </row>
    <row r="60" spans="1:27">
      <c r="A60" s="16" t="s">
        <v>25</v>
      </c>
      <c r="B60" s="16" t="s">
        <v>84</v>
      </c>
      <c r="C60" s="8">
        <v>0</v>
      </c>
      <c r="D60" s="8">
        <v>7.8374335509602717E-3</v>
      </c>
      <c r="E60" s="8">
        <v>16776.520338789738</v>
      </c>
      <c r="F60" s="8">
        <v>27959.033720666899</v>
      </c>
      <c r="G60" s="8">
        <v>26129.938315729236</v>
      </c>
      <c r="H60" s="8">
        <v>24485.139146031619</v>
      </c>
      <c r="I60" s="8">
        <v>22818.673037114895</v>
      </c>
      <c r="J60" s="8">
        <v>21325.862665123717</v>
      </c>
      <c r="K60" s="8">
        <v>39697.921093918238</v>
      </c>
      <c r="L60" s="8">
        <v>37199.059140392666</v>
      </c>
      <c r="M60" s="8">
        <v>34667.27497002454</v>
      </c>
      <c r="N60" s="8">
        <v>32399.322403937771</v>
      </c>
      <c r="O60" s="8">
        <v>30279.740560321457</v>
      </c>
      <c r="P60" s="8">
        <v>28373.724093122171</v>
      </c>
      <c r="Q60" s="8">
        <v>26442.596071274424</v>
      </c>
      <c r="R60" s="8">
        <v>24712.706609556659</v>
      </c>
      <c r="S60" s="8">
        <v>23095.987482670193</v>
      </c>
      <c r="T60" s="8">
        <v>21642.166157793839</v>
      </c>
      <c r="U60" s="8">
        <v>20169.190901492722</v>
      </c>
      <c r="V60" s="8">
        <v>18849.71112096151</v>
      </c>
      <c r="W60" s="8">
        <v>17616.552450710205</v>
      </c>
      <c r="X60" s="8">
        <v>16507.644696308835</v>
      </c>
      <c r="Y60" s="8">
        <v>15384.127211499603</v>
      </c>
      <c r="Z60" s="8">
        <v>14377.68898795221</v>
      </c>
      <c r="AA60" s="8">
        <v>13437.09251765634</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-13265.319661839243</v>
      </c>
      <c r="E63" s="72">
        <v>44759.710739220653</v>
      </c>
      <c r="F63" s="72">
        <v>118384.0773891214</v>
      </c>
      <c r="G63" s="72">
        <v>159489.55252590415</v>
      </c>
      <c r="H63" s="72">
        <v>229370.79795820831</v>
      </c>
      <c r="I63" s="72">
        <v>291928.02345934144</v>
      </c>
      <c r="J63" s="72">
        <v>369067.09109478578</v>
      </c>
      <c r="K63" s="72">
        <v>440773.9658890008</v>
      </c>
      <c r="L63" s="72">
        <v>574026.19299126416</v>
      </c>
      <c r="M63" s="72">
        <v>654775.03042888804</v>
      </c>
      <c r="N63" s="72">
        <v>737700.90330605139</v>
      </c>
      <c r="O63" s="72">
        <v>795232.25074088015</v>
      </c>
      <c r="P63" s="72">
        <v>834280.2332041288</v>
      </c>
      <c r="Q63" s="72">
        <v>781689.37669147097</v>
      </c>
      <c r="R63" s="72">
        <v>748774.79350126954</v>
      </c>
      <c r="S63" s="72">
        <v>712425.47177004826</v>
      </c>
      <c r="T63" s="72">
        <v>685249.49096296367</v>
      </c>
      <c r="U63" s="72">
        <v>644264.55273041024</v>
      </c>
      <c r="V63" s="72">
        <v>602443.32917096268</v>
      </c>
      <c r="W63" s="72">
        <v>576590.46599008737</v>
      </c>
      <c r="X63" s="72">
        <v>569911.79294303479</v>
      </c>
      <c r="Y63" s="72">
        <v>531590.1073160969</v>
      </c>
      <c r="Z63" s="72">
        <v>502606.2630785447</v>
      </c>
      <c r="AA63" s="72">
        <v>469725.47939549095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5.0963564811678296E-5</v>
      </c>
      <c r="E68" s="8">
        <v>7.17019612881181E-5</v>
      </c>
      <c r="F68" s="8">
        <v>6.7011178755277805E-5</v>
      </c>
      <c r="G68" s="8">
        <v>6.26272698473022E-5</v>
      </c>
      <c r="H68" s="8">
        <v>5.86850759530434E-5</v>
      </c>
      <c r="I68" s="8">
        <v>5.9327175462821399E-5</v>
      </c>
      <c r="J68" s="8">
        <v>5.5445958361025496E-5</v>
      </c>
      <c r="K68" s="8">
        <v>5.1818652659422699E-5</v>
      </c>
      <c r="L68" s="8">
        <v>4.8556827952377903E-5</v>
      </c>
      <c r="M68" s="8">
        <v>4.5252029082066399E-5</v>
      </c>
      <c r="N68" s="8">
        <v>4.2291615952768701E-5</v>
      </c>
      <c r="O68" s="8">
        <v>3.9524874711205001E-5</v>
      </c>
      <c r="P68" s="8">
        <v>3.7036905490484299E-5</v>
      </c>
      <c r="Q68" s="8">
        <v>3.4516157563028494E-5</v>
      </c>
      <c r="R68" s="8">
        <v>3.2258091171415695E-5</v>
      </c>
      <c r="S68" s="8">
        <v>3.0147748749935501E-5</v>
      </c>
      <c r="T68" s="8">
        <v>2.8250040749292601E-5</v>
      </c>
      <c r="U68" s="8">
        <v>2.6327330665222099E-5</v>
      </c>
      <c r="V68" s="8">
        <v>2.4604981923261E-5</v>
      </c>
      <c r="W68" s="8">
        <v>2.2995310202250303E-5</v>
      </c>
      <c r="X68" s="8">
        <v>2.1547826195731599E-5</v>
      </c>
      <c r="Y68" s="8">
        <v>2.0081271754836898E-5</v>
      </c>
      <c r="Z68" s="8">
        <v>1.8767543690881997E-5</v>
      </c>
      <c r="AA68" s="8">
        <v>7.6936422138468695E-5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4.6724808440734897E-5</v>
      </c>
      <c r="E70" s="8">
        <v>6.4941105011226793E-5</v>
      </c>
      <c r="F70" s="8">
        <v>6.0692621488914993E-5</v>
      </c>
      <c r="G70" s="8">
        <v>5.6722076142065895E-5</v>
      </c>
      <c r="H70" s="8">
        <v>7.4912547578589504E-5</v>
      </c>
      <c r="I70" s="8">
        <v>1.0617782369877609E-4</v>
      </c>
      <c r="J70" s="8">
        <v>9.9231610905797004E-5</v>
      </c>
      <c r="K70" s="8">
        <v>9.4777331164776907E-5</v>
      </c>
      <c r="L70" s="8">
        <v>2.1864267637344094E-4</v>
      </c>
      <c r="M70" s="8">
        <v>2.0376176054035807E-4</v>
      </c>
      <c r="N70" s="8">
        <v>1.9273591945869224E-4</v>
      </c>
      <c r="O70" s="8">
        <v>1.8012702748131782E-4</v>
      </c>
      <c r="P70" s="8">
        <v>1.6878858546302069E-4</v>
      </c>
      <c r="Q70" s="8">
        <v>1.573007607824889E-4</v>
      </c>
      <c r="R70" s="8">
        <v>1.4701005676511842E-4</v>
      </c>
      <c r="S70" s="8">
        <v>1.3739257637773139E-4</v>
      </c>
      <c r="T70" s="8">
        <v>1.782088316746812E-4</v>
      </c>
      <c r="U70" s="8">
        <v>1.7432180423904779E-4</v>
      </c>
      <c r="V70" s="8">
        <v>1.6291757400980838E-4</v>
      </c>
      <c r="W70" s="8">
        <v>1.5225941492002869E-4</v>
      </c>
      <c r="X70" s="8">
        <v>1.426751533466821E-4</v>
      </c>
      <c r="Y70" s="8">
        <v>1.3296462023558049E-4</v>
      </c>
      <c r="Z70" s="8">
        <v>1.2426600018555729E-4</v>
      </c>
      <c r="AA70" s="8">
        <v>886.88466474252573</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25934.563863286399</v>
      </c>
      <c r="H72" s="8">
        <v>24633.426819854503</v>
      </c>
      <c r="I72" s="8">
        <v>23789.471238226499</v>
      </c>
      <c r="J72" s="8">
        <v>23027.826134196399</v>
      </c>
      <c r="K72" s="8">
        <v>31205.4933066511</v>
      </c>
      <c r="L72" s="8">
        <v>29460.677807105199</v>
      </c>
      <c r="M72" s="8">
        <v>27902.564001885101</v>
      </c>
      <c r="N72" s="8">
        <v>26707.998193957003</v>
      </c>
      <c r="O72" s="8">
        <v>25571.5030948108</v>
      </c>
      <c r="P72" s="8">
        <v>24470.1381004385</v>
      </c>
      <c r="Q72" s="8">
        <v>23359.228839297299</v>
      </c>
      <c r="R72" s="8">
        <v>22252.459329148402</v>
      </c>
      <c r="S72" s="8">
        <v>23735.449132874899</v>
      </c>
      <c r="T72" s="8">
        <v>24802.846113149597</v>
      </c>
      <c r="U72" s="8">
        <v>25902.213080645099</v>
      </c>
      <c r="V72" s="8">
        <v>25257.714027198901</v>
      </c>
      <c r="W72" s="8">
        <v>28319.0257836778</v>
      </c>
      <c r="X72" s="8">
        <v>29899.0949080541</v>
      </c>
      <c r="Y72" s="8">
        <v>29562.186064663601</v>
      </c>
      <c r="Z72" s="8">
        <v>30406.486697988301</v>
      </c>
      <c r="AA72" s="8">
        <v>28417.277279924601</v>
      </c>
    </row>
    <row r="73" spans="1:27">
      <c r="A73" s="16" t="s">
        <v>26</v>
      </c>
      <c r="B73" s="16" t="s">
        <v>9</v>
      </c>
      <c r="C73" s="8">
        <v>0</v>
      </c>
      <c r="D73" s="8">
        <v>13615.451667924575</v>
      </c>
      <c r="E73" s="8">
        <v>13619.102262065704</v>
      </c>
      <c r="F73" s="8">
        <v>12728.133091931442</v>
      </c>
      <c r="G73" s="8">
        <v>26793.091040063482</v>
      </c>
      <c r="H73" s="8">
        <v>26688.121343507031</v>
      </c>
      <c r="I73" s="8">
        <v>29090.318217330907</v>
      </c>
      <c r="J73" s="8">
        <v>30130.835038472811</v>
      </c>
      <c r="K73" s="8">
        <v>29070.071592261378</v>
      </c>
      <c r="L73" s="8">
        <v>27240.200052018692</v>
      </c>
      <c r="M73" s="8">
        <v>25386.220465514376</v>
      </c>
      <c r="N73" s="8">
        <v>29345.493596120072</v>
      </c>
      <c r="O73" s="8">
        <v>28390.54381585979</v>
      </c>
      <c r="P73" s="8">
        <v>35395.535163909677</v>
      </c>
      <c r="Q73" s="8">
        <v>32986.49961777767</v>
      </c>
      <c r="R73" s="8">
        <v>30918.243786491017</v>
      </c>
      <c r="S73" s="8">
        <v>33752.759990820421</v>
      </c>
      <c r="T73" s="8">
        <v>31633.101319173125</v>
      </c>
      <c r="U73" s="8">
        <v>34160.628465933631</v>
      </c>
      <c r="V73" s="8">
        <v>31925.820998095165</v>
      </c>
      <c r="W73" s="8">
        <v>37094.206364269288</v>
      </c>
      <c r="X73" s="8">
        <v>41099.135903426955</v>
      </c>
      <c r="Y73" s="8">
        <v>38389.730774777068</v>
      </c>
      <c r="Z73" s="8">
        <v>35878.253050546307</v>
      </c>
      <c r="AA73" s="8">
        <v>33531.077607993691</v>
      </c>
    </row>
    <row r="74" spans="1:27">
      <c r="A74" s="16" t="s">
        <v>26</v>
      </c>
      <c r="B74" s="16" t="s">
        <v>8</v>
      </c>
      <c r="C74" s="8">
        <v>0</v>
      </c>
      <c r="D74" s="8">
        <v>5.3134480783253914E-4</v>
      </c>
      <c r="E74" s="8">
        <v>16311.782413273801</v>
      </c>
      <c r="F74" s="8">
        <v>15244.656456757506</v>
      </c>
      <c r="G74" s="8">
        <v>14247.34252592854</v>
      </c>
      <c r="H74" s="8">
        <v>13350.516171560173</v>
      </c>
      <c r="I74" s="8">
        <v>12441.875449737017</v>
      </c>
      <c r="J74" s="8">
        <v>11627.921046172594</v>
      </c>
      <c r="K74" s="8">
        <v>24829.202300320896</v>
      </c>
      <c r="L74" s="8">
        <v>23266.280441578216</v>
      </c>
      <c r="M74" s="8">
        <v>21682.767255851009</v>
      </c>
      <c r="N74" s="8">
        <v>34898.983684169354</v>
      </c>
      <c r="O74" s="8">
        <v>32615.872592942997</v>
      </c>
      <c r="P74" s="8">
        <v>30562.803810141508</v>
      </c>
      <c r="Q74" s="8">
        <v>28482.686068481264</v>
      </c>
      <c r="R74" s="8">
        <v>29346.574504720262</v>
      </c>
      <c r="S74" s="8">
        <v>27426.705138326637</v>
      </c>
      <c r="T74" s="8">
        <v>34518.526232495366</v>
      </c>
      <c r="U74" s="8">
        <v>32169.180294786198</v>
      </c>
      <c r="V74" s="8">
        <v>30064.654472734805</v>
      </c>
      <c r="W74" s="8">
        <v>28434.170855547629</v>
      </c>
      <c r="X74" s="8">
        <v>26670.930241872949</v>
      </c>
      <c r="Y74" s="8">
        <v>24862.764620482933</v>
      </c>
      <c r="Z74" s="8">
        <v>23236.228610801871</v>
      </c>
      <c r="AA74" s="8">
        <v>21716.101499373795</v>
      </c>
    </row>
    <row r="75" spans="1:27">
      <c r="A75" s="16" t="s">
        <v>26</v>
      </c>
      <c r="B75" s="16" t="s">
        <v>84</v>
      </c>
      <c r="C75" s="8">
        <v>0</v>
      </c>
      <c r="D75" s="8">
        <v>3.9015971237115559E-3</v>
      </c>
      <c r="E75" s="8">
        <v>21351.188902986982</v>
      </c>
      <c r="F75" s="8">
        <v>19954.388922650265</v>
      </c>
      <c r="G75" s="8">
        <v>18648.961627558685</v>
      </c>
      <c r="H75" s="8">
        <v>17475.066890964681</v>
      </c>
      <c r="I75" s="8">
        <v>16285.70625093438</v>
      </c>
      <c r="J75" s="8">
        <v>15220.286220040203</v>
      </c>
      <c r="K75" s="8">
        <v>14224.56656153953</v>
      </c>
      <c r="L75" s="8">
        <v>13329.173881777329</v>
      </c>
      <c r="M75" s="8">
        <v>12421.984509509581</v>
      </c>
      <c r="N75" s="8">
        <v>29330.373060967959</v>
      </c>
      <c r="O75" s="8">
        <v>27411.563606724314</v>
      </c>
      <c r="P75" s="8">
        <v>25686.090085433701</v>
      </c>
      <c r="Q75" s="8">
        <v>23937.883608686629</v>
      </c>
      <c r="R75" s="8">
        <v>22371.855660656882</v>
      </c>
      <c r="S75" s="8">
        <v>20908.276323641989</v>
      </c>
      <c r="T75" s="8">
        <v>19592.164746522489</v>
      </c>
      <c r="U75" s="8">
        <v>18258.713571535449</v>
      </c>
      <c r="V75" s="8">
        <v>17064.218288814231</v>
      </c>
      <c r="W75" s="8">
        <v>15947.867561285064</v>
      </c>
      <c r="X75" s="8">
        <v>14943.998386892788</v>
      </c>
      <c r="Y75" s="8">
        <v>13926.903412121339</v>
      </c>
      <c r="Z75" s="8">
        <v>13015.797722073265</v>
      </c>
      <c r="AA75" s="8">
        <v>12164.296947220009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13615.456198554879</v>
      </c>
      <c r="E78" s="70">
        <v>51282.073714969549</v>
      </c>
      <c r="F78" s="70">
        <v>47927.178599043014</v>
      </c>
      <c r="G78" s="70">
        <v>85623.959176186458</v>
      </c>
      <c r="H78" s="70">
        <v>82147.131359484003</v>
      </c>
      <c r="I78" s="70">
        <v>81607.371321733794</v>
      </c>
      <c r="J78" s="70">
        <v>80006.868593559586</v>
      </c>
      <c r="K78" s="70">
        <v>99329.333907368884</v>
      </c>
      <c r="L78" s="70">
        <v>93296.332449678943</v>
      </c>
      <c r="M78" s="70">
        <v>87393.536481773859</v>
      </c>
      <c r="N78" s="70">
        <v>120282.84877024194</v>
      </c>
      <c r="O78" s="70">
        <v>113989.4833299898</v>
      </c>
      <c r="P78" s="70">
        <v>116114.5673657489</v>
      </c>
      <c r="Q78" s="70">
        <v>108766.29832605977</v>
      </c>
      <c r="R78" s="70">
        <v>104889.13346028471</v>
      </c>
      <c r="S78" s="70">
        <v>105823.19075320427</v>
      </c>
      <c r="T78" s="70">
        <v>110546.63861779944</v>
      </c>
      <c r="U78" s="70">
        <v>110490.73561354952</v>
      </c>
      <c r="V78" s="70">
        <v>104312.40797436566</v>
      </c>
      <c r="W78" s="70">
        <v>109795.2707400345</v>
      </c>
      <c r="X78" s="70">
        <v>112613.15960446978</v>
      </c>
      <c r="Y78" s="70">
        <v>106741.58502509083</v>
      </c>
      <c r="Z78" s="70">
        <v>102536.7662244433</v>
      </c>
      <c r="AA78" s="70">
        <v>96715.63807619104</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1.4041194328793E-5</v>
      </c>
      <c r="E83" s="8">
        <v>1.3085544523967801E-5</v>
      </c>
      <c r="F83" s="8">
        <v>1.2229480860115099E-5</v>
      </c>
      <c r="G83" s="8">
        <v>1.14294213614102E-5</v>
      </c>
      <c r="H83" s="8">
        <v>1.2022391574644701E-5</v>
      </c>
      <c r="I83" s="8">
        <v>1.2735877651898801E-5</v>
      </c>
      <c r="J83" s="8">
        <v>1.3234002876592301E-5</v>
      </c>
      <c r="K83" s="8">
        <v>1.23682269840245E-5</v>
      </c>
      <c r="L83" s="8">
        <v>1.2353717468612301E-5</v>
      </c>
      <c r="M83" s="8">
        <v>1.1512918074252001E-5</v>
      </c>
      <c r="N83" s="8">
        <v>1.1450024384486401E-5</v>
      </c>
      <c r="O83" s="8">
        <v>1.07009573656984E-5</v>
      </c>
      <c r="P83" s="8">
        <v>1.00273650329552E-5</v>
      </c>
      <c r="Q83" s="8">
        <v>1.0788665820621099E-5</v>
      </c>
      <c r="R83" s="8">
        <v>1.0082865250108601E-5</v>
      </c>
      <c r="S83" s="8">
        <v>9.4232385488787394E-6</v>
      </c>
      <c r="T83" s="8">
        <v>1.0136866357149501E-5</v>
      </c>
      <c r="U83" s="8">
        <v>9.4469468154846496E-6</v>
      </c>
      <c r="V83" s="8">
        <v>8.8289222550032003E-6</v>
      </c>
      <c r="W83" s="8">
        <v>8.25132920798515E-6</v>
      </c>
      <c r="X83" s="8">
        <v>7.7319334287575204E-6</v>
      </c>
      <c r="Y83" s="8">
        <v>9.3088815864289102E-6</v>
      </c>
      <c r="Z83" s="8">
        <v>9.07415131759934E-6</v>
      </c>
      <c r="AA83" s="8">
        <v>2.45335899385976E-5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4.1154643324046499E-5</v>
      </c>
      <c r="E85" s="8">
        <v>3.83536403652294E-5</v>
      </c>
      <c r="F85" s="8">
        <v>3.7000698004750805E-5</v>
      </c>
      <c r="G85" s="8">
        <v>3.56994368048022E-5</v>
      </c>
      <c r="H85" s="8">
        <v>4.3821556642884502E-5</v>
      </c>
      <c r="I85" s="8">
        <v>5.5565571486456398E-5</v>
      </c>
      <c r="J85" s="8">
        <v>7.1974550661635497E-5</v>
      </c>
      <c r="K85" s="8">
        <v>7.2255901496082989E-5</v>
      </c>
      <c r="L85" s="8">
        <v>7.6452526629125107E-5</v>
      </c>
      <c r="M85" s="8">
        <v>7.1886811448710399E-5</v>
      </c>
      <c r="N85" s="8">
        <v>7.0894375796981996E-5</v>
      </c>
      <c r="O85" s="8">
        <v>7.0400401180712298E-5</v>
      </c>
      <c r="P85" s="8">
        <v>6.9793352662813002E-5</v>
      </c>
      <c r="Q85" s="8">
        <v>7.36212886578004E-5</v>
      </c>
      <c r="R85" s="8">
        <v>7.1518816156445895E-5</v>
      </c>
      <c r="S85" s="8">
        <v>6.9114902179136291E-5</v>
      </c>
      <c r="T85" s="8">
        <v>7.6146074450476612E-5</v>
      </c>
      <c r="U85" s="8">
        <v>7.1604981761686E-5</v>
      </c>
      <c r="V85" s="8">
        <v>6.8254470039460195E-5</v>
      </c>
      <c r="W85" s="8">
        <v>6.7601348576609789E-5</v>
      </c>
      <c r="X85" s="8">
        <v>6.64639057610812E-5</v>
      </c>
      <c r="Y85" s="8">
        <v>7.43478035421167E-5</v>
      </c>
      <c r="Z85" s="8">
        <v>7.0561525900901892E-5</v>
      </c>
      <c r="AA85" s="8">
        <v>7.5933707063434E-5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663.68676338882108</v>
      </c>
      <c r="H87" s="8">
        <v>1218.6578203243498</v>
      </c>
      <c r="I87" s="8">
        <v>2178.58142955119</v>
      </c>
      <c r="J87" s="8">
        <v>2987.79896512918</v>
      </c>
      <c r="K87" s="8">
        <v>3398.7008725923502</v>
      </c>
      <c r="L87" s="8">
        <v>3184.76311255565</v>
      </c>
      <c r="M87" s="8">
        <v>3110.9510374558499</v>
      </c>
      <c r="N87" s="8">
        <v>2968.5806068034699</v>
      </c>
      <c r="O87" s="8">
        <v>2823.82710637728</v>
      </c>
      <c r="P87" s="8">
        <v>2646.0758806836602</v>
      </c>
      <c r="Q87" s="8">
        <v>4524.5327385382798</v>
      </c>
      <c r="R87" s="8">
        <v>4593.7184971766692</v>
      </c>
      <c r="S87" s="8">
        <v>4526.9123919718895</v>
      </c>
      <c r="T87" s="8">
        <v>4528.2329397651902</v>
      </c>
      <c r="U87" s="8">
        <v>4997.9947400159299</v>
      </c>
      <c r="V87" s="8">
        <v>4671.02312167951</v>
      </c>
      <c r="W87" s="8">
        <v>5038.3873792088407</v>
      </c>
      <c r="X87" s="8">
        <v>4883.7557817066299</v>
      </c>
      <c r="Y87" s="8">
        <v>4844.6990847759798</v>
      </c>
      <c r="Z87" s="8">
        <v>5197.9287846810503</v>
      </c>
      <c r="AA87" s="8">
        <v>4857.87736750775</v>
      </c>
    </row>
    <row r="88" spans="1:27">
      <c r="A88" s="16" t="s">
        <v>27</v>
      </c>
      <c r="B88" s="16" t="s">
        <v>9</v>
      </c>
      <c r="C88" s="8">
        <v>0</v>
      </c>
      <c r="D88" s="8">
        <v>16029.557122034843</v>
      </c>
      <c r="E88" s="8">
        <v>22407.867501433542</v>
      </c>
      <c r="F88" s="8">
        <v>28181.100457674693</v>
      </c>
      <c r="G88" s="8">
        <v>29156.597161350357</v>
      </c>
      <c r="H88" s="8">
        <v>29962.944382776095</v>
      </c>
      <c r="I88" s="8">
        <v>30293.593500455467</v>
      </c>
      <c r="J88" s="8">
        <v>30606.930494410011</v>
      </c>
      <c r="K88" s="8">
        <v>30754.902122622509</v>
      </c>
      <c r="L88" s="8">
        <v>29946.718971078855</v>
      </c>
      <c r="M88" s="8">
        <v>29820.951031830322</v>
      </c>
      <c r="N88" s="8">
        <v>29675.461242721096</v>
      </c>
      <c r="O88" s="8">
        <v>29377.174121822736</v>
      </c>
      <c r="P88" s="8">
        <v>29059.576174423521</v>
      </c>
      <c r="Q88" s="8">
        <v>27081.768756542977</v>
      </c>
      <c r="R88" s="8">
        <v>25310.06425140188</v>
      </c>
      <c r="S88" s="8">
        <v>23654.265648927438</v>
      </c>
      <c r="T88" s="8">
        <v>22165.302425051621</v>
      </c>
      <c r="U88" s="8">
        <v>20656.722282908406</v>
      </c>
      <c r="V88" s="8">
        <v>19305.347922574732</v>
      </c>
      <c r="W88" s="8">
        <v>18042.381231025884</v>
      </c>
      <c r="X88" s="8">
        <v>16906.668860036996</v>
      </c>
      <c r="Y88" s="8">
        <v>15755.99361395716</v>
      </c>
      <c r="Z88" s="8">
        <v>14725.227672494102</v>
      </c>
      <c r="AA88" s="8">
        <v>13761.895017189472</v>
      </c>
    </row>
    <row r="89" spans="1:27">
      <c r="A89" s="16" t="s">
        <v>27</v>
      </c>
      <c r="B89" s="16" t="s">
        <v>8</v>
      </c>
      <c r="C89" s="8">
        <v>0</v>
      </c>
      <c r="D89" s="8">
        <v>1.4545028237422357E-4</v>
      </c>
      <c r="E89" s="8">
        <v>2.168473028179444E-4</v>
      </c>
      <c r="F89" s="8">
        <v>250.03603940102076</v>
      </c>
      <c r="G89" s="8">
        <v>233.67854143119524</v>
      </c>
      <c r="H89" s="8">
        <v>218.96919642069957</v>
      </c>
      <c r="I89" s="8">
        <v>204.06605843671608</v>
      </c>
      <c r="J89" s="8">
        <v>190.71594793224315</v>
      </c>
      <c r="K89" s="8">
        <v>178.23920629154287</v>
      </c>
      <c r="L89" s="8">
        <v>1082.2693658643143</v>
      </c>
      <c r="M89" s="8">
        <v>1008.6096499594917</v>
      </c>
      <c r="N89" s="8">
        <v>942.6258514033002</v>
      </c>
      <c r="O89" s="8">
        <v>880.9587485883618</v>
      </c>
      <c r="P89" s="8">
        <v>825.50511591122267</v>
      </c>
      <c r="Q89" s="8">
        <v>769.32089290808631</v>
      </c>
      <c r="R89" s="8">
        <v>718.99150011245933</v>
      </c>
      <c r="S89" s="8">
        <v>671.95467465089712</v>
      </c>
      <c r="T89" s="8">
        <v>629.65722171952007</v>
      </c>
      <c r="U89" s="8">
        <v>586.80247722923082</v>
      </c>
      <c r="V89" s="8">
        <v>548.41353192570546</v>
      </c>
      <c r="W89" s="8">
        <v>512.5360350328308</v>
      </c>
      <c r="X89" s="8">
        <v>480.27347058646166</v>
      </c>
      <c r="Y89" s="8">
        <v>447.58592201226639</v>
      </c>
      <c r="Z89" s="8">
        <v>418.30460025709885</v>
      </c>
      <c r="AA89" s="8">
        <v>390.93887863606585</v>
      </c>
    </row>
    <row r="90" spans="1:27">
      <c r="A90" s="16" t="s">
        <v>27</v>
      </c>
      <c r="B90" s="16" t="s">
        <v>84</v>
      </c>
      <c r="C90" s="8">
        <v>0</v>
      </c>
      <c r="D90" s="8">
        <v>6.0609168809013306E-4</v>
      </c>
      <c r="E90" s="8">
        <v>5.8947329883070798E-4</v>
      </c>
      <c r="F90" s="8">
        <v>1.1428011567405868E-3</v>
      </c>
      <c r="G90" s="8">
        <v>1.080409169349336E-3</v>
      </c>
      <c r="H90" s="8">
        <v>1.020378757359101E-3</v>
      </c>
      <c r="I90" s="8">
        <v>1.0133342909558888E-3</v>
      </c>
      <c r="J90" s="8">
        <v>1.0371494967942069E-3</v>
      </c>
      <c r="K90" s="8">
        <v>1.0776470855043579E-3</v>
      </c>
      <c r="L90" s="8">
        <v>1.2250722248700189E-3</v>
      </c>
      <c r="M90" s="8">
        <v>1.19001828058621E-3</v>
      </c>
      <c r="N90" s="8">
        <v>1.2472595031740997E-3</v>
      </c>
      <c r="O90" s="8">
        <v>1.3546448437478551E-3</v>
      </c>
      <c r="P90" s="8">
        <v>1.5018287003783022E-3</v>
      </c>
      <c r="Q90" s="8">
        <v>1.5823319689837151E-3</v>
      </c>
      <c r="R90" s="8">
        <v>1.809089880704744E-3</v>
      </c>
      <c r="S90" s="8">
        <v>1.7052559911077832E-3</v>
      </c>
      <c r="T90" s="8">
        <v>1.744841197152685E-3</v>
      </c>
      <c r="U90" s="8">
        <v>1.6538611627938131E-3</v>
      </c>
      <c r="V90" s="8">
        <v>1.5893402858626008E-3</v>
      </c>
      <c r="W90" s="8">
        <v>1.6844806339948691E-3</v>
      </c>
      <c r="X90" s="8">
        <v>1.7168036829037659E-3</v>
      </c>
      <c r="Y90" s="8">
        <v>1.7449479871147399E-3</v>
      </c>
      <c r="Z90" s="8">
        <v>1.91138934731236E-3</v>
      </c>
      <c r="AA90" s="8">
        <v>1.8409921307794451E-3</v>
      </c>
    </row>
    <row r="91" spans="1:27">
      <c r="A91" s="16" t="s">
        <v>27</v>
      </c>
      <c r="B91" s="16" t="s">
        <v>187</v>
      </c>
      <c r="C91" s="8">
        <v>0</v>
      </c>
      <c r="D91" s="8">
        <v>0</v>
      </c>
      <c r="E91" s="8">
        <v>7.4132474317551897E-4</v>
      </c>
      <c r="F91" s="8">
        <v>9.3059614247137693E-4</v>
      </c>
      <c r="G91" s="8">
        <v>9.1614795797240103E-4</v>
      </c>
      <c r="H91" s="8">
        <v>8.7602446829753203E-4</v>
      </c>
      <c r="I91" s="8">
        <v>9.881519447923889E-4</v>
      </c>
      <c r="J91" s="8">
        <v>9.6629820799682602E-4</v>
      </c>
      <c r="K91" s="8">
        <v>9.6611690694699899E-4</v>
      </c>
      <c r="L91" s="8">
        <v>1.015133111177459E-3</v>
      </c>
      <c r="M91" s="8">
        <v>9.7313865964163604E-4</v>
      </c>
      <c r="N91" s="8">
        <v>9.6857008917576495E-4</v>
      </c>
      <c r="O91" s="8">
        <v>9.9133419201157306E-4</v>
      </c>
      <c r="P91" s="8">
        <v>9.6314456284532903E-4</v>
      </c>
      <c r="Q91" s="8">
        <v>9.7500405426754002E-4</v>
      </c>
      <c r="R91" s="8">
        <v>1.102498599341083E-3</v>
      </c>
      <c r="S91" s="8">
        <v>1.0427984690739649E-3</v>
      </c>
      <c r="T91" s="8">
        <v>1.10735494442127E-3</v>
      </c>
      <c r="U91" s="8">
        <v>1.0564223090765009E-3</v>
      </c>
      <c r="V91" s="8">
        <v>1.0056038934624771E-3</v>
      </c>
      <c r="W91" s="8">
        <v>1.036613733994547E-3</v>
      </c>
      <c r="X91" s="8">
        <v>9.9329247414486291E-4</v>
      </c>
      <c r="Y91" s="8">
        <v>1.0041546144328051E-3</v>
      </c>
      <c r="Z91" s="8">
        <v>1.0108450678540501E-3</v>
      </c>
      <c r="AA91" s="8">
        <v>9.6926890032424096E-4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16029.55792877265</v>
      </c>
      <c r="E93" s="70">
        <v>22407.869100518074</v>
      </c>
      <c r="F93" s="70">
        <v>28431.138619703193</v>
      </c>
      <c r="G93" s="70">
        <v>30053.96450985636</v>
      </c>
      <c r="H93" s="70">
        <v>31400.573351768318</v>
      </c>
      <c r="I93" s="70">
        <v>32676.243058231059</v>
      </c>
      <c r="J93" s="70">
        <v>33785.447496127686</v>
      </c>
      <c r="K93" s="70">
        <v>34331.844329894528</v>
      </c>
      <c r="L93" s="70">
        <v>34213.7537785104</v>
      </c>
      <c r="M93" s="70">
        <v>33940.513965802333</v>
      </c>
      <c r="N93" s="70">
        <v>33586.669999101861</v>
      </c>
      <c r="O93" s="70">
        <v>33081.962403868776</v>
      </c>
      <c r="P93" s="70">
        <v>32531.159715812388</v>
      </c>
      <c r="Q93" s="70">
        <v>32375.625029735322</v>
      </c>
      <c r="R93" s="70">
        <v>30622.777241881169</v>
      </c>
      <c r="S93" s="70">
        <v>28853.135542142827</v>
      </c>
      <c r="T93" s="70">
        <v>27323.195525015413</v>
      </c>
      <c r="U93" s="70">
        <v>26241.522291488967</v>
      </c>
      <c r="V93" s="70">
        <v>24524.787248207514</v>
      </c>
      <c r="W93" s="70">
        <v>23593.307442214602</v>
      </c>
      <c r="X93" s="70">
        <v>22270.700896622082</v>
      </c>
      <c r="Y93" s="70">
        <v>21048.281453504693</v>
      </c>
      <c r="Z93" s="70">
        <v>20341.46405930234</v>
      </c>
      <c r="AA93" s="70">
        <v>19010.714174061617</v>
      </c>
    </row>
  </sheetData>
  <sheetProtection algorithmName="SHA-512" hashValue="BaJQu6yckaFle8/107GgEZOY4yk5VCGKXEj3jXMz3akEFhzYWYyc64GypYw7sHEzirjwET4RjtRIrbDkYGdSJw==" saltValue="zk3/HU7/0QUoUmKLJB55y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233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2211649.6919999998</v>
      </c>
      <c r="D6" s="8">
        <v>1465343.5379999999</v>
      </c>
      <c r="E6" s="8">
        <v>298046.44083436159</v>
      </c>
      <c r="F6" s="8">
        <v>70662.628493996512</v>
      </c>
      <c r="G6" s="8">
        <v>60618.978206328837</v>
      </c>
      <c r="H6" s="8">
        <v>57605.631955454781</v>
      </c>
      <c r="I6" s="8">
        <v>49585.067518785072</v>
      </c>
      <c r="J6" s="8">
        <v>47264.502364185479</v>
      </c>
      <c r="K6" s="8">
        <v>45509.198073374122</v>
      </c>
      <c r="L6" s="8">
        <v>33176.989421058453</v>
      </c>
      <c r="M6" s="8">
        <v>34065.169040528584</v>
      </c>
      <c r="N6" s="8">
        <v>8.2496775000000006E-4</v>
      </c>
      <c r="O6" s="8">
        <v>7.8933230799999997E-4</v>
      </c>
      <c r="P6" s="8">
        <v>7.3256492999999997E-4</v>
      </c>
      <c r="Q6" s="8">
        <v>4.4337612540000005E-4</v>
      </c>
      <c r="R6" s="8">
        <v>4.4545803100000001E-4</v>
      </c>
      <c r="S6" s="8">
        <v>3.9714242600000005E-4</v>
      </c>
      <c r="T6" s="8">
        <v>3.0612743300000001E-4</v>
      </c>
      <c r="U6" s="8">
        <v>2.4571307399999997E-4</v>
      </c>
      <c r="V6" s="8">
        <v>1.7819866099999998E-4</v>
      </c>
      <c r="W6" s="8">
        <v>1.35088177E-4</v>
      </c>
      <c r="X6" s="8">
        <v>1.2425442799999999E-4</v>
      </c>
      <c r="Y6" s="8">
        <v>1.1148313700000001E-4</v>
      </c>
      <c r="Z6" s="8">
        <v>1.0765158199999998E-4</v>
      </c>
      <c r="AA6" s="8">
        <v>1.3420210500000003E-4</v>
      </c>
    </row>
    <row r="7" spans="1:27">
      <c r="A7" s="16" t="s">
        <v>17</v>
      </c>
      <c r="B7" s="16" t="s">
        <v>11</v>
      </c>
      <c r="C7" s="8">
        <v>185321.79</v>
      </c>
      <c r="D7" s="8">
        <v>152612.56506960935</v>
      </c>
      <c r="E7" s="8">
        <v>19777.008422214803</v>
      </c>
      <c r="F7" s="8">
        <v>16507.527210451477</v>
      </c>
      <c r="G7" s="8">
        <v>2.3035262000000001E-4</v>
      </c>
      <c r="H7" s="8">
        <v>2.1503766400000001E-4</v>
      </c>
      <c r="I7" s="8">
        <v>1.8475521800000004E-4</v>
      </c>
      <c r="J7" s="8">
        <v>1.57159483E-4</v>
      </c>
      <c r="K7" s="8">
        <v>1.3676096700000002E-4</v>
      </c>
      <c r="L7" s="8">
        <v>4.6840279999999998E-5</v>
      </c>
      <c r="M7" s="8">
        <v>4.1806156999999995E-5</v>
      </c>
      <c r="N7" s="8">
        <v>3.8207522999999992E-5</v>
      </c>
      <c r="O7" s="8">
        <v>3.5328867000000003E-5</v>
      </c>
      <c r="P7" s="8">
        <v>3.3782296000000006E-5</v>
      </c>
      <c r="Q7" s="8">
        <v>3.2087586999999999E-5</v>
      </c>
      <c r="R7" s="8">
        <v>2.8915661000000002E-5</v>
      </c>
      <c r="S7" s="8">
        <v>2.7611269999999999E-5</v>
      </c>
      <c r="T7" s="8">
        <v>2.5831743E-5</v>
      </c>
      <c r="U7" s="8">
        <v>2.3235527999999998E-5</v>
      </c>
      <c r="V7" s="8">
        <v>2.2018898000000001E-5</v>
      </c>
      <c r="W7" s="8">
        <v>2.0451322000000002E-5</v>
      </c>
      <c r="X7" s="8">
        <v>0</v>
      </c>
      <c r="Y7" s="8">
        <v>0</v>
      </c>
      <c r="Z7" s="8">
        <v>0</v>
      </c>
      <c r="AA7" s="8">
        <v>0</v>
      </c>
    </row>
    <row r="8" spans="1:27">
      <c r="A8" s="16" t="s">
        <v>17</v>
      </c>
      <c r="B8" s="16" t="s">
        <v>7</v>
      </c>
      <c r="C8" s="8">
        <v>1095485.0079999999</v>
      </c>
      <c r="D8" s="8">
        <v>892091.94643026718</v>
      </c>
      <c r="E8" s="8">
        <v>1031428.4974311109</v>
      </c>
      <c r="F8" s="8">
        <v>809514.69955457479</v>
      </c>
      <c r="G8" s="8">
        <v>719021.07724153344</v>
      </c>
      <c r="H8" s="8">
        <v>592747.65313189023</v>
      </c>
      <c r="I8" s="8">
        <v>609985.65695300046</v>
      </c>
      <c r="J8" s="8">
        <v>569962.38223371014</v>
      </c>
      <c r="K8" s="8">
        <v>535461.54860519606</v>
      </c>
      <c r="L8" s="8">
        <v>439230.17649068235</v>
      </c>
      <c r="M8" s="8">
        <v>370381.88223431993</v>
      </c>
      <c r="N8" s="8">
        <v>329672.51211078174</v>
      </c>
      <c r="O8" s="8">
        <v>289805.72022249608</v>
      </c>
      <c r="P8" s="8">
        <v>254596.14442719155</v>
      </c>
      <c r="Q8" s="8">
        <v>229838.36213871522</v>
      </c>
      <c r="R8" s="8">
        <v>188667.84715594747</v>
      </c>
      <c r="S8" s="8">
        <v>180968.08530854076</v>
      </c>
      <c r="T8" s="8">
        <v>147003.42041260362</v>
      </c>
      <c r="U8" s="8">
        <v>123751.24501678953</v>
      </c>
      <c r="V8" s="8">
        <v>91830.822845628325</v>
      </c>
      <c r="W8" s="8">
        <v>82665.644216520159</v>
      </c>
      <c r="X8" s="8">
        <v>66244.096065207646</v>
      </c>
      <c r="Y8" s="8">
        <v>69738.147991218895</v>
      </c>
      <c r="Z8" s="8">
        <v>61820.993847065489</v>
      </c>
      <c r="AA8" s="8">
        <v>44144.81788984366</v>
      </c>
    </row>
    <row r="9" spans="1:27">
      <c r="A9" s="16" t="s">
        <v>17</v>
      </c>
      <c r="B9" s="16" t="s">
        <v>12</v>
      </c>
      <c r="C9" s="8">
        <v>151285.98850000001</v>
      </c>
      <c r="D9" s="8">
        <v>61438.905399999996</v>
      </c>
      <c r="E9" s="8">
        <v>58296.690499999997</v>
      </c>
      <c r="F9" s="8">
        <v>32685.877899999999</v>
      </c>
      <c r="G9" s="8">
        <v>43847.436800000003</v>
      </c>
      <c r="H9" s="8">
        <v>20366.716999999997</v>
      </c>
      <c r="I9" s="8">
        <v>19934.7284</v>
      </c>
      <c r="J9" s="8">
        <v>3744.8274999999999</v>
      </c>
      <c r="K9" s="8">
        <v>19100.107200000002</v>
      </c>
      <c r="L9" s="8">
        <v>4251.0765499999998</v>
      </c>
      <c r="M9" s="8">
        <v>3021.4508999999998</v>
      </c>
      <c r="N9" s="8">
        <v>5113.4099400000005</v>
      </c>
      <c r="O9" s="8">
        <v>707.43223705010007</v>
      </c>
      <c r="P9" s="8">
        <v>680.42375000000004</v>
      </c>
      <c r="Q9" s="8">
        <v>619.30330000000004</v>
      </c>
      <c r="R9" s="8">
        <v>602.91909999999996</v>
      </c>
      <c r="S9" s="8">
        <v>609.28579999999999</v>
      </c>
      <c r="T9" s="8">
        <v>524.25534000000005</v>
      </c>
      <c r="U9" s="8">
        <v>466.38159999999999</v>
      </c>
      <c r="V9" s="8">
        <v>407.88744000000003</v>
      </c>
      <c r="W9" s="8">
        <v>392.33794</v>
      </c>
      <c r="X9" s="8">
        <v>386.54820000000001</v>
      </c>
      <c r="Y9" s="8">
        <v>336.73712</v>
      </c>
      <c r="Z9" s="8">
        <v>312.98750000000001</v>
      </c>
      <c r="AA9" s="8">
        <v>0</v>
      </c>
    </row>
    <row r="10" spans="1:27">
      <c r="A10" s="16" t="s">
        <v>17</v>
      </c>
      <c r="B10" s="16" t="s">
        <v>4</v>
      </c>
      <c r="C10" s="8">
        <v>1820298.4403841649</v>
      </c>
      <c r="D10" s="8">
        <v>995143.93796397699</v>
      </c>
      <c r="E10" s="8">
        <v>1853281.8168189684</v>
      </c>
      <c r="F10" s="8">
        <v>1402022.9061335514</v>
      </c>
      <c r="G10" s="8">
        <v>1326503.77613522</v>
      </c>
      <c r="H10" s="8">
        <v>1134955.6567045408</v>
      </c>
      <c r="I10" s="8">
        <v>1104881.4847421574</v>
      </c>
      <c r="J10" s="8">
        <v>796519.1739577438</v>
      </c>
      <c r="K10" s="8">
        <v>1147257.6280209243</v>
      </c>
      <c r="L10" s="8">
        <v>630989.13489917328</v>
      </c>
      <c r="M10" s="8">
        <v>646762.10681494104</v>
      </c>
      <c r="N10" s="8">
        <v>778444.56098998629</v>
      </c>
      <c r="O10" s="8">
        <v>747154.75793784135</v>
      </c>
      <c r="P10" s="8">
        <v>762883.53506143729</v>
      </c>
      <c r="Q10" s="8">
        <v>634094.54254033777</v>
      </c>
      <c r="R10" s="8">
        <v>495049.32686266268</v>
      </c>
      <c r="S10" s="8">
        <v>245599.59095640221</v>
      </c>
      <c r="T10" s="8">
        <v>559287.62596874277</v>
      </c>
      <c r="U10" s="8">
        <v>274796.33417432307</v>
      </c>
      <c r="V10" s="8">
        <v>354655.48783645232</v>
      </c>
      <c r="W10" s="8">
        <v>322161.13141072664</v>
      </c>
      <c r="X10" s="8">
        <v>194921.93637349654</v>
      </c>
      <c r="Y10" s="8">
        <v>312745.78415062936</v>
      </c>
      <c r="Z10" s="8">
        <v>186673.19887537428</v>
      </c>
      <c r="AA10" s="8">
        <v>324290.68859335006</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5464040.9188841647</v>
      </c>
      <c r="D18" s="70">
        <v>3566630.8928638534</v>
      </c>
      <c r="E18" s="70">
        <v>3260830.4540066561</v>
      </c>
      <c r="F18" s="70">
        <v>2331393.639292574</v>
      </c>
      <c r="G18" s="70">
        <v>2149991.2686134349</v>
      </c>
      <c r="H18" s="70">
        <v>1805675.6590069234</v>
      </c>
      <c r="I18" s="70">
        <v>1784386.9377986982</v>
      </c>
      <c r="J18" s="70">
        <v>1417490.8862127988</v>
      </c>
      <c r="K18" s="70">
        <v>1747328.4820362553</v>
      </c>
      <c r="L18" s="70">
        <v>1107647.3774077543</v>
      </c>
      <c r="M18" s="70">
        <v>1054230.6090315958</v>
      </c>
      <c r="N18" s="70">
        <v>1113230.4839039433</v>
      </c>
      <c r="O18" s="70">
        <v>1037667.9112220487</v>
      </c>
      <c r="P18" s="70">
        <v>1018160.1040049761</v>
      </c>
      <c r="Q18" s="70">
        <v>864552.20845451672</v>
      </c>
      <c r="R18" s="70">
        <v>684320.0935929839</v>
      </c>
      <c r="S18" s="70">
        <v>427176.96248969669</v>
      </c>
      <c r="T18" s="70">
        <v>706815.30205330555</v>
      </c>
      <c r="U18" s="70">
        <v>399013.96106006118</v>
      </c>
      <c r="V18" s="70">
        <v>446894.19832229824</v>
      </c>
      <c r="W18" s="70">
        <v>405219.11372278631</v>
      </c>
      <c r="X18" s="70">
        <v>261552.58076295862</v>
      </c>
      <c r="Y18" s="70">
        <v>382820.66937333142</v>
      </c>
      <c r="Z18" s="70">
        <v>248807.18033009136</v>
      </c>
      <c r="AA18" s="70">
        <v>368435.50661739585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1232147.1040000001</v>
      </c>
      <c r="D21" s="8">
        <v>683307.64399999997</v>
      </c>
      <c r="E21" s="8">
        <v>158633.68985055224</v>
      </c>
      <c r="F21" s="8">
        <v>2.1505912099999999E-3</v>
      </c>
      <c r="G21" s="8">
        <v>1.6445098300000001E-3</v>
      </c>
      <c r="H21" s="8">
        <v>1.3993607799999998E-3</v>
      </c>
      <c r="I21" s="8">
        <v>1.2758293800000002E-3</v>
      </c>
      <c r="J21" s="8">
        <v>2.8012295E-4</v>
      </c>
      <c r="K21" s="8">
        <v>2.6238925999999996E-4</v>
      </c>
      <c r="L21" s="8">
        <v>2.3662411999999998E-4</v>
      </c>
      <c r="M21" s="8">
        <v>1.7937514399999998E-4</v>
      </c>
      <c r="N21" s="8">
        <v>1.9525892E-4</v>
      </c>
      <c r="O21" s="8">
        <v>1.7321571000000001E-4</v>
      </c>
      <c r="P21" s="8">
        <v>1.5668098599999999E-4</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431227.712</v>
      </c>
      <c r="D23" s="8">
        <v>327624.60964803927</v>
      </c>
      <c r="E23" s="8">
        <v>327735.39434783458</v>
      </c>
      <c r="F23" s="8">
        <v>288274.87407740019</v>
      </c>
      <c r="G23" s="8">
        <v>223747.72997792382</v>
      </c>
      <c r="H23" s="8">
        <v>176811.6499254785</v>
      </c>
      <c r="I23" s="8">
        <v>203547.7058175006</v>
      </c>
      <c r="J23" s="8">
        <v>202124.14574892129</v>
      </c>
      <c r="K23" s="8">
        <v>158370.30567932961</v>
      </c>
      <c r="L23" s="8">
        <v>168046.17748817502</v>
      </c>
      <c r="M23" s="8">
        <v>147895.269409728</v>
      </c>
      <c r="N23" s="8">
        <v>148814.4173521272</v>
      </c>
      <c r="O23" s="8">
        <v>130946.62124926109</v>
      </c>
      <c r="P23" s="8">
        <v>121710.777151121</v>
      </c>
      <c r="Q23" s="8">
        <v>116373.1570489068</v>
      </c>
      <c r="R23" s="8">
        <v>100444.2609608671</v>
      </c>
      <c r="S23" s="8">
        <v>95748.896897703642</v>
      </c>
      <c r="T23" s="8">
        <v>64592.16081555665</v>
      </c>
      <c r="U23" s="8">
        <v>60512.996731791565</v>
      </c>
      <c r="V23" s="8">
        <v>53933.404654674203</v>
      </c>
      <c r="W23" s="8">
        <v>55010.256612695004</v>
      </c>
      <c r="X23" s="8">
        <v>41630.992575147502</v>
      </c>
      <c r="Y23" s="8">
        <v>45956.556527333996</v>
      </c>
      <c r="Z23" s="8">
        <v>42141.00048500907</v>
      </c>
      <c r="AA23" s="8">
        <v>44144.8134256704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847079.62851373339</v>
      </c>
      <c r="D25" s="8">
        <v>536671.90405163949</v>
      </c>
      <c r="E25" s="8">
        <v>719378.3535268578</v>
      </c>
      <c r="F25" s="8">
        <v>508882.98190793028</v>
      </c>
      <c r="G25" s="8">
        <v>455481.5499671438</v>
      </c>
      <c r="H25" s="8">
        <v>444818.74939220166</v>
      </c>
      <c r="I25" s="8">
        <v>353610.97244754306</v>
      </c>
      <c r="J25" s="8">
        <v>279104.54769535089</v>
      </c>
      <c r="K25" s="8">
        <v>371515.38334872818</v>
      </c>
      <c r="L25" s="8">
        <v>268446.70393476362</v>
      </c>
      <c r="M25" s="8">
        <v>253578.47555892522</v>
      </c>
      <c r="N25" s="8">
        <v>316066.23008554924</v>
      </c>
      <c r="O25" s="8">
        <v>350682.04489261587</v>
      </c>
      <c r="P25" s="8">
        <v>317342.86605256482</v>
      </c>
      <c r="Q25" s="8">
        <v>295840.97701673245</v>
      </c>
      <c r="R25" s="8">
        <v>184606.04717863421</v>
      </c>
      <c r="S25" s="8">
        <v>121767.83712202305</v>
      </c>
      <c r="T25" s="8">
        <v>253876.2951907652</v>
      </c>
      <c r="U25" s="8">
        <v>120750.06006859745</v>
      </c>
      <c r="V25" s="8">
        <v>153827.15934132106</v>
      </c>
      <c r="W25" s="8">
        <v>127068.27663200011</v>
      </c>
      <c r="X25" s="8">
        <v>101479.77124580312</v>
      </c>
      <c r="Y25" s="8">
        <v>118409.4447873591</v>
      </c>
      <c r="Z25" s="8">
        <v>101941.4733816774</v>
      </c>
      <c r="AA25" s="8">
        <v>129187.13301559461</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2510454.4445137335</v>
      </c>
      <c r="D33" s="70">
        <v>1547604.1576996786</v>
      </c>
      <c r="E33" s="70">
        <v>1205747.4377252446</v>
      </c>
      <c r="F33" s="70">
        <v>797157.85813592165</v>
      </c>
      <c r="G33" s="70">
        <v>679229.28158957744</v>
      </c>
      <c r="H33" s="70">
        <v>621630.40071704099</v>
      </c>
      <c r="I33" s="70">
        <v>557158.67954087304</v>
      </c>
      <c r="J33" s="70">
        <v>481228.69372439513</v>
      </c>
      <c r="K33" s="70">
        <v>529885.68929044704</v>
      </c>
      <c r="L33" s="70">
        <v>436492.88165956276</v>
      </c>
      <c r="M33" s="70">
        <v>401473.74514802836</v>
      </c>
      <c r="N33" s="70">
        <v>464880.64763293532</v>
      </c>
      <c r="O33" s="70">
        <v>481628.66631509271</v>
      </c>
      <c r="P33" s="70">
        <v>439053.64336036681</v>
      </c>
      <c r="Q33" s="70">
        <v>412214.13406563923</v>
      </c>
      <c r="R33" s="70">
        <v>285050.30813950131</v>
      </c>
      <c r="S33" s="70">
        <v>217516.73401972669</v>
      </c>
      <c r="T33" s="70">
        <v>318468.45600632182</v>
      </c>
      <c r="U33" s="70">
        <v>181263.05680038902</v>
      </c>
      <c r="V33" s="70">
        <v>207760.56399599527</v>
      </c>
      <c r="W33" s="70">
        <v>182078.53324469511</v>
      </c>
      <c r="X33" s="70">
        <v>143110.76382095061</v>
      </c>
      <c r="Y33" s="70">
        <v>164366.0013146931</v>
      </c>
      <c r="Z33" s="70">
        <v>144082.47386668646</v>
      </c>
      <c r="AA33" s="70">
        <v>173331.946441265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979502.58799999999</v>
      </c>
      <c r="D36" s="8">
        <v>782035.89399999997</v>
      </c>
      <c r="E36" s="8">
        <v>139412.75098380932</v>
      </c>
      <c r="F36" s="8">
        <v>70662.626343405296</v>
      </c>
      <c r="G36" s="8">
        <v>60618.976561819007</v>
      </c>
      <c r="H36" s="8">
        <v>57605.630556094002</v>
      </c>
      <c r="I36" s="8">
        <v>49585.066242955691</v>
      </c>
      <c r="J36" s="8">
        <v>47264.502084062529</v>
      </c>
      <c r="K36" s="8">
        <v>45509.197810984864</v>
      </c>
      <c r="L36" s="8">
        <v>33176.989184434336</v>
      </c>
      <c r="M36" s="8">
        <v>34065.168861153441</v>
      </c>
      <c r="N36" s="8">
        <v>6.2970883000000003E-4</v>
      </c>
      <c r="O36" s="8">
        <v>6.1611659799999999E-4</v>
      </c>
      <c r="P36" s="8">
        <v>5.7588394399999993E-4</v>
      </c>
      <c r="Q36" s="8">
        <v>4.4337612540000005E-4</v>
      </c>
      <c r="R36" s="8">
        <v>4.4545803100000001E-4</v>
      </c>
      <c r="S36" s="8">
        <v>3.9714242600000005E-4</v>
      </c>
      <c r="T36" s="8">
        <v>3.0612743300000001E-4</v>
      </c>
      <c r="U36" s="8">
        <v>2.4571307399999997E-4</v>
      </c>
      <c r="V36" s="8">
        <v>1.7819866099999998E-4</v>
      </c>
      <c r="W36" s="8">
        <v>1.35088177E-4</v>
      </c>
      <c r="X36" s="8">
        <v>1.2425442799999999E-4</v>
      </c>
      <c r="Y36" s="8">
        <v>1.1148313700000001E-4</v>
      </c>
      <c r="Z36" s="8">
        <v>1.0765158199999998E-4</v>
      </c>
      <c r="AA36" s="8">
        <v>1.3420210500000003E-4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502343.64399999997</v>
      </c>
      <c r="D38" s="8">
        <v>398513.3308620663</v>
      </c>
      <c r="E38" s="8">
        <v>554605.62842533179</v>
      </c>
      <c r="F38" s="8">
        <v>409100.49511181779</v>
      </c>
      <c r="G38" s="8">
        <v>372746.89694461122</v>
      </c>
      <c r="H38" s="8">
        <v>316560.71292066033</v>
      </c>
      <c r="I38" s="8">
        <v>311955.65276415565</v>
      </c>
      <c r="J38" s="8">
        <v>276413.6021700977</v>
      </c>
      <c r="K38" s="8">
        <v>276180.92864674033</v>
      </c>
      <c r="L38" s="8">
        <v>206848.5049494812</v>
      </c>
      <c r="M38" s="8">
        <v>162845.00288165038</v>
      </c>
      <c r="N38" s="8">
        <v>180858.0928492992</v>
      </c>
      <c r="O38" s="8">
        <v>158859.09720432881</v>
      </c>
      <c r="P38" s="8">
        <v>132885.36561695932</v>
      </c>
      <c r="Q38" s="8">
        <v>113465.20351909951</v>
      </c>
      <c r="R38" s="8">
        <v>88223.584730562725</v>
      </c>
      <c r="S38" s="8">
        <v>85219.187058260708</v>
      </c>
      <c r="T38" s="8">
        <v>82411.258289272198</v>
      </c>
      <c r="U38" s="8">
        <v>63238.247107772295</v>
      </c>
      <c r="V38" s="8">
        <v>37897.417133163872</v>
      </c>
      <c r="W38" s="8">
        <v>27655.386588810699</v>
      </c>
      <c r="X38" s="8">
        <v>24613.102550437397</v>
      </c>
      <c r="Y38" s="8">
        <v>23781.590513474639</v>
      </c>
      <c r="Z38" s="8">
        <v>19679.992472576083</v>
      </c>
      <c r="AA38" s="8">
        <v>1.2825773000000001E-3</v>
      </c>
    </row>
    <row r="39" spans="1:27">
      <c r="A39" s="16" t="s">
        <v>24</v>
      </c>
      <c r="B39" s="16" t="s">
        <v>12</v>
      </c>
      <c r="C39" s="8">
        <v>2271.4124999999999</v>
      </c>
      <c r="D39" s="8">
        <v>1780.2333999999998</v>
      </c>
      <c r="E39" s="8">
        <v>1954.5505000000001</v>
      </c>
      <c r="F39" s="8">
        <v>1836.1618999999998</v>
      </c>
      <c r="G39" s="8">
        <v>1575.3528000000001</v>
      </c>
      <c r="H39" s="8">
        <v>1399.0830000000001</v>
      </c>
      <c r="I39" s="8">
        <v>1299.4263999999998</v>
      </c>
      <c r="J39" s="8">
        <v>1203.5419999999999</v>
      </c>
      <c r="K39" s="8">
        <v>1122.2092</v>
      </c>
      <c r="L39" s="8">
        <v>878.92075</v>
      </c>
      <c r="M39" s="8">
        <v>901.8386999999999</v>
      </c>
      <c r="N39" s="8">
        <v>843.71593999999993</v>
      </c>
      <c r="O39" s="8">
        <v>707.43200000000002</v>
      </c>
      <c r="P39" s="8">
        <v>680.42375000000004</v>
      </c>
      <c r="Q39" s="8">
        <v>619.30330000000004</v>
      </c>
      <c r="R39" s="8">
        <v>602.91909999999996</v>
      </c>
      <c r="S39" s="8">
        <v>609.28579999999999</v>
      </c>
      <c r="T39" s="8">
        <v>524.25534000000005</v>
      </c>
      <c r="U39" s="8">
        <v>466.38159999999999</v>
      </c>
      <c r="V39" s="8">
        <v>407.88744000000003</v>
      </c>
      <c r="W39" s="8">
        <v>392.33794</v>
      </c>
      <c r="X39" s="8">
        <v>386.54820000000001</v>
      </c>
      <c r="Y39" s="8">
        <v>336.73712</v>
      </c>
      <c r="Z39" s="8">
        <v>312.98750000000001</v>
      </c>
      <c r="AA39" s="8">
        <v>0</v>
      </c>
    </row>
    <row r="40" spans="1:27">
      <c r="A40" s="16" t="s">
        <v>24</v>
      </c>
      <c r="B40" s="16" t="s">
        <v>4</v>
      </c>
      <c r="C40" s="8">
        <v>417844.27950706182</v>
      </c>
      <c r="D40" s="8">
        <v>62094.798429971255</v>
      </c>
      <c r="E40" s="8">
        <v>311189.75347701117</v>
      </c>
      <c r="F40" s="8">
        <v>278580.3783760689</v>
      </c>
      <c r="G40" s="8">
        <v>249632.71316751096</v>
      </c>
      <c r="H40" s="8">
        <v>200353.3860982249</v>
      </c>
      <c r="I40" s="8">
        <v>127108.62043388422</v>
      </c>
      <c r="J40" s="8">
        <v>92331.407855718207</v>
      </c>
      <c r="K40" s="8">
        <v>161229.29686030955</v>
      </c>
      <c r="L40" s="8">
        <v>68119.513590393966</v>
      </c>
      <c r="M40" s="8">
        <v>106865.10066322499</v>
      </c>
      <c r="N40" s="8">
        <v>104562.09796061086</v>
      </c>
      <c r="O40" s="8">
        <v>107194.13593823729</v>
      </c>
      <c r="P40" s="8">
        <v>113910.51588010145</v>
      </c>
      <c r="Q40" s="8">
        <v>79427.94033463813</v>
      </c>
      <c r="R40" s="8">
        <v>50653.091440371296</v>
      </c>
      <c r="S40" s="8">
        <v>28330.688969706942</v>
      </c>
      <c r="T40" s="8">
        <v>58742.351570016901</v>
      </c>
      <c r="U40" s="8">
        <v>35052.60449893272</v>
      </c>
      <c r="V40" s="8">
        <v>71878.228588690108</v>
      </c>
      <c r="W40" s="8">
        <v>25593.175479194582</v>
      </c>
      <c r="X40" s="8">
        <v>21213.699612348901</v>
      </c>
      <c r="Y40" s="8">
        <v>42081.342840470956</v>
      </c>
      <c r="Z40" s="8">
        <v>4255.48259216715</v>
      </c>
      <c r="AA40" s="8">
        <v>32371.568277570841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1901961.9240070619</v>
      </c>
      <c r="D48" s="70">
        <v>1244424.2566920377</v>
      </c>
      <c r="E48" s="70">
        <v>1007162.6833861524</v>
      </c>
      <c r="F48" s="70">
        <v>760179.66173129203</v>
      </c>
      <c r="G48" s="70">
        <v>684573.93947394122</v>
      </c>
      <c r="H48" s="70">
        <v>575918.81257497915</v>
      </c>
      <c r="I48" s="70">
        <v>489948.76584099553</v>
      </c>
      <c r="J48" s="70">
        <v>417213.05410987849</v>
      </c>
      <c r="K48" s="70">
        <v>484041.63251803472</v>
      </c>
      <c r="L48" s="70">
        <v>309023.9284743095</v>
      </c>
      <c r="M48" s="70">
        <v>304677.11110602878</v>
      </c>
      <c r="N48" s="70">
        <v>286263.9073796189</v>
      </c>
      <c r="O48" s="70">
        <v>266760.66575868271</v>
      </c>
      <c r="P48" s="70">
        <v>247476.30582294471</v>
      </c>
      <c r="Q48" s="70">
        <v>193512.44759711376</v>
      </c>
      <c r="R48" s="70">
        <v>139479.59571639204</v>
      </c>
      <c r="S48" s="70">
        <v>114159.16222511008</v>
      </c>
      <c r="T48" s="70">
        <v>141677.86550541653</v>
      </c>
      <c r="U48" s="70">
        <v>98757.233452418091</v>
      </c>
      <c r="V48" s="70">
        <v>110183.53334005264</v>
      </c>
      <c r="W48" s="70">
        <v>53640.900143093459</v>
      </c>
      <c r="X48" s="70">
        <v>46213.350487040727</v>
      </c>
      <c r="Y48" s="70">
        <v>66199.670585428728</v>
      </c>
      <c r="Z48" s="70">
        <v>24248.462672394817</v>
      </c>
      <c r="AA48" s="70">
        <v>32371.569694350244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185321.79</v>
      </c>
      <c r="D52" s="8">
        <v>152612.56506960935</v>
      </c>
      <c r="E52" s="8">
        <v>19777.008422214803</v>
      </c>
      <c r="F52" s="8">
        <v>16507.527210451477</v>
      </c>
      <c r="G52" s="8">
        <v>2.3035262000000001E-4</v>
      </c>
      <c r="H52" s="8">
        <v>2.1503766400000001E-4</v>
      </c>
      <c r="I52" s="8">
        <v>1.8475521800000004E-4</v>
      </c>
      <c r="J52" s="8">
        <v>1.57159483E-4</v>
      </c>
      <c r="K52" s="8">
        <v>1.3676096700000002E-4</v>
      </c>
      <c r="L52" s="8">
        <v>4.6840279999999998E-5</v>
      </c>
      <c r="M52" s="8">
        <v>4.1806156999999995E-5</v>
      </c>
      <c r="N52" s="8">
        <v>3.8207522999999992E-5</v>
      </c>
      <c r="O52" s="8">
        <v>3.5328867000000003E-5</v>
      </c>
      <c r="P52" s="8">
        <v>3.3782296000000006E-5</v>
      </c>
      <c r="Q52" s="8">
        <v>3.2087586999999999E-5</v>
      </c>
      <c r="R52" s="8">
        <v>2.8915661000000002E-5</v>
      </c>
      <c r="S52" s="8">
        <v>2.7611269999999999E-5</v>
      </c>
      <c r="T52" s="8">
        <v>2.5831743E-5</v>
      </c>
      <c r="U52" s="8">
        <v>2.3235527999999998E-5</v>
      </c>
      <c r="V52" s="8">
        <v>2.2018898000000001E-5</v>
      </c>
      <c r="W52" s="8">
        <v>2.0451322000000002E-5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149014.576</v>
      </c>
      <c r="D54" s="8">
        <v>59658.671999999999</v>
      </c>
      <c r="E54" s="8">
        <v>56342.14</v>
      </c>
      <c r="F54" s="8">
        <v>30849.716</v>
      </c>
      <c r="G54" s="8">
        <v>42272.084000000003</v>
      </c>
      <c r="H54" s="8">
        <v>18967.633999999998</v>
      </c>
      <c r="I54" s="8">
        <v>18635.302</v>
      </c>
      <c r="J54" s="8">
        <v>2541.2855</v>
      </c>
      <c r="K54" s="8">
        <v>17977.898000000001</v>
      </c>
      <c r="L54" s="8">
        <v>3372.1558</v>
      </c>
      <c r="M54" s="8">
        <v>2119.6122</v>
      </c>
      <c r="N54" s="8">
        <v>4269.6940000000004</v>
      </c>
      <c r="O54" s="8">
        <v>2.3705010000000002E-4</v>
      </c>
      <c r="P54" s="8">
        <v>0</v>
      </c>
      <c r="Q54" s="8">
        <v>0</v>
      </c>
      <c r="R54" s="8">
        <v>0</v>
      </c>
      <c r="S54" s="8">
        <v>0</v>
      </c>
      <c r="T54" s="8">
        <v>0</v>
      </c>
      <c r="U54" s="8">
        <v>0</v>
      </c>
      <c r="V54" s="8">
        <v>0</v>
      </c>
      <c r="W54" s="8">
        <v>0</v>
      </c>
      <c r="X54" s="8">
        <v>0</v>
      </c>
      <c r="Y54" s="8">
        <v>0</v>
      </c>
      <c r="Z54" s="8">
        <v>0</v>
      </c>
      <c r="AA54" s="8">
        <v>0</v>
      </c>
    </row>
    <row r="55" spans="1:27">
      <c r="A55" s="16" t="s">
        <v>25</v>
      </c>
      <c r="B55" s="16" t="s">
        <v>4</v>
      </c>
      <c r="C55" s="8">
        <v>350362.32240199967</v>
      </c>
      <c r="D55" s="8">
        <v>243709.81031255299</v>
      </c>
      <c r="E55" s="8">
        <v>628069.51038883859</v>
      </c>
      <c r="F55" s="8">
        <v>473231.40238660591</v>
      </c>
      <c r="G55" s="8">
        <v>469775.41498045437</v>
      </c>
      <c r="H55" s="8">
        <v>359552.60317029676</v>
      </c>
      <c r="I55" s="8">
        <v>513628.7309409235</v>
      </c>
      <c r="J55" s="8">
        <v>341088.00178411498</v>
      </c>
      <c r="K55" s="8">
        <v>503376.8003490353</v>
      </c>
      <c r="L55" s="8">
        <v>245395.81549778359</v>
      </c>
      <c r="M55" s="8">
        <v>247277.505300127</v>
      </c>
      <c r="N55" s="8">
        <v>304458.76362201764</v>
      </c>
      <c r="O55" s="8">
        <v>233628.99248810922</v>
      </c>
      <c r="P55" s="8">
        <v>284407.65002408368</v>
      </c>
      <c r="Q55" s="8">
        <v>221934.76484804499</v>
      </c>
      <c r="R55" s="8">
        <v>224173.3387145118</v>
      </c>
      <c r="S55" s="8">
        <v>77749.137522259043</v>
      </c>
      <c r="T55" s="8">
        <v>210557.31158651001</v>
      </c>
      <c r="U55" s="8">
        <v>109043.0580533848</v>
      </c>
      <c r="V55" s="8">
        <v>117353.3587183965</v>
      </c>
      <c r="W55" s="8">
        <v>160133.758082841</v>
      </c>
      <c r="X55" s="8">
        <v>67517.126004787002</v>
      </c>
      <c r="Y55" s="8">
        <v>140436.64991443232</v>
      </c>
      <c r="Z55" s="8">
        <v>74748.49141593941</v>
      </c>
      <c r="AA55" s="8">
        <v>137595.019604626</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684698.68840199965</v>
      </c>
      <c r="D63" s="70">
        <v>455981.0473821623</v>
      </c>
      <c r="E63" s="70">
        <v>704188.65881105338</v>
      </c>
      <c r="F63" s="70">
        <v>520588.64559705742</v>
      </c>
      <c r="G63" s="70">
        <v>512047.49921080697</v>
      </c>
      <c r="H63" s="70">
        <v>378520.23738533445</v>
      </c>
      <c r="I63" s="70">
        <v>532264.03312567878</v>
      </c>
      <c r="J63" s="70">
        <v>343629.28744127444</v>
      </c>
      <c r="K63" s="70">
        <v>521354.69848579628</v>
      </c>
      <c r="L63" s="70">
        <v>248767.97134462389</v>
      </c>
      <c r="M63" s="70">
        <v>249397.11754193314</v>
      </c>
      <c r="N63" s="70">
        <v>308728.45766022516</v>
      </c>
      <c r="O63" s="70">
        <v>233628.99276048818</v>
      </c>
      <c r="P63" s="70">
        <v>284407.65005786595</v>
      </c>
      <c r="Q63" s="70">
        <v>221934.76488013257</v>
      </c>
      <c r="R63" s="70">
        <v>224173.33874342748</v>
      </c>
      <c r="S63" s="70">
        <v>77749.137549870313</v>
      </c>
      <c r="T63" s="70">
        <v>210557.31161234176</v>
      </c>
      <c r="U63" s="70">
        <v>109043.05807662032</v>
      </c>
      <c r="V63" s="70">
        <v>117353.3587404154</v>
      </c>
      <c r="W63" s="70">
        <v>160133.75810329232</v>
      </c>
      <c r="X63" s="70">
        <v>67517.126004787002</v>
      </c>
      <c r="Y63" s="70">
        <v>140436.64991443232</v>
      </c>
      <c r="Z63" s="70">
        <v>74748.49141593941</v>
      </c>
      <c r="AA63" s="70">
        <v>137595.019604626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161913.652</v>
      </c>
      <c r="D68" s="8">
        <v>165954.00543464639</v>
      </c>
      <c r="E68" s="8">
        <v>149087.4742112355</v>
      </c>
      <c r="F68" s="8">
        <v>112139.3299514776</v>
      </c>
      <c r="G68" s="8">
        <v>122526.44990359031</v>
      </c>
      <c r="H68" s="8">
        <v>99375.289825856802</v>
      </c>
      <c r="I68" s="8">
        <v>94482.297879042511</v>
      </c>
      <c r="J68" s="8">
        <v>91424.633799384508</v>
      </c>
      <c r="K68" s="8">
        <v>100910.3137599605</v>
      </c>
      <c r="L68" s="8">
        <v>64335.493536909198</v>
      </c>
      <c r="M68" s="8">
        <v>59641.6094437387</v>
      </c>
      <c r="N68" s="8">
        <v>1.4117538E-3</v>
      </c>
      <c r="O68" s="8">
        <v>1.2843109E-3</v>
      </c>
      <c r="P68" s="8">
        <v>1.1928392999999999E-3</v>
      </c>
      <c r="Q68" s="8">
        <v>1.0862045000000001E-3</v>
      </c>
      <c r="R68" s="8">
        <v>1.0108477000000001E-3</v>
      </c>
      <c r="S68" s="8">
        <v>9.3613139999999991E-4</v>
      </c>
      <c r="T68" s="8">
        <v>8.709573E-4</v>
      </c>
      <c r="U68" s="8">
        <v>7.8073760000000009E-4</v>
      </c>
      <c r="V68" s="8">
        <v>7.0104040000000002E-4</v>
      </c>
      <c r="W68" s="8">
        <v>6.728623500000001E-4</v>
      </c>
      <c r="X68" s="8">
        <v>6.2692340000000007E-4</v>
      </c>
      <c r="Y68" s="8">
        <v>5.8580229999999995E-4</v>
      </c>
      <c r="Z68" s="8">
        <v>5.3817470000000001E-4</v>
      </c>
      <c r="AA68" s="8">
        <v>2.2653262999999999E-3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204930.24178133294</v>
      </c>
      <c r="D70" s="8">
        <v>152667.42396037441</v>
      </c>
      <c r="E70" s="8">
        <v>194215.32353049898</v>
      </c>
      <c r="F70" s="8">
        <v>141286.99578524774</v>
      </c>
      <c r="G70" s="8">
        <v>151541.49483149865</v>
      </c>
      <c r="H70" s="8">
        <v>130230.91722850049</v>
      </c>
      <c r="I70" s="8">
        <v>110304.69995451662</v>
      </c>
      <c r="J70" s="8">
        <v>83975.834961335582</v>
      </c>
      <c r="K70" s="8">
        <v>111078.62440487696</v>
      </c>
      <c r="L70" s="8">
        <v>48900.114359790859</v>
      </c>
      <c r="M70" s="8">
        <v>39008.173667501855</v>
      </c>
      <c r="N70" s="8">
        <v>53156.314109928593</v>
      </c>
      <c r="O70" s="8">
        <v>55454.94895600478</v>
      </c>
      <c r="P70" s="8">
        <v>47218.713101568719</v>
      </c>
      <c r="Q70" s="8">
        <v>36825.73616373312</v>
      </c>
      <c r="R70" s="8">
        <v>35457.679004070276</v>
      </c>
      <c r="S70" s="8">
        <v>17717.207899411333</v>
      </c>
      <c r="T70" s="8">
        <v>35547.462087930297</v>
      </c>
      <c r="U70" s="8">
        <v>9785.4166939814204</v>
      </c>
      <c r="V70" s="8">
        <v>11579.621652216401</v>
      </c>
      <c r="W70" s="8">
        <v>9365.9207525897909</v>
      </c>
      <c r="X70" s="8">
        <v>4711.33915627446</v>
      </c>
      <c r="Y70" s="8">
        <v>11080.615703637259</v>
      </c>
      <c r="Z70" s="8">
        <v>5682.6723869634397</v>
      </c>
      <c r="AA70" s="8">
        <v>25136.966771510703</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366843.89378133294</v>
      </c>
      <c r="D78" s="70">
        <v>318621.42939502082</v>
      </c>
      <c r="E78" s="70">
        <v>343302.79774173448</v>
      </c>
      <c r="F78" s="70">
        <v>253426.32573672535</v>
      </c>
      <c r="G78" s="70">
        <v>274067.94473508897</v>
      </c>
      <c r="H78" s="70">
        <v>229606.20705435728</v>
      </c>
      <c r="I78" s="70">
        <v>204786.99783355911</v>
      </c>
      <c r="J78" s="70">
        <v>175400.4687607201</v>
      </c>
      <c r="K78" s="70">
        <v>211988.93816483745</v>
      </c>
      <c r="L78" s="70">
        <v>113235.60789670006</v>
      </c>
      <c r="M78" s="70">
        <v>98649.783111240555</v>
      </c>
      <c r="N78" s="70">
        <v>53156.315521682394</v>
      </c>
      <c r="O78" s="70">
        <v>55454.95024031568</v>
      </c>
      <c r="P78" s="70">
        <v>47218.714294408019</v>
      </c>
      <c r="Q78" s="70">
        <v>36825.737249937622</v>
      </c>
      <c r="R78" s="70">
        <v>35457.680014917976</v>
      </c>
      <c r="S78" s="70">
        <v>17717.208835542733</v>
      </c>
      <c r="T78" s="70">
        <v>35547.462958887598</v>
      </c>
      <c r="U78" s="70">
        <v>9785.4174747190209</v>
      </c>
      <c r="V78" s="70">
        <v>11579.622353256802</v>
      </c>
      <c r="W78" s="70">
        <v>9365.9214254521412</v>
      </c>
      <c r="X78" s="70">
        <v>4711.33978319786</v>
      </c>
      <c r="Y78" s="70">
        <v>11080.616289439558</v>
      </c>
      <c r="Z78" s="70">
        <v>5682.6729251381394</v>
      </c>
      <c r="AA78" s="70">
        <v>25136.969036837003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4.8551527000000001E-4</v>
      </c>
      <c r="E83" s="8">
        <v>4.4670897999999997E-4</v>
      </c>
      <c r="F83" s="8">
        <v>4.1387927999999999E-4</v>
      </c>
      <c r="G83" s="8">
        <v>4.1540799999999998E-4</v>
      </c>
      <c r="H83" s="8">
        <v>4.5989465999999999E-4</v>
      </c>
      <c r="I83" s="8">
        <v>4.9230180000000006E-4</v>
      </c>
      <c r="J83" s="8">
        <v>5.1530670000000001E-4</v>
      </c>
      <c r="K83" s="8">
        <v>5.1916560000000002E-4</v>
      </c>
      <c r="L83" s="8">
        <v>5.1611690000000004E-4</v>
      </c>
      <c r="M83" s="8">
        <v>4.9920287999999998E-4</v>
      </c>
      <c r="N83" s="8">
        <v>4.9760149999999992E-4</v>
      </c>
      <c r="O83" s="8">
        <v>4.8459529999999998E-4</v>
      </c>
      <c r="P83" s="8">
        <v>4.6627194000000002E-4</v>
      </c>
      <c r="Q83" s="8">
        <v>4.8450446000000003E-4</v>
      </c>
      <c r="R83" s="8">
        <v>4.5366994000000001E-4</v>
      </c>
      <c r="S83" s="8">
        <v>4.1644499999999999E-4</v>
      </c>
      <c r="T83" s="8">
        <v>4.3681747000000001E-4</v>
      </c>
      <c r="U83" s="8">
        <v>3.9648807000000001E-4</v>
      </c>
      <c r="V83" s="8">
        <v>3.5674985999999999E-4</v>
      </c>
      <c r="W83" s="8">
        <v>3.4215210000000001E-4</v>
      </c>
      <c r="X83" s="8">
        <v>3.1269935000000001E-4</v>
      </c>
      <c r="Y83" s="8">
        <v>3.6460795999999999E-4</v>
      </c>
      <c r="Z83" s="8">
        <v>3.5130562999999997E-4</v>
      </c>
      <c r="AA83" s="8">
        <v>9.1626966000000001E-4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81.968180036800007</v>
      </c>
      <c r="D85" s="8">
        <v>1.2094388699999997E-3</v>
      </c>
      <c r="E85" s="8">
        <v>428.87589576200003</v>
      </c>
      <c r="F85" s="8">
        <v>41.14767769841999</v>
      </c>
      <c r="G85" s="8">
        <v>72.603188612209991</v>
      </c>
      <c r="H85" s="8">
        <v>8.1531694E-4</v>
      </c>
      <c r="I85" s="8">
        <v>228.46096528991998</v>
      </c>
      <c r="J85" s="8">
        <v>19.381661224070001</v>
      </c>
      <c r="K85" s="8">
        <v>57.523057974210005</v>
      </c>
      <c r="L85" s="8">
        <v>126.98751644124</v>
      </c>
      <c r="M85" s="8">
        <v>32.85162516199</v>
      </c>
      <c r="N85" s="8">
        <v>201.15521188003001</v>
      </c>
      <c r="O85" s="8">
        <v>194.63566287416</v>
      </c>
      <c r="P85" s="8">
        <v>3.79000311854</v>
      </c>
      <c r="Q85" s="8">
        <v>65.124177189159994</v>
      </c>
      <c r="R85" s="8">
        <v>159.17052507510999</v>
      </c>
      <c r="S85" s="8">
        <v>34.719443001859993</v>
      </c>
      <c r="T85" s="8">
        <v>564.20553352027002</v>
      </c>
      <c r="U85" s="8">
        <v>165.19485942669002</v>
      </c>
      <c r="V85" s="8">
        <v>17.11953582824</v>
      </c>
      <c r="W85" s="8">
        <v>4.6410120999999999E-4</v>
      </c>
      <c r="X85" s="8">
        <v>3.5428309000000002E-4</v>
      </c>
      <c r="Y85" s="8">
        <v>737.73090472977003</v>
      </c>
      <c r="Z85" s="8">
        <v>45.07909862687</v>
      </c>
      <c r="AA85" s="8">
        <v>9.2404789999999987E-4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81.968180036800007</v>
      </c>
      <c r="D93" s="70">
        <v>1.6949541399999997E-3</v>
      </c>
      <c r="E93" s="70">
        <v>428.87634247098003</v>
      </c>
      <c r="F93" s="70">
        <v>41.148091577699994</v>
      </c>
      <c r="G93" s="70">
        <v>72.603604020209985</v>
      </c>
      <c r="H93" s="70">
        <v>1.2752116E-3</v>
      </c>
      <c r="I93" s="70">
        <v>228.46145759171998</v>
      </c>
      <c r="J93" s="70">
        <v>19.38217653077</v>
      </c>
      <c r="K93" s="70">
        <v>57.523577139810001</v>
      </c>
      <c r="L93" s="70">
        <v>126.98803255814001</v>
      </c>
      <c r="M93" s="70">
        <v>32.852124364870001</v>
      </c>
      <c r="N93" s="70">
        <v>201.15570948153001</v>
      </c>
      <c r="O93" s="70">
        <v>194.63614746946001</v>
      </c>
      <c r="P93" s="70">
        <v>3.7904693904800002</v>
      </c>
      <c r="Q93" s="70">
        <v>65.124661693619998</v>
      </c>
      <c r="R93" s="70">
        <v>159.17097874504998</v>
      </c>
      <c r="S93" s="70">
        <v>34.719859446859992</v>
      </c>
      <c r="T93" s="70">
        <v>564.20597033774004</v>
      </c>
      <c r="U93" s="70">
        <v>165.19525591476003</v>
      </c>
      <c r="V93" s="70">
        <v>17.1198925781</v>
      </c>
      <c r="W93" s="70">
        <v>8.0625331E-4</v>
      </c>
      <c r="X93" s="70">
        <v>6.6698243999999997E-4</v>
      </c>
      <c r="Y93" s="70">
        <v>737.73126933773005</v>
      </c>
      <c r="Z93" s="70">
        <v>45.079449932499998</v>
      </c>
      <c r="AA93" s="70">
        <v>1.8403175599999999E-3</v>
      </c>
    </row>
  </sheetData>
  <sheetProtection algorithmName="SHA-512" hashValue="9fT2ZviisJhgmuk31cOuiz+fFofWkJC8EO12/Lx5L+avZZR3CnZuelMmKFVdIdH5G+0UVLKOqTgpRJJhmq47DA==" saltValue="G1+MQ1bcgCtXNipgEpcT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234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3.5497261061262241E-3</v>
      </c>
      <c r="E8" s="8">
        <v>5.3187467161042125E-3</v>
      </c>
      <c r="F8" s="8">
        <v>4.9707913220773852E-3</v>
      </c>
      <c r="G8" s="8">
        <v>4.6455993651335348E-3</v>
      </c>
      <c r="H8" s="8">
        <v>4.3812172577372037E-3</v>
      </c>
      <c r="I8" s="8">
        <v>4.2000528752568923E-3</v>
      </c>
      <c r="J8" s="8">
        <v>3.9523116625221994E-3</v>
      </c>
      <c r="K8" s="8">
        <v>3.6937492162816654E-3</v>
      </c>
      <c r="L8" s="8">
        <v>3.4768788219916931E-3</v>
      </c>
      <c r="M8" s="8">
        <v>3.2402409342285783E-3</v>
      </c>
      <c r="N8" s="8">
        <v>3.042515403300073E-3</v>
      </c>
      <c r="O8" s="8">
        <v>2.8434723387407972E-3</v>
      </c>
      <c r="P8" s="8">
        <v>2.6644845061303555E-3</v>
      </c>
      <c r="Q8" s="8">
        <v>2.5133195269769039E-3</v>
      </c>
      <c r="R8" s="8">
        <v>2.3488967535297911E-3</v>
      </c>
      <c r="S8" s="8">
        <v>2.1952306101640771E-3</v>
      </c>
      <c r="T8" s="8">
        <v>2.0846489881694791E-3</v>
      </c>
      <c r="U8" s="8">
        <v>1.9427668695958533E-3</v>
      </c>
      <c r="V8" s="8">
        <v>1.8156699710791977E-3</v>
      </c>
      <c r="W8" s="8">
        <v>1.6968878229658751E-3</v>
      </c>
      <c r="X8" s="8">
        <v>1.5900739568776921E-3</v>
      </c>
      <c r="Y8" s="8">
        <v>1.5270018863585628E-3</v>
      </c>
      <c r="Z8" s="8">
        <v>1.4351646982634981E-3</v>
      </c>
      <c r="AA8" s="8">
        <v>4.0425674412974165E-3</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4.158560590651228E-3</v>
      </c>
      <c r="E10" s="8">
        <v>83470.326116255441</v>
      </c>
      <c r="F10" s="8">
        <v>78009.650567865785</v>
      </c>
      <c r="G10" s="8">
        <v>85668.266704160909</v>
      </c>
      <c r="H10" s="8">
        <v>104449.61808761692</v>
      </c>
      <c r="I10" s="8">
        <v>142720.07397663366</v>
      </c>
      <c r="J10" s="8">
        <v>133383.2470049164</v>
      </c>
      <c r="K10" s="8">
        <v>158923.83512234592</v>
      </c>
      <c r="L10" s="8">
        <v>218801.44139263511</v>
      </c>
      <c r="M10" s="8">
        <v>203909.71994925733</v>
      </c>
      <c r="N10" s="8">
        <v>225324.22155796023</v>
      </c>
      <c r="O10" s="8">
        <v>210583.38462247807</v>
      </c>
      <c r="P10" s="8">
        <v>197327.80869883008</v>
      </c>
      <c r="Q10" s="8">
        <v>183897.59214728459</v>
      </c>
      <c r="R10" s="8">
        <v>171866.90853825852</v>
      </c>
      <c r="S10" s="8">
        <v>160623.27898909693</v>
      </c>
      <c r="T10" s="8">
        <v>232620.86830307302</v>
      </c>
      <c r="U10" s="8">
        <v>216788.59089066752</v>
      </c>
      <c r="V10" s="8">
        <v>202606.15966967522</v>
      </c>
      <c r="W10" s="8">
        <v>203515.13140164598</v>
      </c>
      <c r="X10" s="8">
        <v>190704.48025739071</v>
      </c>
      <c r="Y10" s="8">
        <v>198596.54801337773</v>
      </c>
      <c r="Z10" s="8">
        <v>185604.25044026811</v>
      </c>
      <c r="AA10" s="8">
        <v>193099.08960539594</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204051.43190130332</v>
      </c>
      <c r="H12" s="8">
        <v>245882.88394878569</v>
      </c>
      <c r="I12" s="8">
        <v>388181.53980787832</v>
      </c>
      <c r="J12" s="8">
        <v>537010.83127837337</v>
      </c>
      <c r="K12" s="8">
        <v>711933.67591897573</v>
      </c>
      <c r="L12" s="8">
        <v>752332.93389459862</v>
      </c>
      <c r="M12" s="8">
        <v>786554.03451508621</v>
      </c>
      <c r="N12" s="8">
        <v>818925.8893448076</v>
      </c>
      <c r="O12" s="8">
        <v>833433.6733112674</v>
      </c>
      <c r="P12" s="8">
        <v>841594.7309246161</v>
      </c>
      <c r="Q12" s="8">
        <v>801617.19852224737</v>
      </c>
      <c r="R12" s="8">
        <v>754398.45170237066</v>
      </c>
      <c r="S12" s="8">
        <v>686861.92084727739</v>
      </c>
      <c r="T12" s="8">
        <v>597054.08311389852</v>
      </c>
      <c r="U12" s="8">
        <v>500814.87925505568</v>
      </c>
      <c r="V12" s="8">
        <v>428345.77397687855</v>
      </c>
      <c r="W12" s="8">
        <v>466271.85219646874</v>
      </c>
      <c r="X12" s="8">
        <v>434743.45571673871</v>
      </c>
      <c r="Y12" s="8">
        <v>389371.32297421189</v>
      </c>
      <c r="Z12" s="8">
        <v>369511.42039292608</v>
      </c>
      <c r="AA12" s="8">
        <v>283863.77529547841</v>
      </c>
    </row>
    <row r="13" spans="1:27">
      <c r="A13" s="16" t="s">
        <v>17</v>
      </c>
      <c r="B13" s="16" t="s">
        <v>9</v>
      </c>
      <c r="C13" s="8">
        <v>0</v>
      </c>
      <c r="D13" s="8">
        <v>1867428.1163811788</v>
      </c>
      <c r="E13" s="8">
        <v>4115806.927550951</v>
      </c>
      <c r="F13" s="8">
        <v>4063837.0143505288</v>
      </c>
      <c r="G13" s="8">
        <v>4141046.8569001695</v>
      </c>
      <c r="H13" s="8">
        <v>4159044.5960270287</v>
      </c>
      <c r="I13" s="8">
        <v>4577316.7894874457</v>
      </c>
      <c r="J13" s="8">
        <v>5267839.7672112482</v>
      </c>
      <c r="K13" s="8">
        <v>5194754.5277494136</v>
      </c>
      <c r="L13" s="8">
        <v>5048681.1152726701</v>
      </c>
      <c r="M13" s="8">
        <v>5023425.7885829369</v>
      </c>
      <c r="N13" s="8">
        <v>5181612.6662210319</v>
      </c>
      <c r="O13" s="8">
        <v>5058585.4078241158</v>
      </c>
      <c r="P13" s="8">
        <v>5014334.1682782266</v>
      </c>
      <c r="Q13" s="8">
        <v>4674825.2031142889</v>
      </c>
      <c r="R13" s="8">
        <v>4906484.3475486971</v>
      </c>
      <c r="S13" s="8">
        <v>4850103.0079294462</v>
      </c>
      <c r="T13" s="8">
        <v>4632912.6966221323</v>
      </c>
      <c r="U13" s="8">
        <v>4409585.0298510846</v>
      </c>
      <c r="V13" s="8">
        <v>4124286.1648251824</v>
      </c>
      <c r="W13" s="8">
        <v>4212732.1468208451</v>
      </c>
      <c r="X13" s="8">
        <v>4216199.2237487836</v>
      </c>
      <c r="Y13" s="8">
        <v>3969873.803281365</v>
      </c>
      <c r="Z13" s="8">
        <v>3710162.4319398617</v>
      </c>
      <c r="AA13" s="8">
        <v>3467441.5242127832</v>
      </c>
    </row>
    <row r="14" spans="1:27">
      <c r="A14" s="16" t="s">
        <v>17</v>
      </c>
      <c r="B14" s="16" t="s">
        <v>8</v>
      </c>
      <c r="C14" s="8">
        <v>0</v>
      </c>
      <c r="D14" s="8">
        <v>1.7523314105040284E-2</v>
      </c>
      <c r="E14" s="8">
        <v>651155.35336139391</v>
      </c>
      <c r="F14" s="8">
        <v>1240572.2558090617</v>
      </c>
      <c r="G14" s="8">
        <v>1285008.6572744583</v>
      </c>
      <c r="H14" s="8">
        <v>1204121.317862421</v>
      </c>
      <c r="I14" s="8">
        <v>1122168.3070192647</v>
      </c>
      <c r="J14" s="8">
        <v>1099175.2204053854</v>
      </c>
      <c r="K14" s="8">
        <v>1357799.8960318852</v>
      </c>
      <c r="L14" s="8">
        <v>1369026.8187577806</v>
      </c>
      <c r="M14" s="8">
        <v>1383645.9805307759</v>
      </c>
      <c r="N14" s="8">
        <v>1966743.8716668116</v>
      </c>
      <c r="O14" s="8">
        <v>1869378.999060699</v>
      </c>
      <c r="P14" s="8">
        <v>1896295.4496608293</v>
      </c>
      <c r="Q14" s="8">
        <v>1842855.3686631948</v>
      </c>
      <c r="R14" s="8">
        <v>1812413.5663582659</v>
      </c>
      <c r="S14" s="8">
        <v>1812456.7518162357</v>
      </c>
      <c r="T14" s="8">
        <v>1954056.3367468519</v>
      </c>
      <c r="U14" s="8">
        <v>1827703.3253817162</v>
      </c>
      <c r="V14" s="8">
        <v>1708133.9487201972</v>
      </c>
      <c r="W14" s="8">
        <v>1976676.8394211365</v>
      </c>
      <c r="X14" s="8">
        <v>1981982.3156051792</v>
      </c>
      <c r="Y14" s="8">
        <v>1881412.7891720403</v>
      </c>
      <c r="Z14" s="8">
        <v>1758329.7090200854</v>
      </c>
      <c r="AA14" s="8">
        <v>1643298.7930190132</v>
      </c>
    </row>
    <row r="15" spans="1:27">
      <c r="A15" s="16" t="s">
        <v>17</v>
      </c>
      <c r="B15" s="16" t="s">
        <v>84</v>
      </c>
      <c r="C15" s="8">
        <v>0</v>
      </c>
      <c r="D15" s="8">
        <v>62400.251116369829</v>
      </c>
      <c r="E15" s="8">
        <v>751121.10272293666</v>
      </c>
      <c r="F15" s="8">
        <v>979076.36228221317</v>
      </c>
      <c r="G15" s="8">
        <v>933927.07581534586</v>
      </c>
      <c r="H15" s="8">
        <v>875139.24085639673</v>
      </c>
      <c r="I15" s="8">
        <v>837671.74033161439</v>
      </c>
      <c r="J15" s="8">
        <v>782870.78577662399</v>
      </c>
      <c r="K15" s="8">
        <v>827972.45008663181</v>
      </c>
      <c r="L15" s="8">
        <v>775854.13350323169</v>
      </c>
      <c r="M15" s="8">
        <v>723049.16344208131</v>
      </c>
      <c r="N15" s="8">
        <v>799075.9552823134</v>
      </c>
      <c r="O15" s="8">
        <v>746799.9588063173</v>
      </c>
      <c r="P15" s="8">
        <v>718315.87992351025</v>
      </c>
      <c r="Q15" s="8">
        <v>669426.98886351043</v>
      </c>
      <c r="R15" s="8">
        <v>625632.70701632393</v>
      </c>
      <c r="S15" s="8">
        <v>584703.46508743777</v>
      </c>
      <c r="T15" s="8">
        <v>547898.18236514763</v>
      </c>
      <c r="U15" s="8">
        <v>510607.99425008835</v>
      </c>
      <c r="V15" s="8">
        <v>477203.73303192528</v>
      </c>
      <c r="W15" s="8">
        <v>547757.1820818967</v>
      </c>
      <c r="X15" s="8">
        <v>497167.08251562167</v>
      </c>
      <c r="Y15" s="8">
        <v>340482.16509601823</v>
      </c>
      <c r="Z15" s="8">
        <v>246667.60788204049</v>
      </c>
      <c r="AA15" s="8">
        <v>225650.25091799189</v>
      </c>
    </row>
    <row r="16" spans="1:27">
      <c r="A16" s="16" t="s">
        <v>17</v>
      </c>
      <c r="B16" s="16" t="s">
        <v>187</v>
      </c>
      <c r="C16" s="8">
        <v>0</v>
      </c>
      <c r="D16" s="8">
        <v>0</v>
      </c>
      <c r="E16" s="8">
        <v>1.14165943163686E-2</v>
      </c>
      <c r="F16" s="8">
        <v>1.1532024699641309E-2</v>
      </c>
      <c r="G16" s="8">
        <v>1.599815197416533E-2</v>
      </c>
      <c r="H16" s="8">
        <v>1.511130057495063E-2</v>
      </c>
      <c r="I16" s="8">
        <v>1.606025867011604E-2</v>
      </c>
      <c r="J16" s="8">
        <v>1.6591229251423152E-2</v>
      </c>
      <c r="K16" s="8">
        <v>1.5774780027125113E-2</v>
      </c>
      <c r="L16" s="8">
        <v>1.5168713599835041E-2</v>
      </c>
      <c r="M16" s="8">
        <v>1.4335293471657481E-2</v>
      </c>
      <c r="N16" s="8">
        <v>1.4104893281183854E-2</v>
      </c>
      <c r="O16" s="8">
        <v>1.3502479675066192E-2</v>
      </c>
      <c r="P16" s="8">
        <v>1.3002155132485255E-2</v>
      </c>
      <c r="Q16" s="8">
        <v>1.2408701204346555E-2</v>
      </c>
      <c r="R16" s="8">
        <v>1.237442696474839E-2</v>
      </c>
      <c r="S16" s="8">
        <v>1.1884430031070706E-2</v>
      </c>
      <c r="T16" s="8">
        <v>1.2070413186638044E-2</v>
      </c>
      <c r="U16" s="8">
        <v>1.2443935711454374E-2</v>
      </c>
      <c r="V16" s="8">
        <v>1.1765952153996673E-2</v>
      </c>
      <c r="W16" s="8">
        <v>1.1623900082860534E-2</v>
      </c>
      <c r="X16" s="8">
        <v>1.1145165161562566E-2</v>
      </c>
      <c r="Y16" s="8">
        <v>1.1581211343516159E-2</v>
      </c>
      <c r="Z16" s="8">
        <v>1.1090960177769485E-2</v>
      </c>
      <c r="AA16" s="8">
        <v>1.0577529069611813E-2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1929828.3927291494</v>
      </c>
      <c r="E18" s="70">
        <v>5601553.7264868785</v>
      </c>
      <c r="F18" s="70">
        <v>6361495.299512485</v>
      </c>
      <c r="G18" s="70">
        <v>6649702.3092391901</v>
      </c>
      <c r="H18" s="70">
        <v>6588637.6762747671</v>
      </c>
      <c r="I18" s="70">
        <v>7068058.4708831478</v>
      </c>
      <c r="J18" s="70">
        <v>7820279.8722200887</v>
      </c>
      <c r="K18" s="70">
        <v>8251384.4043777818</v>
      </c>
      <c r="L18" s="70">
        <v>8164696.461466508</v>
      </c>
      <c r="M18" s="70">
        <v>8120584.704595672</v>
      </c>
      <c r="N18" s="70">
        <v>8991682.6212203335</v>
      </c>
      <c r="O18" s="70">
        <v>8718781.4399708305</v>
      </c>
      <c r="P18" s="70">
        <v>8667868.0531526525</v>
      </c>
      <c r="Q18" s="70">
        <v>8172622.366232546</v>
      </c>
      <c r="R18" s="70">
        <v>8270795.9958872395</v>
      </c>
      <c r="S18" s="70">
        <v>8094748.438749155</v>
      </c>
      <c r="T18" s="70">
        <v>7964542.1813061647</v>
      </c>
      <c r="U18" s="70">
        <v>7465499.8340153145</v>
      </c>
      <c r="V18" s="70">
        <v>6940575.7938054809</v>
      </c>
      <c r="W18" s="70">
        <v>7406953.1652427809</v>
      </c>
      <c r="X18" s="70">
        <v>7320796.5705789533</v>
      </c>
      <c r="Y18" s="70">
        <v>6779736.6416452266</v>
      </c>
      <c r="Z18" s="70">
        <v>6270275.4322013073</v>
      </c>
      <c r="AA18" s="70">
        <v>5813353.4476707587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1.2544070152424001E-3</v>
      </c>
      <c r="E23" s="8">
        <v>1.63240216061357E-3</v>
      </c>
      <c r="F23" s="8">
        <v>1.52560949547561E-3</v>
      </c>
      <c r="G23" s="8">
        <v>1.4258032664025101E-3</v>
      </c>
      <c r="H23" s="8">
        <v>1.3360533388560799E-3</v>
      </c>
      <c r="I23" s="8">
        <v>1.24512096639431E-3</v>
      </c>
      <c r="J23" s="8">
        <v>1.16366445425001E-3</v>
      </c>
      <c r="K23" s="8">
        <v>1.0875368728279499E-3</v>
      </c>
      <c r="L23" s="8">
        <v>1.01907977370328E-3</v>
      </c>
      <c r="M23" s="8">
        <v>9.4972076021511496E-4</v>
      </c>
      <c r="N23" s="8">
        <v>8.8758949528092797E-4</v>
      </c>
      <c r="O23" s="8">
        <v>8.2952289255487004E-4</v>
      </c>
      <c r="P23" s="8">
        <v>7.7730697942068709E-4</v>
      </c>
      <c r="Q23" s="8">
        <v>7.2440312767003197E-4</v>
      </c>
      <c r="R23" s="8">
        <v>6.7701226866193097E-4</v>
      </c>
      <c r="S23" s="8">
        <v>6.3272174623678996E-4</v>
      </c>
      <c r="T23" s="8">
        <v>5.9289385958515906E-4</v>
      </c>
      <c r="U23" s="8">
        <v>5.5254124513321606E-4</v>
      </c>
      <c r="V23" s="8">
        <v>5.1639368689655892E-4</v>
      </c>
      <c r="W23" s="8">
        <v>4.8261092219881304E-4</v>
      </c>
      <c r="X23" s="8">
        <v>4.5223204993704002E-4</v>
      </c>
      <c r="Y23" s="8">
        <v>4.2145293954670796E-4</v>
      </c>
      <c r="Z23" s="8">
        <v>3.9388125180310501E-4</v>
      </c>
      <c r="AA23" s="8">
        <v>9.9243525091454289E-4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9.6526611950885702E-4</v>
      </c>
      <c r="E25" s="8">
        <v>3.866525783738198E-3</v>
      </c>
      <c r="F25" s="8">
        <v>3.6135754978142707E-3</v>
      </c>
      <c r="G25" s="8">
        <v>3.3771733615026085E-3</v>
      </c>
      <c r="H25" s="8">
        <v>4.3298565414330668E-3</v>
      </c>
      <c r="I25" s="8">
        <v>1.9541404677903572E-2</v>
      </c>
      <c r="J25" s="8">
        <v>1.826299502099132E-2</v>
      </c>
      <c r="K25" s="8">
        <v>15032.914923344089</v>
      </c>
      <c r="L25" s="8">
        <v>45311.191124175079</v>
      </c>
      <c r="M25" s="8">
        <v>42227.29171075987</v>
      </c>
      <c r="N25" s="8">
        <v>74219.148027822506</v>
      </c>
      <c r="O25" s="8">
        <v>69363.689726308847</v>
      </c>
      <c r="P25" s="8">
        <v>64997.458932773843</v>
      </c>
      <c r="Q25" s="8">
        <v>60573.70355351358</v>
      </c>
      <c r="R25" s="8">
        <v>56610.937884712359</v>
      </c>
      <c r="S25" s="8">
        <v>52907.418569107205</v>
      </c>
      <c r="T25" s="8">
        <v>73002.495150465387</v>
      </c>
      <c r="U25" s="8">
        <v>68033.913517830937</v>
      </c>
      <c r="V25" s="8">
        <v>63583.096727926822</v>
      </c>
      <c r="W25" s="8">
        <v>59423.454869361885</v>
      </c>
      <c r="X25" s="8">
        <v>55682.931267855158</v>
      </c>
      <c r="Y25" s="8">
        <v>51893.126907795529</v>
      </c>
      <c r="Z25" s="8">
        <v>48498.249433029792</v>
      </c>
      <c r="AA25" s="8">
        <v>57089.636094939393</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17669.966148281601</v>
      </c>
      <c r="H27" s="8">
        <v>33642.970908330797</v>
      </c>
      <c r="I27" s="8">
        <v>129252.21422838999</v>
      </c>
      <c r="J27" s="8">
        <v>182120.00404546401</v>
      </c>
      <c r="K27" s="8">
        <v>226982.00736155303</v>
      </c>
      <c r="L27" s="8">
        <v>245535.43318935999</v>
      </c>
      <c r="M27" s="8">
        <v>261540.40961677901</v>
      </c>
      <c r="N27" s="8">
        <v>273579.79065156798</v>
      </c>
      <c r="O27" s="8">
        <v>283377.778105248</v>
      </c>
      <c r="P27" s="8">
        <v>290697.233930722</v>
      </c>
      <c r="Q27" s="8">
        <v>341318.24915477994</v>
      </c>
      <c r="R27" s="8">
        <v>323949.99883801199</v>
      </c>
      <c r="S27" s="8">
        <v>272979.33652605501</v>
      </c>
      <c r="T27" s="8">
        <v>237717.544586509</v>
      </c>
      <c r="U27" s="8">
        <v>200871.615015919</v>
      </c>
      <c r="V27" s="8">
        <v>171088.98584215701</v>
      </c>
      <c r="W27" s="8">
        <v>170655.43623260301</v>
      </c>
      <c r="X27" s="8">
        <v>157190.992315952</v>
      </c>
      <c r="Y27" s="8">
        <v>132421.226960211</v>
      </c>
      <c r="Z27" s="8">
        <v>117155.99213304999</v>
      </c>
      <c r="AA27" s="8">
        <v>69151.984994211787</v>
      </c>
    </row>
    <row r="28" spans="1:27">
      <c r="A28" s="16" t="s">
        <v>23</v>
      </c>
      <c r="B28" s="16" t="s">
        <v>9</v>
      </c>
      <c r="C28" s="8">
        <v>0</v>
      </c>
      <c r="D28" s="8">
        <v>363824.36093364179</v>
      </c>
      <c r="E28" s="8">
        <v>1153385.7267043642</v>
      </c>
      <c r="F28" s="8">
        <v>1077930.5854828297</v>
      </c>
      <c r="G28" s="8">
        <v>1007411.7619889168</v>
      </c>
      <c r="H28" s="8">
        <v>943998.29539254878</v>
      </c>
      <c r="I28" s="8">
        <v>1099709.4688216017</v>
      </c>
      <c r="J28" s="8">
        <v>1192613.8599235083</v>
      </c>
      <c r="K28" s="8">
        <v>1114592.3922727143</v>
      </c>
      <c r="L28" s="8">
        <v>1044432.2315162973</v>
      </c>
      <c r="M28" s="8">
        <v>1123975.8745992156</v>
      </c>
      <c r="N28" s="8">
        <v>1172007.9879480926</v>
      </c>
      <c r="O28" s="8">
        <v>1132308.6270914124</v>
      </c>
      <c r="P28" s="8">
        <v>1107528.9042534234</v>
      </c>
      <c r="Q28" s="8">
        <v>1033918.8072796757</v>
      </c>
      <c r="R28" s="8">
        <v>1321952.251282135</v>
      </c>
      <c r="S28" s="8">
        <v>1302421.5922997361</v>
      </c>
      <c r="T28" s="8">
        <v>1229569.8389004532</v>
      </c>
      <c r="U28" s="8">
        <v>1146880.3373040434</v>
      </c>
      <c r="V28" s="8">
        <v>1071850.7825312265</v>
      </c>
      <c r="W28" s="8">
        <v>1185549.7822845539</v>
      </c>
      <c r="X28" s="8">
        <v>1172385.8568240998</v>
      </c>
      <c r="Y28" s="8">
        <v>1092592.7645831951</v>
      </c>
      <c r="Z28" s="8">
        <v>1021114.7329709155</v>
      </c>
      <c r="AA28" s="8">
        <v>954312.83428697707</v>
      </c>
    </row>
    <row r="29" spans="1:27">
      <c r="A29" s="16" t="s">
        <v>23</v>
      </c>
      <c r="B29" s="16" t="s">
        <v>8</v>
      </c>
      <c r="C29" s="8">
        <v>0</v>
      </c>
      <c r="D29" s="8">
        <v>4.0943206641968375E-3</v>
      </c>
      <c r="E29" s="8">
        <v>155688.75048802726</v>
      </c>
      <c r="F29" s="8">
        <v>708614.7571550248</v>
      </c>
      <c r="G29" s="8">
        <v>662256.7822878242</v>
      </c>
      <c r="H29" s="8">
        <v>620569.75601425185</v>
      </c>
      <c r="I29" s="8">
        <v>578333.5081149363</v>
      </c>
      <c r="J29" s="8">
        <v>542244.90450430522</v>
      </c>
      <c r="K29" s="8">
        <v>665268.88491494372</v>
      </c>
      <c r="L29" s="8">
        <v>623392.25609575503</v>
      </c>
      <c r="M29" s="8">
        <v>618588.81677753781</v>
      </c>
      <c r="N29" s="8">
        <v>766795.38223460526</v>
      </c>
      <c r="O29" s="8">
        <v>743092.53158940852</v>
      </c>
      <c r="P29" s="8">
        <v>733888.96638984384</v>
      </c>
      <c r="Q29" s="8">
        <v>759562.77686943102</v>
      </c>
      <c r="R29" s="8">
        <v>709871.75389378739</v>
      </c>
      <c r="S29" s="8">
        <v>721951.27270591573</v>
      </c>
      <c r="T29" s="8">
        <v>797397.64027535229</v>
      </c>
      <c r="U29" s="8">
        <v>743126.40939191147</v>
      </c>
      <c r="V29" s="8">
        <v>694510.662794217</v>
      </c>
      <c r="W29" s="8">
        <v>679460.24997053109</v>
      </c>
      <c r="X29" s="8">
        <v>707501.22527415201</v>
      </c>
      <c r="Y29" s="8">
        <v>659348.38358660415</v>
      </c>
      <c r="Z29" s="8">
        <v>616213.44243267074</v>
      </c>
      <c r="AA29" s="8">
        <v>575900.41332807345</v>
      </c>
    </row>
    <row r="30" spans="1:27">
      <c r="A30" s="16" t="s">
        <v>23</v>
      </c>
      <c r="B30" s="16" t="s">
        <v>84</v>
      </c>
      <c r="C30" s="8">
        <v>0</v>
      </c>
      <c r="D30" s="8">
        <v>39691.621107315295</v>
      </c>
      <c r="E30" s="8">
        <v>158433.36354671506</v>
      </c>
      <c r="F30" s="8">
        <v>193926.11572779217</v>
      </c>
      <c r="G30" s="8">
        <v>200141.79531756989</v>
      </c>
      <c r="H30" s="8">
        <v>187543.48526903859</v>
      </c>
      <c r="I30" s="8">
        <v>196874.03751280415</v>
      </c>
      <c r="J30" s="8">
        <v>183994.42762535982</v>
      </c>
      <c r="K30" s="8">
        <v>171957.40896533878</v>
      </c>
      <c r="L30" s="8">
        <v>161133.2193039892</v>
      </c>
      <c r="M30" s="8">
        <v>150166.42227894659</v>
      </c>
      <c r="N30" s="8">
        <v>143280.39386992369</v>
      </c>
      <c r="O30" s="8">
        <v>133906.91014258115</v>
      </c>
      <c r="P30" s="8">
        <v>125477.88354774864</v>
      </c>
      <c r="Q30" s="8">
        <v>116937.80414539012</v>
      </c>
      <c r="R30" s="8">
        <v>109287.66743151465</v>
      </c>
      <c r="S30" s="8">
        <v>102138.00748214863</v>
      </c>
      <c r="T30" s="8">
        <v>95708.734337587433</v>
      </c>
      <c r="U30" s="8">
        <v>89194.756380236024</v>
      </c>
      <c r="V30" s="8">
        <v>83359.585387920743</v>
      </c>
      <c r="W30" s="8">
        <v>77906.154560911848</v>
      </c>
      <c r="X30" s="8">
        <v>62754.634997667235</v>
      </c>
      <c r="Y30" s="8">
        <v>27129.378878165895</v>
      </c>
      <c r="Z30" s="8">
        <v>13515.075276681046</v>
      </c>
      <c r="AA30" s="8">
        <v>7750.688390428767</v>
      </c>
    </row>
    <row r="31" spans="1:27">
      <c r="A31" s="16" t="s">
        <v>23</v>
      </c>
      <c r="B31" s="16" t="s">
        <v>187</v>
      </c>
      <c r="C31" s="8">
        <v>0</v>
      </c>
      <c r="D31" s="8">
        <v>0</v>
      </c>
      <c r="E31" s="8">
        <v>8.1472992098651203E-3</v>
      </c>
      <c r="F31" s="8">
        <v>7.6142983248559696E-3</v>
      </c>
      <c r="G31" s="8">
        <v>1.053675553485201E-2</v>
      </c>
      <c r="H31" s="8">
        <v>9.8734992020105897E-3</v>
      </c>
      <c r="I31" s="8">
        <v>1.0655533451983589E-2</v>
      </c>
      <c r="J31" s="8">
        <v>1.134470303758041E-2</v>
      </c>
      <c r="K31" s="8">
        <v>1.0602526200393082E-2</v>
      </c>
      <c r="L31" s="8">
        <v>9.9351298065726498E-3</v>
      </c>
      <c r="M31" s="8">
        <v>9.3081240077729707E-3</v>
      </c>
      <c r="N31" s="8">
        <v>9.1612063026505104E-3</v>
      </c>
      <c r="O31" s="8">
        <v>8.5618750468213819E-3</v>
      </c>
      <c r="P31" s="8">
        <v>8.2025358749667401E-3</v>
      </c>
      <c r="Q31" s="8">
        <v>7.6442677088528997E-3</v>
      </c>
      <c r="R31" s="8">
        <v>7.2663275525375499E-3</v>
      </c>
      <c r="S31" s="8">
        <v>7.0322205786439596E-3</v>
      </c>
      <c r="T31" s="8">
        <v>7.0767763256192493E-3</v>
      </c>
      <c r="U31" s="8">
        <v>7.6161687942908297E-3</v>
      </c>
      <c r="V31" s="8">
        <v>7.1508122582557296E-3</v>
      </c>
      <c r="W31" s="8">
        <v>6.9636488437530702E-3</v>
      </c>
      <c r="X31" s="8">
        <v>6.6437148060710001E-3</v>
      </c>
      <c r="Y31" s="8">
        <v>7.0949213015593102E-3</v>
      </c>
      <c r="Z31" s="8">
        <v>6.6509862817807396E-3</v>
      </c>
      <c r="AA31" s="8">
        <v>6.2645376022155601E-3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403515.98835495085</v>
      </c>
      <c r="E33" s="70">
        <v>1467507.8543853338</v>
      </c>
      <c r="F33" s="70">
        <v>1980471.4711191298</v>
      </c>
      <c r="G33" s="70">
        <v>1887480.3210823245</v>
      </c>
      <c r="H33" s="70">
        <v>1785754.5231235791</v>
      </c>
      <c r="I33" s="70">
        <v>2004169.2601197914</v>
      </c>
      <c r="J33" s="70">
        <v>2100973.2268699999</v>
      </c>
      <c r="K33" s="70">
        <v>2193833.6201279573</v>
      </c>
      <c r="L33" s="70">
        <v>2119804.3421837864</v>
      </c>
      <c r="M33" s="70">
        <v>2196498.8252410837</v>
      </c>
      <c r="N33" s="70">
        <v>2429882.7127808081</v>
      </c>
      <c r="O33" s="70">
        <v>2362049.5460463567</v>
      </c>
      <c r="P33" s="70">
        <v>2322590.4560343544</v>
      </c>
      <c r="Q33" s="70">
        <v>2312311.3493714612</v>
      </c>
      <c r="R33" s="70">
        <v>2521672.6172735016</v>
      </c>
      <c r="S33" s="70">
        <v>2452397.6352479053</v>
      </c>
      <c r="T33" s="70">
        <v>2433396.260920037</v>
      </c>
      <c r="U33" s="70">
        <v>2248107.0397786512</v>
      </c>
      <c r="V33" s="70">
        <v>2084393.1209506541</v>
      </c>
      <c r="W33" s="70">
        <v>2172995.0853642216</v>
      </c>
      <c r="X33" s="70">
        <v>2155515.6477756733</v>
      </c>
      <c r="Y33" s="70">
        <v>1963384.8884323461</v>
      </c>
      <c r="Z33" s="70">
        <v>1816497.4992912146</v>
      </c>
      <c r="AA33" s="70">
        <v>1664205.5643516032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7.7123493492757403E-4</v>
      </c>
      <c r="E38" s="8">
        <v>1.7293839737392901E-3</v>
      </c>
      <c r="F38" s="8">
        <v>1.6162467039790799E-3</v>
      </c>
      <c r="G38" s="8">
        <v>1.5105109378774899E-3</v>
      </c>
      <c r="H38" s="8">
        <v>1.41542892310931E-3</v>
      </c>
      <c r="I38" s="8">
        <v>1.3190942137933398E-3</v>
      </c>
      <c r="J38" s="8">
        <v>1.2327983303046098E-3</v>
      </c>
      <c r="K38" s="8">
        <v>1.1521479719264001E-3</v>
      </c>
      <c r="L38" s="8">
        <v>1.0796238029615799E-3</v>
      </c>
      <c r="M38" s="8">
        <v>1.00614413645849E-3</v>
      </c>
      <c r="N38" s="8">
        <v>9.4032162259649903E-4</v>
      </c>
      <c r="O38" s="8">
        <v>8.7880525451831308E-4</v>
      </c>
      <c r="P38" s="8">
        <v>8.2348716837067105E-4</v>
      </c>
      <c r="Q38" s="8">
        <v>7.6744027283588798E-4</v>
      </c>
      <c r="R38" s="8">
        <v>7.1723389964685501E-4</v>
      </c>
      <c r="S38" s="8">
        <v>6.7031205555802493E-4</v>
      </c>
      <c r="T38" s="8">
        <v>6.2811797462312404E-4</v>
      </c>
      <c r="U38" s="8">
        <v>5.8536799155189305E-4</v>
      </c>
      <c r="V38" s="8">
        <v>5.4707288914846092E-4</v>
      </c>
      <c r="W38" s="8">
        <v>5.1128307382811795E-4</v>
      </c>
      <c r="X38" s="8">
        <v>4.7909937786312602E-4</v>
      </c>
      <c r="Y38" s="8">
        <v>4.4649166542602399E-4</v>
      </c>
      <c r="Z38" s="8">
        <v>4.1728193018847099E-4</v>
      </c>
      <c r="AA38" s="8">
        <v>9.7354271599466903E-4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8.66982240443793E-4</v>
      </c>
      <c r="E40" s="8">
        <v>1.504113845029886E-3</v>
      </c>
      <c r="F40" s="8">
        <v>1.405713873468177E-3</v>
      </c>
      <c r="G40" s="8">
        <v>12762.052541807143</v>
      </c>
      <c r="H40" s="8">
        <v>11958.720610985541</v>
      </c>
      <c r="I40" s="8">
        <v>11144.804874885254</v>
      </c>
      <c r="J40" s="8">
        <v>10415.705596939653</v>
      </c>
      <c r="K40" s="8">
        <v>9734.3042934940513</v>
      </c>
      <c r="L40" s="8">
        <v>9121.5597966600872</v>
      </c>
      <c r="M40" s="8">
        <v>8500.7424619477551</v>
      </c>
      <c r="N40" s="8">
        <v>7944.6195018396775</v>
      </c>
      <c r="O40" s="8">
        <v>7424.878037034473</v>
      </c>
      <c r="P40" s="8">
        <v>6957.5048155196246</v>
      </c>
      <c r="Q40" s="8">
        <v>6483.9740058656962</v>
      </c>
      <c r="R40" s="8">
        <v>6059.7887888408723</v>
      </c>
      <c r="S40" s="8">
        <v>5663.3540066851083</v>
      </c>
      <c r="T40" s="8">
        <v>5306.8633015878586</v>
      </c>
      <c r="U40" s="8">
        <v>4945.676035664329</v>
      </c>
      <c r="V40" s="8">
        <v>4622.1271348475002</v>
      </c>
      <c r="W40" s="8">
        <v>18483.325301108416</v>
      </c>
      <c r="X40" s="8">
        <v>17319.856857963936</v>
      </c>
      <c r="Y40" s="8">
        <v>37012.55728379709</v>
      </c>
      <c r="Z40" s="8">
        <v>34591.175021951589</v>
      </c>
      <c r="AA40" s="8">
        <v>32328.200948821697</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8363.43599744116</v>
      </c>
      <c r="H42" s="8">
        <v>11552.3729058964</v>
      </c>
      <c r="I42" s="8">
        <v>17172.651758139902</v>
      </c>
      <c r="J42" s="8">
        <v>61583.058637613402</v>
      </c>
      <c r="K42" s="8">
        <v>98865.862068839895</v>
      </c>
      <c r="L42" s="8">
        <v>110815.69041269501</v>
      </c>
      <c r="M42" s="8">
        <v>109347.24728155801</v>
      </c>
      <c r="N42" s="8">
        <v>127567.40859845901</v>
      </c>
      <c r="O42" s="8">
        <v>133715.348575588</v>
      </c>
      <c r="P42" s="8">
        <v>139265.853706778</v>
      </c>
      <c r="Q42" s="8">
        <v>139686.22716369302</v>
      </c>
      <c r="R42" s="8">
        <v>131438.68049420801</v>
      </c>
      <c r="S42" s="8">
        <v>136289.19817155899</v>
      </c>
      <c r="T42" s="8">
        <v>111067.461083325</v>
      </c>
      <c r="U42" s="8">
        <v>100437.328295755</v>
      </c>
      <c r="V42" s="8">
        <v>84657.873914564698</v>
      </c>
      <c r="W42" s="8">
        <v>123380.22818476001</v>
      </c>
      <c r="X42" s="8">
        <v>119300.21652783301</v>
      </c>
      <c r="Y42" s="8">
        <v>116415.062527553</v>
      </c>
      <c r="Z42" s="8">
        <v>101721.448942769</v>
      </c>
      <c r="AA42" s="8">
        <v>87877.288719732198</v>
      </c>
    </row>
    <row r="43" spans="1:27">
      <c r="A43" s="16" t="s">
        <v>24</v>
      </c>
      <c r="B43" s="16" t="s">
        <v>9</v>
      </c>
      <c r="C43" s="8">
        <v>0</v>
      </c>
      <c r="D43" s="8">
        <v>953752.86721764377</v>
      </c>
      <c r="E43" s="8">
        <v>1315926.5532213617</v>
      </c>
      <c r="F43" s="8">
        <v>1229837.8998643388</v>
      </c>
      <c r="G43" s="8">
        <v>1169271.5720703106</v>
      </c>
      <c r="H43" s="8">
        <v>1181682.6537698226</v>
      </c>
      <c r="I43" s="8">
        <v>1253132.9691288983</v>
      </c>
      <c r="J43" s="8">
        <v>1589636.8196395817</v>
      </c>
      <c r="K43" s="8">
        <v>1608656.3388300443</v>
      </c>
      <c r="L43" s="8">
        <v>1507396.3731256661</v>
      </c>
      <c r="M43" s="8">
        <v>1404802.3195425919</v>
      </c>
      <c r="N43" s="8">
        <v>1402603.4358280892</v>
      </c>
      <c r="O43" s="8">
        <v>1312419.5866072981</v>
      </c>
      <c r="P43" s="8">
        <v>1230541.1303531565</v>
      </c>
      <c r="Q43" s="8">
        <v>1146789.9648507745</v>
      </c>
      <c r="R43" s="8">
        <v>1185752.8563686537</v>
      </c>
      <c r="S43" s="8">
        <v>1178086.5858408201</v>
      </c>
      <c r="T43" s="8">
        <v>1134430.9936088161</v>
      </c>
      <c r="U43" s="8">
        <v>1085076.704012709</v>
      </c>
      <c r="V43" s="8">
        <v>1014090.377386625</v>
      </c>
      <c r="W43" s="8">
        <v>973379.20982484287</v>
      </c>
      <c r="X43" s="8">
        <v>929708.76008286723</v>
      </c>
      <c r="Y43" s="8">
        <v>906354.17705683911</v>
      </c>
      <c r="Z43" s="8">
        <v>847059.97832186485</v>
      </c>
      <c r="AA43" s="8">
        <v>791644.839332651</v>
      </c>
    </row>
    <row r="44" spans="1:27">
      <c r="A44" s="16" t="s">
        <v>24</v>
      </c>
      <c r="B44" s="16" t="s">
        <v>8</v>
      </c>
      <c r="C44" s="8">
        <v>0</v>
      </c>
      <c r="D44" s="8">
        <v>3.2378697175033779E-3</v>
      </c>
      <c r="E44" s="8">
        <v>326694.13001129311</v>
      </c>
      <c r="F44" s="8">
        <v>350459.48430156917</v>
      </c>
      <c r="G44" s="8">
        <v>340772.67203640006</v>
      </c>
      <c r="H44" s="8">
        <v>319322.08181711414</v>
      </c>
      <c r="I44" s="8">
        <v>297588.88177592336</v>
      </c>
      <c r="J44" s="8">
        <v>326793.94418129791</v>
      </c>
      <c r="K44" s="8">
        <v>353167.2806916816</v>
      </c>
      <c r="L44" s="8">
        <v>419755.18094034051</v>
      </c>
      <c r="M44" s="8">
        <v>461357.27466904046</v>
      </c>
      <c r="N44" s="8">
        <v>742902.91093466501</v>
      </c>
      <c r="O44" s="8">
        <v>699141.0670364945</v>
      </c>
      <c r="P44" s="8">
        <v>761439.13025882782</v>
      </c>
      <c r="Q44" s="8">
        <v>709615.25135306828</v>
      </c>
      <c r="R44" s="8">
        <v>663191.82350974076</v>
      </c>
      <c r="S44" s="8">
        <v>677598.89477758878</v>
      </c>
      <c r="T44" s="8">
        <v>673455.01003875979</v>
      </c>
      <c r="U44" s="8">
        <v>634260.28302037797</v>
      </c>
      <c r="V44" s="8">
        <v>592766.619668258</v>
      </c>
      <c r="W44" s="8">
        <v>900935.39786287979</v>
      </c>
      <c r="X44" s="8">
        <v>902983.37431121874</v>
      </c>
      <c r="Y44" s="8">
        <v>872361.99065078271</v>
      </c>
      <c r="Z44" s="8">
        <v>815291.5798203809</v>
      </c>
      <c r="AA44" s="8">
        <v>761954.74728345871</v>
      </c>
    </row>
    <row r="45" spans="1:27">
      <c r="A45" s="16" t="s">
        <v>24</v>
      </c>
      <c r="B45" s="16" t="s">
        <v>84</v>
      </c>
      <c r="C45" s="8">
        <v>0</v>
      </c>
      <c r="D45" s="8">
        <v>22708.554833248785</v>
      </c>
      <c r="E45" s="8">
        <v>396391.58899664279</v>
      </c>
      <c r="F45" s="8">
        <v>535355.08444709925</v>
      </c>
      <c r="G45" s="8">
        <v>500331.85629480309</v>
      </c>
      <c r="H45" s="8">
        <v>468837.50576990168</v>
      </c>
      <c r="I45" s="8">
        <v>436928.2208455418</v>
      </c>
      <c r="J45" s="8">
        <v>408344.1315291496</v>
      </c>
      <c r="K45" s="8">
        <v>381630.0293602008</v>
      </c>
      <c r="L45" s="8">
        <v>357607.59352230135</v>
      </c>
      <c r="M45" s="8">
        <v>333268.66488574276</v>
      </c>
      <c r="N45" s="8">
        <v>376919.63265833649</v>
      </c>
      <c r="O45" s="8">
        <v>352261.33886383002</v>
      </c>
      <c r="P45" s="8">
        <v>348612.24954763002</v>
      </c>
      <c r="Q45" s="8">
        <v>324885.54793331731</v>
      </c>
      <c r="R45" s="8">
        <v>303631.35317709984</v>
      </c>
      <c r="S45" s="8">
        <v>283767.61979371356</v>
      </c>
      <c r="T45" s="8">
        <v>265905.32148174959</v>
      </c>
      <c r="U45" s="8">
        <v>247807.68967789042</v>
      </c>
      <c r="V45" s="8">
        <v>231595.97161463232</v>
      </c>
      <c r="W45" s="8">
        <v>318217.21743231744</v>
      </c>
      <c r="X45" s="8">
        <v>292323.53795334679</v>
      </c>
      <c r="Y45" s="8">
        <v>231614.15272730132</v>
      </c>
      <c r="Z45" s="8">
        <v>173889.13025521254</v>
      </c>
      <c r="AA45" s="8">
        <v>162513.20535831791</v>
      </c>
    </row>
    <row r="46" spans="1:27">
      <c r="A46" s="16" t="s">
        <v>24</v>
      </c>
      <c r="B46" s="16" t="s">
        <v>187</v>
      </c>
      <c r="C46" s="8">
        <v>0</v>
      </c>
      <c r="D46" s="8">
        <v>0</v>
      </c>
      <c r="E46" s="8">
        <v>0</v>
      </c>
      <c r="F46" s="8">
        <v>0</v>
      </c>
      <c r="G46" s="8">
        <v>1.3157341675477901E-3</v>
      </c>
      <c r="H46" s="8">
        <v>1.2329127510239499E-3</v>
      </c>
      <c r="I46" s="8">
        <v>1.1490001719161699E-3</v>
      </c>
      <c r="J46" s="8">
        <v>1.07383193607116E-3</v>
      </c>
      <c r="K46" s="8">
        <v>1.0035812483851101E-3</v>
      </c>
      <c r="L46" s="8">
        <v>9.4040889743603998E-4</v>
      </c>
      <c r="M46" s="8">
        <v>8.7640425806945004E-4</v>
      </c>
      <c r="N46" s="8">
        <v>8.19069399836774E-4</v>
      </c>
      <c r="O46" s="8">
        <v>7.6548542019499197E-4</v>
      </c>
      <c r="P46" s="8">
        <v>7.1730046886317499E-4</v>
      </c>
      <c r="Q46" s="8">
        <v>6.6848068637042604E-4</v>
      </c>
      <c r="R46" s="8">
        <v>6.2474830484508098E-4</v>
      </c>
      <c r="S46" s="8">
        <v>5.8387692025333804E-4</v>
      </c>
      <c r="T46" s="8">
        <v>5.4712366507179402E-4</v>
      </c>
      <c r="U46" s="8">
        <v>5.0988619000395601E-4</v>
      </c>
      <c r="V46" s="8">
        <v>4.7652914940368203E-4</v>
      </c>
      <c r="W46" s="8">
        <v>4.4535434511304298E-4</v>
      </c>
      <c r="X46" s="8">
        <v>4.17320659717416E-4</v>
      </c>
      <c r="Y46" s="8">
        <v>3.8891763375895901E-4</v>
      </c>
      <c r="Z46" s="8">
        <v>3.6347442397255603E-4</v>
      </c>
      <c r="AA46" s="8">
        <v>3.3969572324422297E-4</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976461.42692697945</v>
      </c>
      <c r="E48" s="70">
        <v>2039012.2754627953</v>
      </c>
      <c r="F48" s="70">
        <v>2115652.4716349677</v>
      </c>
      <c r="G48" s="70">
        <v>2031501.591767007</v>
      </c>
      <c r="H48" s="70">
        <v>1993353.3375220622</v>
      </c>
      <c r="I48" s="70">
        <v>2015967.5308514829</v>
      </c>
      <c r="J48" s="70">
        <v>2396773.6618912127</v>
      </c>
      <c r="K48" s="70">
        <v>2452053.8173999898</v>
      </c>
      <c r="L48" s="70">
        <v>2404696.3998176958</v>
      </c>
      <c r="M48" s="70">
        <v>2317276.2507234295</v>
      </c>
      <c r="N48" s="70">
        <v>2657938.0092807803</v>
      </c>
      <c r="O48" s="70">
        <v>2504962.2207645355</v>
      </c>
      <c r="P48" s="70">
        <v>2486815.8702226998</v>
      </c>
      <c r="Q48" s="70">
        <v>2327460.9667426394</v>
      </c>
      <c r="R48" s="70">
        <v>2290074.5036805258</v>
      </c>
      <c r="S48" s="70">
        <v>2281405.6538445554</v>
      </c>
      <c r="T48" s="70">
        <v>2190165.6506894799</v>
      </c>
      <c r="U48" s="70">
        <v>2072527.6821376511</v>
      </c>
      <c r="V48" s="70">
        <v>1927732.9707425295</v>
      </c>
      <c r="W48" s="70">
        <v>2334395.379562546</v>
      </c>
      <c r="X48" s="70">
        <v>2261635.7466296498</v>
      </c>
      <c r="Y48" s="70">
        <v>2163757.9410816822</v>
      </c>
      <c r="Z48" s="70">
        <v>1972553.3131429353</v>
      </c>
      <c r="AA48" s="70">
        <v>1836318.28295622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1.0428650029027751E-3</v>
      </c>
      <c r="E55" s="8">
        <v>83470.319285671576</v>
      </c>
      <c r="F55" s="8">
        <v>78009.644170488697</v>
      </c>
      <c r="G55" s="8">
        <v>72906.209484823383</v>
      </c>
      <c r="H55" s="8">
        <v>92490.891572284643</v>
      </c>
      <c r="I55" s="8">
        <v>131575.24755059322</v>
      </c>
      <c r="J55" s="8">
        <v>122967.5210410718</v>
      </c>
      <c r="K55" s="8">
        <v>134156.61385844887</v>
      </c>
      <c r="L55" s="8">
        <v>164368.68724923214</v>
      </c>
      <c r="M55" s="8">
        <v>153181.68276721367</v>
      </c>
      <c r="N55" s="8">
        <v>143160.45114443733</v>
      </c>
      <c r="O55" s="8">
        <v>133794.81411641464</v>
      </c>
      <c r="P55" s="8">
        <v>125372.84233672165</v>
      </c>
      <c r="Q55" s="8">
        <v>116839.91205287991</v>
      </c>
      <c r="R55" s="8">
        <v>109196.17946473524</v>
      </c>
      <c r="S55" s="8">
        <v>102052.50414422574</v>
      </c>
      <c r="T55" s="8">
        <v>154311.5070942156</v>
      </c>
      <c r="U55" s="8">
        <v>143808.99867621993</v>
      </c>
      <c r="V55" s="8">
        <v>134400.93330482775</v>
      </c>
      <c r="W55" s="8">
        <v>125608.34884803041</v>
      </c>
      <c r="X55" s="8">
        <v>117701.68986219335</v>
      </c>
      <c r="Y55" s="8">
        <v>109690.86155866816</v>
      </c>
      <c r="Z55" s="8">
        <v>102514.82385805243</v>
      </c>
      <c r="AA55" s="8">
        <v>95808.24662421328</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12973.225169846</v>
      </c>
      <c r="H57" s="8">
        <v>40324.257771473196</v>
      </c>
      <c r="I57" s="8">
        <v>81778.194622571391</v>
      </c>
      <c r="J57" s="8">
        <v>134752.83259129399</v>
      </c>
      <c r="K57" s="8">
        <v>191455.51659501801</v>
      </c>
      <c r="L57" s="8">
        <v>212678.66380959499</v>
      </c>
      <c r="M57" s="8">
        <v>242351.06654514201</v>
      </c>
      <c r="N57" s="8">
        <v>253156.23638546601</v>
      </c>
      <c r="O57" s="8">
        <v>260024.71933808402</v>
      </c>
      <c r="P57" s="8">
        <v>263291.27917812997</v>
      </c>
      <c r="Q57" s="8">
        <v>255790.14465535901</v>
      </c>
      <c r="R57" s="8">
        <v>238340.29261162499</v>
      </c>
      <c r="S57" s="8">
        <v>215091.677869935</v>
      </c>
      <c r="T57" s="8">
        <v>184448.758132141</v>
      </c>
      <c r="U57" s="8">
        <v>151282.88763108302</v>
      </c>
      <c r="V57" s="8">
        <v>124524.746685241</v>
      </c>
      <c r="W57" s="8">
        <v>110930.931350206</v>
      </c>
      <c r="X57" s="8">
        <v>91063.792939110499</v>
      </c>
      <c r="Y57" s="8">
        <v>72961.895450344993</v>
      </c>
      <c r="Z57" s="8">
        <v>77785.494494984698</v>
      </c>
      <c r="AA57" s="8">
        <v>64052.9847094824</v>
      </c>
    </row>
    <row r="58" spans="1:27">
      <c r="A58" s="16" t="s">
        <v>25</v>
      </c>
      <c r="B58" s="16" t="s">
        <v>9</v>
      </c>
      <c r="C58" s="8">
        <v>0</v>
      </c>
      <c r="D58" s="8">
        <v>197046.10278314975</v>
      </c>
      <c r="E58" s="8">
        <v>1220468.4534743091</v>
      </c>
      <c r="F58" s="8">
        <v>1278023.3118635404</v>
      </c>
      <c r="G58" s="8">
        <v>1336417.2334808591</v>
      </c>
      <c r="H58" s="8">
        <v>1402560.8058645597</v>
      </c>
      <c r="I58" s="8">
        <v>1571421.0628383488</v>
      </c>
      <c r="J58" s="8">
        <v>1826919.8525273351</v>
      </c>
      <c r="K58" s="8">
        <v>1828016.0692425563</v>
      </c>
      <c r="L58" s="8">
        <v>1881684.4075450194</v>
      </c>
      <c r="M58" s="8">
        <v>1902783.3590722263</v>
      </c>
      <c r="N58" s="8">
        <v>1988672.774303189</v>
      </c>
      <c r="O58" s="8">
        <v>2012168.0092794728</v>
      </c>
      <c r="P58" s="8">
        <v>2022189.7407631294</v>
      </c>
      <c r="Q58" s="8">
        <v>1884558.6262729655</v>
      </c>
      <c r="R58" s="8">
        <v>1828372.1055420714</v>
      </c>
      <c r="S58" s="8">
        <v>1795035.3385399596</v>
      </c>
      <c r="T58" s="8">
        <v>1730478.8069274256</v>
      </c>
      <c r="U58" s="8">
        <v>1635840.5578758097</v>
      </c>
      <c r="V58" s="8">
        <v>1532001.6118203052</v>
      </c>
      <c r="W58" s="8">
        <v>1520404.0794332044</v>
      </c>
      <c r="X58" s="8">
        <v>1561966.4439076213</v>
      </c>
      <c r="Y58" s="8">
        <v>1455658.3271495593</v>
      </c>
      <c r="Z58" s="8">
        <v>1360428.3427515144</v>
      </c>
      <c r="AA58" s="8">
        <v>1271428.3573581653</v>
      </c>
    </row>
    <row r="59" spans="1:27">
      <c r="A59" s="16" t="s">
        <v>25</v>
      </c>
      <c r="B59" s="16" t="s">
        <v>8</v>
      </c>
      <c r="C59" s="8">
        <v>0</v>
      </c>
      <c r="D59" s="8">
        <v>2.9006422018059341E-3</v>
      </c>
      <c r="E59" s="8">
        <v>13815.663304831267</v>
      </c>
      <c r="F59" s="8">
        <v>34031.155718801681</v>
      </c>
      <c r="G59" s="8">
        <v>144159.70853583232</v>
      </c>
      <c r="H59" s="8">
        <v>135085.2985515914</v>
      </c>
      <c r="I59" s="8">
        <v>125891.33439914888</v>
      </c>
      <c r="J59" s="8">
        <v>117655.45269755393</v>
      </c>
      <c r="K59" s="8">
        <v>124588.11646096411</v>
      </c>
      <c r="L59" s="8">
        <v>116745.67838874081</v>
      </c>
      <c r="M59" s="8">
        <v>108799.91665415659</v>
      </c>
      <c r="N59" s="8">
        <v>166987.40007083368</v>
      </c>
      <c r="O59" s="8">
        <v>156062.99068128411</v>
      </c>
      <c r="P59" s="8">
        <v>146948.74644577657</v>
      </c>
      <c r="Q59" s="8">
        <v>136947.35076532184</v>
      </c>
      <c r="R59" s="8">
        <v>199112.65829149674</v>
      </c>
      <c r="S59" s="8">
        <v>188385.71458952356</v>
      </c>
      <c r="T59" s="8">
        <v>206800.66653129793</v>
      </c>
      <c r="U59" s="8">
        <v>192725.72304852807</v>
      </c>
      <c r="V59" s="8">
        <v>180117.49815595991</v>
      </c>
      <c r="W59" s="8">
        <v>168572.17166913333</v>
      </c>
      <c r="X59" s="8">
        <v>157961.07228805657</v>
      </c>
      <c r="Y59" s="8">
        <v>150656.46322320928</v>
      </c>
      <c r="Z59" s="8">
        <v>140800.43287967055</v>
      </c>
      <c r="AA59" s="8">
        <v>131589.1895705178</v>
      </c>
    </row>
    <row r="60" spans="1:27">
      <c r="A60" s="16" t="s">
        <v>25</v>
      </c>
      <c r="B60" s="16" t="s">
        <v>84</v>
      </c>
      <c r="C60" s="8">
        <v>0</v>
      </c>
      <c r="D60" s="8">
        <v>4.9295557954826874E-2</v>
      </c>
      <c r="E60" s="8">
        <v>92418.558338387345</v>
      </c>
      <c r="F60" s="8">
        <v>152713.26473609396</v>
      </c>
      <c r="G60" s="8">
        <v>142722.67885595514</v>
      </c>
      <c r="H60" s="8">
        <v>133738.72560236332</v>
      </c>
      <c r="I60" s="8">
        <v>124636.42323905202</v>
      </c>
      <c r="J60" s="8">
        <v>116482.63861111006</v>
      </c>
      <c r="K60" s="8">
        <v>205179.78885094437</v>
      </c>
      <c r="L60" s="8">
        <v>192264.35262698325</v>
      </c>
      <c r="M60" s="8">
        <v>179178.75702496798</v>
      </c>
      <c r="N60" s="8">
        <v>167456.78226269523</v>
      </c>
      <c r="O60" s="8">
        <v>156501.66563981646</v>
      </c>
      <c r="P60" s="8">
        <v>146650.36748280979</v>
      </c>
      <c r="Q60" s="8">
        <v>136669.27958288154</v>
      </c>
      <c r="R60" s="8">
        <v>127728.29866906974</v>
      </c>
      <c r="S60" s="8">
        <v>119372.24172691534</v>
      </c>
      <c r="T60" s="8">
        <v>111858.12651635834</v>
      </c>
      <c r="U60" s="8">
        <v>104245.01369436382</v>
      </c>
      <c r="V60" s="8">
        <v>97425.246429334802</v>
      </c>
      <c r="W60" s="8">
        <v>91051.632175892402</v>
      </c>
      <c r="X60" s="8">
        <v>85320.199445722508</v>
      </c>
      <c r="Y60" s="8">
        <v>55652.69480158775</v>
      </c>
      <c r="Z60" s="8">
        <v>34884.028084989586</v>
      </c>
      <c r="AA60" s="8">
        <v>32601.895030704636</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197046.15602221491</v>
      </c>
      <c r="E63" s="70">
        <v>1410172.9944031993</v>
      </c>
      <c r="F63" s="70">
        <v>1542777.376488925</v>
      </c>
      <c r="G63" s="70">
        <v>1709179.0555273159</v>
      </c>
      <c r="H63" s="70">
        <v>1804199.9793622722</v>
      </c>
      <c r="I63" s="70">
        <v>2035302.2626497142</v>
      </c>
      <c r="J63" s="70">
        <v>2318778.2974683647</v>
      </c>
      <c r="K63" s="70">
        <v>2483396.1050079316</v>
      </c>
      <c r="L63" s="70">
        <v>2567741.7896195706</v>
      </c>
      <c r="M63" s="70">
        <v>2586294.7820637068</v>
      </c>
      <c r="N63" s="70">
        <v>2719433.6441666209</v>
      </c>
      <c r="O63" s="70">
        <v>2718552.1990550719</v>
      </c>
      <c r="P63" s="70">
        <v>2704452.9762065671</v>
      </c>
      <c r="Q63" s="70">
        <v>2530805.3133294075</v>
      </c>
      <c r="R63" s="70">
        <v>2502749.5345789981</v>
      </c>
      <c r="S63" s="70">
        <v>2419937.4768705592</v>
      </c>
      <c r="T63" s="70">
        <v>2387897.8652014383</v>
      </c>
      <c r="U63" s="70">
        <v>2227903.1809260044</v>
      </c>
      <c r="V63" s="70">
        <v>2068470.0363956688</v>
      </c>
      <c r="W63" s="70">
        <v>2016567.1634764664</v>
      </c>
      <c r="X63" s="70">
        <v>2014013.198442704</v>
      </c>
      <c r="Y63" s="70">
        <v>1844620.2421833696</v>
      </c>
      <c r="Z63" s="70">
        <v>1716413.1220692117</v>
      </c>
      <c r="AA63" s="70">
        <v>1595480.6732930832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1.1650049848481601E-3</v>
      </c>
      <c r="E68" s="8">
        <v>1.62232049550676E-3</v>
      </c>
      <c r="F68" s="8">
        <v>1.51618737855598E-3</v>
      </c>
      <c r="G68" s="8">
        <v>1.4169975496576399E-3</v>
      </c>
      <c r="H68" s="8">
        <v>1.32780191487969E-3</v>
      </c>
      <c r="I68" s="8">
        <v>1.32284263780495E-3</v>
      </c>
      <c r="J68" s="8">
        <v>1.23630153031449E-3</v>
      </c>
      <c r="K68" s="8">
        <v>1.1554219906263E-3</v>
      </c>
      <c r="L68" s="8">
        <v>1.0826917322605001E-3</v>
      </c>
      <c r="M68" s="8">
        <v>1.0090032611523899E-3</v>
      </c>
      <c r="N68" s="8">
        <v>9.4299370174893602E-4</v>
      </c>
      <c r="O68" s="8">
        <v>8.8130252475354003E-4</v>
      </c>
      <c r="P68" s="8">
        <v>8.25827243130227E-4</v>
      </c>
      <c r="Q68" s="8">
        <v>7.6962108108756099E-4</v>
      </c>
      <c r="R68" s="8">
        <v>7.1927203819925297E-4</v>
      </c>
      <c r="S68" s="8">
        <v>6.72216857942913E-4</v>
      </c>
      <c r="T68" s="8">
        <v>6.2990287556013199E-4</v>
      </c>
      <c r="U68" s="8">
        <v>5.870314113533121E-4</v>
      </c>
      <c r="V68" s="8">
        <v>5.48627487093279E-4</v>
      </c>
      <c r="W68" s="8">
        <v>5.1273596910324508E-4</v>
      </c>
      <c r="X68" s="8">
        <v>4.8046081785213599E-4</v>
      </c>
      <c r="Y68" s="8">
        <v>4.4776044521609897E-4</v>
      </c>
      <c r="Z68" s="8">
        <v>4.1846770569288402E-4</v>
      </c>
      <c r="AA68" s="8">
        <v>1.53751401147673E-3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6.4661864540913007E-4</v>
      </c>
      <c r="E70" s="8">
        <v>8.6645849010331E-4</v>
      </c>
      <c r="F70" s="8">
        <v>8.09774289590634E-4</v>
      </c>
      <c r="G70" s="8">
        <v>7.5679840127578597E-4</v>
      </c>
      <c r="H70" s="8">
        <v>9.3874496485726498E-4</v>
      </c>
      <c r="I70" s="8">
        <v>1.2475122679620849E-3</v>
      </c>
      <c r="J70" s="8">
        <v>1.165899315527681E-3</v>
      </c>
      <c r="K70" s="8">
        <v>1.114436677734784E-3</v>
      </c>
      <c r="L70" s="8">
        <v>2.2518521157719232E-3</v>
      </c>
      <c r="M70" s="8">
        <v>2.0985900794706592E-3</v>
      </c>
      <c r="N70" s="8">
        <v>1.9896850320498161E-3</v>
      </c>
      <c r="O70" s="8">
        <v>1.8595187210239551E-3</v>
      </c>
      <c r="P70" s="8">
        <v>1.742467740418314E-3</v>
      </c>
      <c r="Q70" s="8">
        <v>1.623874626680822E-3</v>
      </c>
      <c r="R70" s="8">
        <v>1.5176398375967559E-3</v>
      </c>
      <c r="S70" s="8">
        <v>1.4183549880131339E-3</v>
      </c>
      <c r="T70" s="8">
        <v>1.8271328963808768E-3</v>
      </c>
      <c r="U70" s="8">
        <v>1.7882615052554241E-3</v>
      </c>
      <c r="V70" s="8">
        <v>1.6712724343526629E-3</v>
      </c>
      <c r="W70" s="8">
        <v>1.5619368541001588E-3</v>
      </c>
      <c r="X70" s="8">
        <v>1.463617736174938E-3</v>
      </c>
      <c r="Y70" s="8">
        <v>1.3640032752422219E-3</v>
      </c>
      <c r="Z70" s="8">
        <v>1.27476941575917E-3</v>
      </c>
      <c r="AA70" s="8">
        <v>7873.0050218468068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160446.42243923899</v>
      </c>
      <c r="H72" s="8">
        <v>152237.88600584201</v>
      </c>
      <c r="I72" s="8">
        <v>146255.39998047598</v>
      </c>
      <c r="J72" s="8">
        <v>140544.81765317402</v>
      </c>
      <c r="K72" s="8">
        <v>174746.52122862299</v>
      </c>
      <c r="L72" s="8">
        <v>164670.999860879</v>
      </c>
      <c r="M72" s="8">
        <v>155293.35454964198</v>
      </c>
      <c r="N72" s="8">
        <v>147519.302821233</v>
      </c>
      <c r="O72" s="8">
        <v>140125.832578275</v>
      </c>
      <c r="P72" s="8">
        <v>133169.47973559302</v>
      </c>
      <c r="Q72" s="8">
        <v>44602.507668802406</v>
      </c>
      <c r="R72" s="8">
        <v>42234.410890588406</v>
      </c>
      <c r="S72" s="8">
        <v>47481.241577601904</v>
      </c>
      <c r="T72" s="8">
        <v>51284.199997537704</v>
      </c>
      <c r="U72" s="8">
        <v>35136.750253027094</v>
      </c>
      <c r="V72" s="8">
        <v>35843.982430715201</v>
      </c>
      <c r="W72" s="8">
        <v>47763.2385966121</v>
      </c>
      <c r="X72" s="8">
        <v>54057.980994374702</v>
      </c>
      <c r="Y72" s="8">
        <v>54427.8274206028</v>
      </c>
      <c r="Z72" s="8">
        <v>58285.744469036996</v>
      </c>
      <c r="AA72" s="8">
        <v>53449.180998443204</v>
      </c>
    </row>
    <row r="73" spans="1:27">
      <c r="A73" s="16" t="s">
        <v>26</v>
      </c>
      <c r="B73" s="16" t="s">
        <v>9</v>
      </c>
      <c r="C73" s="8">
        <v>0</v>
      </c>
      <c r="D73" s="8">
        <v>158259.91107799541</v>
      </c>
      <c r="E73" s="8">
        <v>157397.68212315845</v>
      </c>
      <c r="F73" s="8">
        <v>147100.6378466771</v>
      </c>
      <c r="G73" s="8">
        <v>289209.1978928704</v>
      </c>
      <c r="H73" s="8">
        <v>286724.09423080488</v>
      </c>
      <c r="I73" s="8">
        <v>305948.24423180136</v>
      </c>
      <c r="J73" s="8">
        <v>312124.79119143845</v>
      </c>
      <c r="K73" s="8">
        <v>299473.79153404024</v>
      </c>
      <c r="L73" s="8">
        <v>280622.83802202274</v>
      </c>
      <c r="M73" s="8">
        <v>261523.52600094312</v>
      </c>
      <c r="N73" s="8">
        <v>292532.53123998217</v>
      </c>
      <c r="O73" s="8">
        <v>281236.29469619447</v>
      </c>
      <c r="P73" s="8">
        <v>338817.93585212372</v>
      </c>
      <c r="Q73" s="8">
        <v>315757.8395027552</v>
      </c>
      <c r="R73" s="8">
        <v>295827.72769575659</v>
      </c>
      <c r="S73" s="8">
        <v>317943.2234137865</v>
      </c>
      <c r="T73" s="8">
        <v>297969.99364442524</v>
      </c>
      <c r="U73" s="8">
        <v>317690.38801000634</v>
      </c>
      <c r="V73" s="8">
        <v>296906.90468880266</v>
      </c>
      <c r="W73" s="8">
        <v>337664.03944657178</v>
      </c>
      <c r="X73" s="8">
        <v>368724.04521103244</v>
      </c>
      <c r="Y73" s="8">
        <v>344337.66153989709</v>
      </c>
      <c r="Z73" s="8">
        <v>321810.89854578517</v>
      </c>
      <c r="AA73" s="8">
        <v>300757.84902444144</v>
      </c>
    </row>
    <row r="74" spans="1:27">
      <c r="A74" s="16" t="s">
        <v>26</v>
      </c>
      <c r="B74" s="16" t="s">
        <v>8</v>
      </c>
      <c r="C74" s="8">
        <v>0</v>
      </c>
      <c r="D74" s="8">
        <v>5.5320312771982164E-3</v>
      </c>
      <c r="E74" s="8">
        <v>154956.8070182029</v>
      </c>
      <c r="F74" s="8">
        <v>144819.44577106845</v>
      </c>
      <c r="G74" s="8">
        <v>135345.27678649494</v>
      </c>
      <c r="H74" s="8">
        <v>126825.70823654415</v>
      </c>
      <c r="I74" s="8">
        <v>118193.90577525308</v>
      </c>
      <c r="J74" s="8">
        <v>110461.59471142926</v>
      </c>
      <c r="K74" s="8">
        <v>212888.39495686445</v>
      </c>
      <c r="L74" s="8">
        <v>199487.72577247245</v>
      </c>
      <c r="M74" s="8">
        <v>185910.50422454832</v>
      </c>
      <c r="N74" s="8">
        <v>281656.80617660383</v>
      </c>
      <c r="O74" s="8">
        <v>263230.65990481753</v>
      </c>
      <c r="P74" s="8">
        <v>246661.10012036737</v>
      </c>
      <c r="Q74" s="8">
        <v>229873.23818706188</v>
      </c>
      <c r="R74" s="8">
        <v>233829.15159605854</v>
      </c>
      <c r="S74" s="8">
        <v>218531.91732876262</v>
      </c>
      <c r="T74" s="8">
        <v>270791.05336890754</v>
      </c>
      <c r="U74" s="8">
        <v>252360.89627253177</v>
      </c>
      <c r="V74" s="8">
        <v>235851.30486190898</v>
      </c>
      <c r="W74" s="8">
        <v>223140.92320917264</v>
      </c>
      <c r="X74" s="8">
        <v>209256.09463593355</v>
      </c>
      <c r="Y74" s="8">
        <v>195056.73795073453</v>
      </c>
      <c r="Z74" s="8">
        <v>182296.01672561315</v>
      </c>
      <c r="AA74" s="8">
        <v>170370.10904190541</v>
      </c>
    </row>
    <row r="75" spans="1:27">
      <c r="A75" s="16" t="s">
        <v>26</v>
      </c>
      <c r="B75" s="16" t="s">
        <v>84</v>
      </c>
      <c r="C75" s="8">
        <v>0</v>
      </c>
      <c r="D75" s="8">
        <v>2.181889172883501E-2</v>
      </c>
      <c r="E75" s="8">
        <v>103877.58789255115</v>
      </c>
      <c r="F75" s="8">
        <v>97081.89038831793</v>
      </c>
      <c r="G75" s="8">
        <v>90730.738758462423</v>
      </c>
      <c r="H75" s="8">
        <v>85019.518003757039</v>
      </c>
      <c r="I75" s="8">
        <v>79233.052670642021</v>
      </c>
      <c r="J75" s="8">
        <v>74049.581947798986</v>
      </c>
      <c r="K75" s="8">
        <v>69205.216772955522</v>
      </c>
      <c r="L75" s="8">
        <v>64848.961392277532</v>
      </c>
      <c r="M75" s="8">
        <v>60435.312858365483</v>
      </c>
      <c r="N75" s="8">
        <v>111419.13998158385</v>
      </c>
      <c r="O75" s="8">
        <v>104130.0373574266</v>
      </c>
      <c r="P75" s="8">
        <v>97575.372139020445</v>
      </c>
      <c r="Q75" s="8">
        <v>90934.349816356669</v>
      </c>
      <c r="R75" s="8">
        <v>84985.37963554138</v>
      </c>
      <c r="S75" s="8">
        <v>79425.588458282073</v>
      </c>
      <c r="T75" s="8">
        <v>74425.992363504556</v>
      </c>
      <c r="U75" s="8">
        <v>69360.527243136734</v>
      </c>
      <c r="V75" s="8">
        <v>64822.922647638457</v>
      </c>
      <c r="W75" s="8">
        <v>60582.170702770549</v>
      </c>
      <c r="X75" s="8">
        <v>56768.703896050894</v>
      </c>
      <c r="Y75" s="8">
        <v>26085.932408055382</v>
      </c>
      <c r="Z75" s="8">
        <v>24379.368202555677</v>
      </c>
      <c r="AA75" s="8">
        <v>22784.456279454804</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158259.94024054203</v>
      </c>
      <c r="E78" s="70">
        <v>416232.07952269149</v>
      </c>
      <c r="F78" s="70">
        <v>389001.97633202514</v>
      </c>
      <c r="G78" s="70">
        <v>675731.63805086282</v>
      </c>
      <c r="H78" s="70">
        <v>650807.20874349494</v>
      </c>
      <c r="I78" s="70">
        <v>649630.60522852733</v>
      </c>
      <c r="J78" s="70">
        <v>637180.78790604149</v>
      </c>
      <c r="K78" s="70">
        <v>756313.92676234187</v>
      </c>
      <c r="L78" s="70">
        <v>709630.52838219551</v>
      </c>
      <c r="M78" s="70">
        <v>663162.70074109221</v>
      </c>
      <c r="N78" s="70">
        <v>833127.78315208154</v>
      </c>
      <c r="O78" s="70">
        <v>788722.82727753476</v>
      </c>
      <c r="P78" s="70">
        <v>816223.89041539957</v>
      </c>
      <c r="Q78" s="70">
        <v>681167.93756847188</v>
      </c>
      <c r="R78" s="70">
        <v>656876.67205485678</v>
      </c>
      <c r="S78" s="70">
        <v>663381.97286900494</v>
      </c>
      <c r="T78" s="70">
        <v>694471.24183141091</v>
      </c>
      <c r="U78" s="70">
        <v>674548.5641539949</v>
      </c>
      <c r="V78" s="70">
        <v>633425.11684896529</v>
      </c>
      <c r="W78" s="70">
        <v>669150.37402979995</v>
      </c>
      <c r="X78" s="70">
        <v>688806.82668147015</v>
      </c>
      <c r="Y78" s="70">
        <v>619908.16113105358</v>
      </c>
      <c r="Z78" s="70">
        <v>586772.02963622811</v>
      </c>
      <c r="AA78" s="70">
        <v>555234.60190360562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3.5907917110808999E-4</v>
      </c>
      <c r="E83" s="8">
        <v>3.3464008624459299E-4</v>
      </c>
      <c r="F83" s="8">
        <v>3.12747744066716E-4</v>
      </c>
      <c r="G83" s="8">
        <v>2.9228761119589502E-4</v>
      </c>
      <c r="H83" s="8">
        <v>3.01933080892124E-4</v>
      </c>
      <c r="I83" s="8">
        <v>3.1299505726429199E-4</v>
      </c>
      <c r="J83" s="8">
        <v>3.1954734765308898E-4</v>
      </c>
      <c r="K83" s="8">
        <v>2.9864238090101505E-4</v>
      </c>
      <c r="L83" s="8">
        <v>2.9548351306633305E-4</v>
      </c>
      <c r="M83" s="8">
        <v>2.7537277640258303E-4</v>
      </c>
      <c r="N83" s="8">
        <v>2.7161058367370999E-4</v>
      </c>
      <c r="O83" s="8">
        <v>2.5384166691407403E-4</v>
      </c>
      <c r="P83" s="8">
        <v>2.3786311520876998E-4</v>
      </c>
      <c r="Q83" s="8">
        <v>2.5185504538342303E-4</v>
      </c>
      <c r="R83" s="8">
        <v>2.3537854702175201E-4</v>
      </c>
      <c r="S83" s="8">
        <v>2.1997995042634898E-4</v>
      </c>
      <c r="T83" s="8">
        <v>2.3373427840106401E-4</v>
      </c>
      <c r="U83" s="8">
        <v>2.17826221557432E-4</v>
      </c>
      <c r="V83" s="8">
        <v>2.0357590794089901E-4</v>
      </c>
      <c r="W83" s="8">
        <v>1.9025785783569901E-4</v>
      </c>
      <c r="X83" s="8">
        <v>1.7828171122538999E-4</v>
      </c>
      <c r="Y83" s="8">
        <v>2.1129683616973198E-4</v>
      </c>
      <c r="Z83" s="8">
        <v>2.0553381057903799E-4</v>
      </c>
      <c r="AA83" s="8">
        <v>5.3907546291147496E-4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6.3682858238667305E-4</v>
      </c>
      <c r="E85" s="8">
        <v>5.9348575155518596E-4</v>
      </c>
      <c r="F85" s="8">
        <v>5.6831343086086302E-4</v>
      </c>
      <c r="G85" s="8">
        <v>5.4355862266680904E-4</v>
      </c>
      <c r="H85" s="8">
        <v>6.3574522790166798E-4</v>
      </c>
      <c r="I85" s="8">
        <v>7.6223824197045294E-4</v>
      </c>
      <c r="J85" s="8">
        <v>9.3801063097542986E-4</v>
      </c>
      <c r="K85" s="8">
        <v>9.3262223488269904E-4</v>
      </c>
      <c r="L85" s="8">
        <v>9.7071565783832096E-4</v>
      </c>
      <c r="M85" s="8">
        <v>9.1074596554688498E-4</v>
      </c>
      <c r="N85" s="8">
        <v>8.9417567954848702E-4</v>
      </c>
      <c r="O85" s="8">
        <v>8.83201363265941E-4</v>
      </c>
      <c r="P85" s="8">
        <v>8.7134721630793409E-4</v>
      </c>
      <c r="Q85" s="8">
        <v>9.1115078632201098E-4</v>
      </c>
      <c r="R85" s="8">
        <v>8.8233019367673488E-4</v>
      </c>
      <c r="S85" s="8">
        <v>8.5072391044536499E-4</v>
      </c>
      <c r="T85" s="8">
        <v>9.2967128728393305E-4</v>
      </c>
      <c r="U85" s="8">
        <v>8.7269082732722308E-4</v>
      </c>
      <c r="V85" s="8">
        <v>8.3080071624810794E-4</v>
      </c>
      <c r="W85" s="8">
        <v>8.2120841597436306E-4</v>
      </c>
      <c r="X85" s="8">
        <v>8.0576056802600306E-4</v>
      </c>
      <c r="Y85" s="8">
        <v>8.9911367492737202E-4</v>
      </c>
      <c r="Z85" s="8">
        <v>8.5246487018497794E-4</v>
      </c>
      <c r="AA85" s="8">
        <v>9.1557478194062103E-4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4598.3821464955799</v>
      </c>
      <c r="H87" s="8">
        <v>8125.3963572432694</v>
      </c>
      <c r="I87" s="8">
        <v>13723.0792183011</v>
      </c>
      <c r="J87" s="8">
        <v>18010.118350828001</v>
      </c>
      <c r="K87" s="8">
        <v>19883.768664941799</v>
      </c>
      <c r="L87" s="8">
        <v>18632.146622069602</v>
      </c>
      <c r="M87" s="8">
        <v>18021.956521965199</v>
      </c>
      <c r="N87" s="8">
        <v>17103.1508880818</v>
      </c>
      <c r="O87" s="8">
        <v>16189.9947140724</v>
      </c>
      <c r="P87" s="8">
        <v>15170.884373393099</v>
      </c>
      <c r="Q87" s="8">
        <v>20220.069879613002</v>
      </c>
      <c r="R87" s="8">
        <v>18435.0688679372</v>
      </c>
      <c r="S87" s="8">
        <v>15020.4667021266</v>
      </c>
      <c r="T87" s="8">
        <v>12536.1193143859</v>
      </c>
      <c r="U87" s="8">
        <v>13086.298059271599</v>
      </c>
      <c r="V87" s="8">
        <v>12230.1851042007</v>
      </c>
      <c r="W87" s="8">
        <v>13542.0178322876</v>
      </c>
      <c r="X87" s="8">
        <v>13130.4729394685</v>
      </c>
      <c r="Y87" s="8">
        <v>13145.310615500101</v>
      </c>
      <c r="Z87" s="8">
        <v>14562.740353085401</v>
      </c>
      <c r="AA87" s="8">
        <v>9332.3358736088194</v>
      </c>
    </row>
    <row r="88" spans="1:27">
      <c r="A88" s="16" t="s">
        <v>27</v>
      </c>
      <c r="B88" s="16" t="s">
        <v>9</v>
      </c>
      <c r="C88" s="8">
        <v>0</v>
      </c>
      <c r="D88" s="8">
        <v>194544.87436874807</v>
      </c>
      <c r="E88" s="8">
        <v>268628.51202775788</v>
      </c>
      <c r="F88" s="8">
        <v>330944.57929314242</v>
      </c>
      <c r="G88" s="8">
        <v>338737.09146721265</v>
      </c>
      <c r="H88" s="8">
        <v>344078.74676929286</v>
      </c>
      <c r="I88" s="8">
        <v>347105.04446679499</v>
      </c>
      <c r="J88" s="8">
        <v>346544.44392938406</v>
      </c>
      <c r="K88" s="8">
        <v>344015.93587005907</v>
      </c>
      <c r="L88" s="8">
        <v>334545.2650636647</v>
      </c>
      <c r="M88" s="8">
        <v>330340.70936795964</v>
      </c>
      <c r="N88" s="8">
        <v>325795.9369016788</v>
      </c>
      <c r="O88" s="8">
        <v>320452.89014973881</v>
      </c>
      <c r="P88" s="8">
        <v>315256.4570563942</v>
      </c>
      <c r="Q88" s="8">
        <v>293799.96520811768</v>
      </c>
      <c r="R88" s="8">
        <v>274579.40666008112</v>
      </c>
      <c r="S88" s="8">
        <v>256616.26783514337</v>
      </c>
      <c r="T88" s="8">
        <v>240463.06354101209</v>
      </c>
      <c r="U88" s="8">
        <v>224097.04264851572</v>
      </c>
      <c r="V88" s="8">
        <v>209436.48839822318</v>
      </c>
      <c r="W88" s="8">
        <v>195735.03583167246</v>
      </c>
      <c r="X88" s="8">
        <v>183414.11772316264</v>
      </c>
      <c r="Y88" s="8">
        <v>170930.87295187468</v>
      </c>
      <c r="Z88" s="8">
        <v>159748.47934978118</v>
      </c>
      <c r="AA88" s="8">
        <v>149297.64421054869</v>
      </c>
    </row>
    <row r="89" spans="1:27">
      <c r="A89" s="16" t="s">
        <v>27</v>
      </c>
      <c r="B89" s="16" t="s">
        <v>8</v>
      </c>
      <c r="C89" s="8">
        <v>0</v>
      </c>
      <c r="D89" s="8">
        <v>1.7584502443359188E-3</v>
      </c>
      <c r="E89" s="8">
        <v>2.5390394947819297E-3</v>
      </c>
      <c r="F89" s="8">
        <v>2647.4128625974809</v>
      </c>
      <c r="G89" s="8">
        <v>2474.2176279066407</v>
      </c>
      <c r="H89" s="8">
        <v>2318.4732429193518</v>
      </c>
      <c r="I89" s="8">
        <v>2160.6769540033029</v>
      </c>
      <c r="J89" s="8">
        <v>2019.3243107992396</v>
      </c>
      <c r="K89" s="8">
        <v>1887.2190074312171</v>
      </c>
      <c r="L89" s="8">
        <v>9645.9775604719762</v>
      </c>
      <c r="M89" s="8">
        <v>8989.468205492818</v>
      </c>
      <c r="N89" s="8">
        <v>8401.372250103861</v>
      </c>
      <c r="O89" s="8">
        <v>7851.7498486943487</v>
      </c>
      <c r="P89" s="8">
        <v>7357.5064460136646</v>
      </c>
      <c r="Q89" s="8">
        <v>6856.7514883116901</v>
      </c>
      <c r="R89" s="8">
        <v>6408.1790671822782</v>
      </c>
      <c r="S89" s="8">
        <v>5988.9524144451407</v>
      </c>
      <c r="T89" s="8">
        <v>5611.9665325345322</v>
      </c>
      <c r="U89" s="8">
        <v>5230.0136483670167</v>
      </c>
      <c r="V89" s="8">
        <v>4887.8632398533155</v>
      </c>
      <c r="W89" s="8">
        <v>4568.0967094196558</v>
      </c>
      <c r="X89" s="8">
        <v>4280.5490958183391</v>
      </c>
      <c r="Y89" s="8">
        <v>3989.2137607092827</v>
      </c>
      <c r="Z89" s="8">
        <v>3728.2371617502331</v>
      </c>
      <c r="AA89" s="8">
        <v>3484.333795057777</v>
      </c>
    </row>
    <row r="90" spans="1:27">
      <c r="A90" s="16" t="s">
        <v>27</v>
      </c>
      <c r="B90" s="16" t="s">
        <v>84</v>
      </c>
      <c r="C90" s="8">
        <v>0</v>
      </c>
      <c r="D90" s="8">
        <v>4.0613560712505197E-3</v>
      </c>
      <c r="E90" s="8">
        <v>3.9486401737675193E-3</v>
      </c>
      <c r="F90" s="8">
        <v>6.982909919368771E-3</v>
      </c>
      <c r="G90" s="8">
        <v>6.5885554036854994E-3</v>
      </c>
      <c r="H90" s="8">
        <v>6.21133616005776E-3</v>
      </c>
      <c r="I90" s="8">
        <v>6.0635743621601E-3</v>
      </c>
      <c r="J90" s="8">
        <v>6.0632055213412986E-3</v>
      </c>
      <c r="K90" s="8">
        <v>6.1371924028092604E-3</v>
      </c>
      <c r="L90" s="8">
        <v>6.6576803570696794E-3</v>
      </c>
      <c r="M90" s="8">
        <v>6.3940584967014406E-3</v>
      </c>
      <c r="N90" s="8">
        <v>6.5097741626243301E-3</v>
      </c>
      <c r="O90" s="8">
        <v>6.8026630767617597E-3</v>
      </c>
      <c r="P90" s="8">
        <v>7.2063013014331502E-3</v>
      </c>
      <c r="Q90" s="8">
        <v>7.3855647346134602E-3</v>
      </c>
      <c r="R90" s="8">
        <v>8.1030983823865092E-3</v>
      </c>
      <c r="S90" s="8">
        <v>7.6263781116465909E-3</v>
      </c>
      <c r="T90" s="8">
        <v>7.6659476975058797E-3</v>
      </c>
      <c r="U90" s="8">
        <v>7.2544613458598393E-3</v>
      </c>
      <c r="V90" s="8">
        <v>6.9523989009248402E-3</v>
      </c>
      <c r="W90" s="8">
        <v>7.2100045463113398E-3</v>
      </c>
      <c r="X90" s="8">
        <v>6.2228342228544892E-3</v>
      </c>
      <c r="Y90" s="8">
        <v>6.2809079027618198E-3</v>
      </c>
      <c r="Z90" s="8">
        <v>6.0626016475512001E-3</v>
      </c>
      <c r="AA90" s="8">
        <v>5.8590857566955595E-3</v>
      </c>
    </row>
    <row r="91" spans="1:27">
      <c r="A91" s="16" t="s">
        <v>27</v>
      </c>
      <c r="B91" s="16" t="s">
        <v>187</v>
      </c>
      <c r="C91" s="8">
        <v>0</v>
      </c>
      <c r="D91" s="8">
        <v>0</v>
      </c>
      <c r="E91" s="8">
        <v>3.2692951065034798E-3</v>
      </c>
      <c r="F91" s="8">
        <v>3.9177263747853398E-3</v>
      </c>
      <c r="G91" s="8">
        <v>4.1456622717655298E-3</v>
      </c>
      <c r="H91" s="8">
        <v>4.0048886219160897E-3</v>
      </c>
      <c r="I91" s="8">
        <v>4.2557250462162801E-3</v>
      </c>
      <c r="J91" s="8">
        <v>4.1726942777715803E-3</v>
      </c>
      <c r="K91" s="8">
        <v>4.1686725783469198E-3</v>
      </c>
      <c r="L91" s="8">
        <v>4.2931748958263509E-3</v>
      </c>
      <c r="M91" s="8">
        <v>4.1507652058150601E-3</v>
      </c>
      <c r="N91" s="8">
        <v>4.1246175786965704E-3</v>
      </c>
      <c r="O91" s="8">
        <v>4.1751192080498193E-3</v>
      </c>
      <c r="P91" s="8">
        <v>4.0823187886553404E-3</v>
      </c>
      <c r="Q91" s="8">
        <v>4.0959528091232293E-3</v>
      </c>
      <c r="R91" s="8">
        <v>4.4833511073657595E-3</v>
      </c>
      <c r="S91" s="8">
        <v>4.2683325321734101E-3</v>
      </c>
      <c r="T91" s="8">
        <v>4.446513195947E-3</v>
      </c>
      <c r="U91" s="8">
        <v>4.31788072715959E-3</v>
      </c>
      <c r="V91" s="8">
        <v>4.1386107463372603E-3</v>
      </c>
      <c r="W91" s="8">
        <v>4.2148968939944203E-3</v>
      </c>
      <c r="X91" s="8">
        <v>4.0841296957741498E-3</v>
      </c>
      <c r="Y91" s="8">
        <v>4.0973724081978897E-3</v>
      </c>
      <c r="Z91" s="8">
        <v>4.0764994720161899E-3</v>
      </c>
      <c r="AA91" s="8">
        <v>3.9732957441520299E-3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194544.88118446214</v>
      </c>
      <c r="E93" s="70">
        <v>268628.52271285845</v>
      </c>
      <c r="F93" s="70">
        <v>333592.00393743743</v>
      </c>
      <c r="G93" s="70">
        <v>345809.70281167881</v>
      </c>
      <c r="H93" s="70">
        <v>354522.62752335862</v>
      </c>
      <c r="I93" s="70">
        <v>362988.81203363207</v>
      </c>
      <c r="J93" s="70">
        <v>366573.89808446908</v>
      </c>
      <c r="K93" s="70">
        <v>365786.93507956172</v>
      </c>
      <c r="L93" s="70">
        <v>362823.4014632607</v>
      </c>
      <c r="M93" s="70">
        <v>357352.14582636015</v>
      </c>
      <c r="N93" s="70">
        <v>351300.47184004245</v>
      </c>
      <c r="O93" s="70">
        <v>344494.64682733093</v>
      </c>
      <c r="P93" s="70">
        <v>337784.86027363146</v>
      </c>
      <c r="Q93" s="70">
        <v>320876.79922056571</v>
      </c>
      <c r="R93" s="70">
        <v>299422.66829935886</v>
      </c>
      <c r="S93" s="70">
        <v>277625.69991712959</v>
      </c>
      <c r="T93" s="70">
        <v>258611.16266379898</v>
      </c>
      <c r="U93" s="70">
        <v>242413.36701901347</v>
      </c>
      <c r="V93" s="70">
        <v>226554.54886766346</v>
      </c>
      <c r="W93" s="70">
        <v>213845.16280974745</v>
      </c>
      <c r="X93" s="70">
        <v>200825.15104945569</v>
      </c>
      <c r="Y93" s="70">
        <v>188065.40881677487</v>
      </c>
      <c r="Z93" s="70">
        <v>178039.46806171659</v>
      </c>
      <c r="AA93" s="70">
        <v>162114.32516624706</v>
      </c>
    </row>
  </sheetData>
  <sheetProtection algorithmName="SHA-512" hashValue="gPW2jIBcV2aVjXxK6QtJ/lp+9fFm+D2PzWy3oetjn+bIYqXMFo4lIdfiigXiy07p3y4XfMoPfja8YNhf2YUTxw==" saltValue="TZFpxlCFgwpI2K88ZcMKd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235</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1025650.9243490002</v>
      </c>
      <c r="F6" s="8">
        <v>195214.89056319877</v>
      </c>
      <c r="G6" s="8">
        <v>2.26418526998194E-5</v>
      </c>
      <c r="H6" s="8">
        <v>6.8647943833759651E-3</v>
      </c>
      <c r="I6" s="8">
        <v>8.0924132705024446E-5</v>
      </c>
      <c r="J6" s="8">
        <v>4.9341414805110834E-4</v>
      </c>
      <c r="K6" s="8">
        <v>2.6252853375612241E-4</v>
      </c>
      <c r="L6" s="8">
        <v>0</v>
      </c>
      <c r="M6" s="8">
        <v>6.3682436563448003E-6</v>
      </c>
      <c r="N6" s="8">
        <v>0</v>
      </c>
      <c r="O6" s="8">
        <v>4.7602873703578999E-6</v>
      </c>
      <c r="P6" s="8">
        <v>0</v>
      </c>
      <c r="Q6" s="8">
        <v>1.8635596076695168E-5</v>
      </c>
      <c r="R6" s="8">
        <v>1.3229183521579199E-6</v>
      </c>
      <c r="S6" s="8">
        <v>0</v>
      </c>
      <c r="T6" s="8">
        <v>0</v>
      </c>
      <c r="U6" s="8">
        <v>0</v>
      </c>
      <c r="V6" s="8">
        <v>0</v>
      </c>
      <c r="W6" s="8">
        <v>0</v>
      </c>
      <c r="X6" s="8">
        <v>0</v>
      </c>
      <c r="Y6" s="8">
        <v>0</v>
      </c>
      <c r="Z6" s="8">
        <v>0</v>
      </c>
      <c r="AA6" s="8">
        <v>0</v>
      </c>
    </row>
    <row r="7" spans="1:27">
      <c r="A7" s="16" t="s">
        <v>17</v>
      </c>
      <c r="B7" s="16" t="s">
        <v>11</v>
      </c>
      <c r="C7" s="8">
        <v>0</v>
      </c>
      <c r="D7" s="8">
        <v>51957.124799999998</v>
      </c>
      <c r="E7" s="8">
        <v>217263.69204999981</v>
      </c>
      <c r="F7" s="8">
        <v>4.10545299808331E-4</v>
      </c>
      <c r="G7" s="8">
        <v>71796.396236915316</v>
      </c>
      <c r="H7" s="8">
        <v>0</v>
      </c>
      <c r="I7" s="8">
        <v>1.11305465001394E-5</v>
      </c>
      <c r="J7" s="8">
        <v>1.7446367184416341E-5</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1242914.6163989999</v>
      </c>
      <c r="F18" s="74">
        <v>195214.89097374407</v>
      </c>
      <c r="G18" s="74">
        <v>71796.396259557165</v>
      </c>
      <c r="H18" s="74">
        <v>6.8647943833759651E-3</v>
      </c>
      <c r="I18" s="74">
        <v>9.2054679205163842E-5</v>
      </c>
      <c r="J18" s="74">
        <v>5.1086051523552463E-4</v>
      </c>
      <c r="K18" s="74">
        <v>2.6252853375612241E-4</v>
      </c>
      <c r="L18" s="74">
        <v>0</v>
      </c>
      <c r="M18" s="74">
        <v>6.3682436563448003E-6</v>
      </c>
      <c r="N18" s="74">
        <v>0</v>
      </c>
      <c r="O18" s="74">
        <v>4.7602873703578999E-6</v>
      </c>
      <c r="P18" s="74">
        <v>0</v>
      </c>
      <c r="Q18" s="74">
        <v>1.8635596076695168E-5</v>
      </c>
      <c r="R18" s="74">
        <v>1.3229183521579199E-6</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283783.67474408331</v>
      </c>
      <c r="F21" s="8">
        <v>98218.948882944809</v>
      </c>
      <c r="G21" s="8">
        <v>1.8482378619818102E-5</v>
      </c>
      <c r="H21" s="8">
        <v>2.879381731849139E-5</v>
      </c>
      <c r="I21" s="8">
        <v>3.8473312404465221E-5</v>
      </c>
      <c r="J21" s="8">
        <v>2.6257005976724601E-5</v>
      </c>
      <c r="K21" s="8">
        <v>0</v>
      </c>
      <c r="L21" s="8">
        <v>0</v>
      </c>
      <c r="M21" s="8">
        <v>0</v>
      </c>
      <c r="N21" s="8">
        <v>0</v>
      </c>
      <c r="O21" s="8">
        <v>4.7602873703578999E-6</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283783.67474408331</v>
      </c>
      <c r="F33" s="74">
        <v>98218.948882944809</v>
      </c>
      <c r="G33" s="74">
        <v>1.8482378619818102E-5</v>
      </c>
      <c r="H33" s="74">
        <v>2.879381731849139E-5</v>
      </c>
      <c r="I33" s="74">
        <v>3.8473312404465221E-5</v>
      </c>
      <c r="J33" s="74">
        <v>2.6257005976724601E-5</v>
      </c>
      <c r="K33" s="74">
        <v>0</v>
      </c>
      <c r="L33" s="74">
        <v>0</v>
      </c>
      <c r="M33" s="74">
        <v>0</v>
      </c>
      <c r="N33" s="74">
        <v>0</v>
      </c>
      <c r="O33" s="74">
        <v>4.7602873703578999E-6</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741867.2496049169</v>
      </c>
      <c r="F36" s="8">
        <v>96995.941680253949</v>
      </c>
      <c r="G36" s="8">
        <v>4.1594740800012999E-6</v>
      </c>
      <c r="H36" s="8">
        <v>6.8360005660574735E-3</v>
      </c>
      <c r="I36" s="8">
        <v>4.2450820300559218E-5</v>
      </c>
      <c r="J36" s="8">
        <v>4.6715714207438378E-4</v>
      </c>
      <c r="K36" s="8">
        <v>2.6252853375612241E-4</v>
      </c>
      <c r="L36" s="8">
        <v>0</v>
      </c>
      <c r="M36" s="8">
        <v>6.3682436563448003E-6</v>
      </c>
      <c r="N36" s="8">
        <v>0</v>
      </c>
      <c r="O36" s="8">
        <v>0</v>
      </c>
      <c r="P36" s="8">
        <v>0</v>
      </c>
      <c r="Q36" s="8">
        <v>1.8635596076695168E-5</v>
      </c>
      <c r="R36" s="8">
        <v>1.3229183521579199E-6</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741867.2496049169</v>
      </c>
      <c r="F48" s="74">
        <v>96995.941680253949</v>
      </c>
      <c r="G48" s="74">
        <v>4.1594740800012999E-6</v>
      </c>
      <c r="H48" s="74">
        <v>6.8360005660574735E-3</v>
      </c>
      <c r="I48" s="74">
        <v>4.2450820300559218E-5</v>
      </c>
      <c r="J48" s="74">
        <v>4.6715714207438378E-4</v>
      </c>
      <c r="K48" s="74">
        <v>2.6252853375612241E-4</v>
      </c>
      <c r="L48" s="74">
        <v>0</v>
      </c>
      <c r="M48" s="74">
        <v>6.3682436563448003E-6</v>
      </c>
      <c r="N48" s="74">
        <v>0</v>
      </c>
      <c r="O48" s="74">
        <v>0</v>
      </c>
      <c r="P48" s="74">
        <v>0</v>
      </c>
      <c r="Q48" s="74">
        <v>1.8635596076695168E-5</v>
      </c>
      <c r="R48" s="74">
        <v>1.3229183521579199E-6</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217263.69204999981</v>
      </c>
      <c r="F52" s="8">
        <v>4.10545299808331E-4</v>
      </c>
      <c r="G52" s="8">
        <v>71796.396236915316</v>
      </c>
      <c r="H52" s="8">
        <v>0</v>
      </c>
      <c r="I52" s="8">
        <v>1.11305465001394E-5</v>
      </c>
      <c r="J52" s="8">
        <v>1.7446367184416341E-5</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217263.69204999981</v>
      </c>
      <c r="F63" s="74">
        <v>4.10545299808331E-4</v>
      </c>
      <c r="G63" s="74">
        <v>71796.396236915316</v>
      </c>
      <c r="H63" s="74">
        <v>0</v>
      </c>
      <c r="I63" s="74">
        <v>1.11305465001394E-5</v>
      </c>
      <c r="J63" s="74">
        <v>1.7446367184416341E-5</v>
      </c>
      <c r="K63" s="74">
        <v>0</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1bAQLLy7y4c5fnokCco6nZ9nrZALGz/6yN9RJAWS+TpVKTbxwkpVSjXnQ4GOHHvDWJu+Y32AmiBCYedGklUZUQ==" saltValue="VG0MO/ACExfLEd+GnRxZJ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236</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76234.180214551496</v>
      </c>
      <c r="E6" s="8">
        <v>117544.1401776095</v>
      </c>
      <c r="F6" s="8">
        <v>135080.94428981878</v>
      </c>
      <c r="G6" s="8">
        <v>126243.87313427226</v>
      </c>
      <c r="H6" s="8">
        <v>118297.20985124535</v>
      </c>
      <c r="I6" s="8">
        <v>110245.85019834705</v>
      </c>
      <c r="J6" s="8">
        <v>103033.50483006501</v>
      </c>
      <c r="K6" s="8">
        <v>96292.995141949272</v>
      </c>
      <c r="L6" s="8">
        <v>90231.647451229175</v>
      </c>
      <c r="M6" s="8">
        <v>84090.442216609998</v>
      </c>
      <c r="N6" s="8">
        <v>81781.725383028213</v>
      </c>
      <c r="O6" s="8">
        <v>77134.10756666321</v>
      </c>
      <c r="P6" s="8">
        <v>72278.752893986923</v>
      </c>
      <c r="Q6" s="8">
        <v>67483.120624924777</v>
      </c>
      <c r="R6" s="8">
        <v>81813.159394486109</v>
      </c>
      <c r="S6" s="8">
        <v>86865.640569674651</v>
      </c>
      <c r="T6" s="8">
        <v>88788.716899300125</v>
      </c>
      <c r="U6" s="8">
        <v>83410.873525877905</v>
      </c>
      <c r="V6" s="8">
        <v>80751.599321226007</v>
      </c>
      <c r="W6" s="8">
        <v>76841.793981577837</v>
      </c>
      <c r="X6" s="8">
        <v>95644.793418479065</v>
      </c>
      <c r="Y6" s="8">
        <v>89135.167106085952</v>
      </c>
      <c r="Z6" s="8">
        <v>83303.89446959988</v>
      </c>
      <c r="AA6" s="8">
        <v>77854.106961235491</v>
      </c>
    </row>
    <row r="7" spans="1:27">
      <c r="A7" s="16" t="s">
        <v>24</v>
      </c>
      <c r="B7" s="16" t="s">
        <v>14</v>
      </c>
      <c r="C7" s="8">
        <v>0</v>
      </c>
      <c r="D7" s="8">
        <v>5969.5105133952784</v>
      </c>
      <c r="E7" s="8">
        <v>56276.50456739989</v>
      </c>
      <c r="F7" s="8">
        <v>56870.872436103375</v>
      </c>
      <c r="G7" s="8">
        <v>53150.348079631447</v>
      </c>
      <c r="H7" s="8">
        <v>68068.090977844142</v>
      </c>
      <c r="I7" s="8">
        <v>65355.236795362245</v>
      </c>
      <c r="J7" s="8">
        <v>69381.828054347527</v>
      </c>
      <c r="K7" s="8">
        <v>77046.237024217364</v>
      </c>
      <c r="L7" s="8">
        <v>75028.21033482971</v>
      </c>
      <c r="M7" s="8">
        <v>73989.11336489211</v>
      </c>
      <c r="N7" s="8">
        <v>69259.955785155093</v>
      </c>
      <c r="O7" s="8">
        <v>64728.930625440371</v>
      </c>
      <c r="P7" s="8">
        <v>61771.03057877726</v>
      </c>
      <c r="Q7" s="8">
        <v>57781.186113074706</v>
      </c>
      <c r="R7" s="8">
        <v>54257.927629727237</v>
      </c>
      <c r="S7" s="8">
        <v>50715.554365259341</v>
      </c>
      <c r="T7" s="8">
        <v>47536.21585442176</v>
      </c>
      <c r="U7" s="8">
        <v>44300.880290909889</v>
      </c>
      <c r="V7" s="8">
        <v>41404.095513783213</v>
      </c>
      <c r="W7" s="8">
        <v>38795.54705118647</v>
      </c>
      <c r="X7" s="8">
        <v>36388.117770773009</v>
      </c>
      <c r="Y7" s="8">
        <v>34664.622035547858</v>
      </c>
      <c r="Z7" s="8">
        <v>32396.84301882004</v>
      </c>
      <c r="AA7" s="8">
        <v>30282.424482749866</v>
      </c>
    </row>
    <row r="8" spans="1:27">
      <c r="A8" s="16" t="s">
        <v>25</v>
      </c>
      <c r="B8" s="16" t="s">
        <v>14</v>
      </c>
      <c r="C8" s="8">
        <v>0</v>
      </c>
      <c r="D8" s="8">
        <v>5.4346294937558616E-4</v>
      </c>
      <c r="E8" s="8">
        <v>15208.880736914472</v>
      </c>
      <c r="F8" s="8">
        <v>24724.225261198713</v>
      </c>
      <c r="G8" s="8">
        <v>45956.272558034805</v>
      </c>
      <c r="H8" s="8">
        <v>65919.488444334071</v>
      </c>
      <c r="I8" s="8">
        <v>74478.186530816049</v>
      </c>
      <c r="J8" s="8">
        <v>86296.552722104432</v>
      </c>
      <c r="K8" s="8">
        <v>96582.22986876544</v>
      </c>
      <c r="L8" s="8">
        <v>113087.7355424636</v>
      </c>
      <c r="M8" s="8">
        <v>117671.13531509941</v>
      </c>
      <c r="N8" s="8">
        <v>120075.01829502254</v>
      </c>
      <c r="O8" s="8">
        <v>123891.0909246018</v>
      </c>
      <c r="P8" s="8">
        <v>116092.5280438445</v>
      </c>
      <c r="Q8" s="8">
        <v>109259.77914390211</v>
      </c>
      <c r="R8" s="8">
        <v>102688.21289752203</v>
      </c>
      <c r="S8" s="8">
        <v>100309.19168209724</v>
      </c>
      <c r="T8" s="8">
        <v>93995.036778788184</v>
      </c>
      <c r="U8" s="8">
        <v>87597.69361489627</v>
      </c>
      <c r="V8" s="8">
        <v>81867.003355605571</v>
      </c>
      <c r="W8" s="8">
        <v>76511.21806804066</v>
      </c>
      <c r="X8" s="8">
        <v>71695.07236273434</v>
      </c>
      <c r="Y8" s="8">
        <v>66815.474494775612</v>
      </c>
      <c r="Z8" s="8">
        <v>62444.368669313837</v>
      </c>
      <c r="AA8" s="8">
        <v>58359.223039178833</v>
      </c>
    </row>
    <row r="9" spans="1:27">
      <c r="A9" s="16" t="s">
        <v>26</v>
      </c>
      <c r="B9" s="16" t="s">
        <v>14</v>
      </c>
      <c r="C9" s="8">
        <v>0</v>
      </c>
      <c r="D9" s="8">
        <v>3.2624994057327081E-3</v>
      </c>
      <c r="E9" s="8">
        <v>3.0649510892374224E-3</v>
      </c>
      <c r="F9" s="8">
        <v>2.8804456816453185E-3</v>
      </c>
      <c r="G9" s="8">
        <v>2.781282100185706E-3</v>
      </c>
      <c r="H9" s="8">
        <v>4.3782221938031378E-3</v>
      </c>
      <c r="I9" s="8">
        <v>4.0944326100400691E-3</v>
      </c>
      <c r="J9" s="8">
        <v>3.8329989075168826E-3</v>
      </c>
      <c r="K9" s="8">
        <v>3.5946520031651333E-3</v>
      </c>
      <c r="L9" s="8">
        <v>3.4384719271774744E-3</v>
      </c>
      <c r="M9" s="8">
        <v>3.2113242781051858E-3</v>
      </c>
      <c r="N9" s="8">
        <v>6270.3719590327446</v>
      </c>
      <c r="O9" s="8">
        <v>7030.052948284283</v>
      </c>
      <c r="P9" s="8">
        <v>8963.8814112270757</v>
      </c>
      <c r="Q9" s="8">
        <v>9157.2551937739081</v>
      </c>
      <c r="R9" s="8">
        <v>12862.178546206878</v>
      </c>
      <c r="S9" s="8">
        <v>15980.622648060938</v>
      </c>
      <c r="T9" s="8">
        <v>21647.933511418621</v>
      </c>
      <c r="U9" s="8">
        <v>21117.093938858889</v>
      </c>
      <c r="V9" s="8">
        <v>19735.601834279376</v>
      </c>
      <c r="W9" s="8">
        <v>20327.210555769532</v>
      </c>
      <c r="X9" s="8">
        <v>24992.898845656178</v>
      </c>
      <c r="Y9" s="8">
        <v>23291.871300210507</v>
      </c>
      <c r="Z9" s="8">
        <v>21768.104033529453</v>
      </c>
      <c r="AA9" s="8">
        <v>20344.022455576123</v>
      </c>
    </row>
    <row r="10" spans="1:27">
      <c r="A10" s="16" t="s">
        <v>27</v>
      </c>
      <c r="B10" s="16" t="s">
        <v>14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7.1491664548302597E-6</v>
      </c>
      <c r="Y10" s="8">
        <v>5.8918046463420995E-5</v>
      </c>
      <c r="Z10" s="8">
        <v>5.5063594810290395E-5</v>
      </c>
      <c r="AA10" s="8">
        <v>5.1461303546685801E-5</v>
      </c>
    </row>
    <row r="11" spans="1:27">
      <c r="A11" s="75" t="s">
        <v>17</v>
      </c>
      <c r="B11" s="75" t="s">
        <v>83</v>
      </c>
      <c r="C11" s="74">
        <v>0</v>
      </c>
      <c r="D11" s="74">
        <v>82203.694533909133</v>
      </c>
      <c r="E11" s="74">
        <v>189029.52854687496</v>
      </c>
      <c r="F11" s="74">
        <v>216676.04486756655</v>
      </c>
      <c r="G11" s="74">
        <v>225350.49655322061</v>
      </c>
      <c r="H11" s="74">
        <v>252284.79365164574</v>
      </c>
      <c r="I11" s="74">
        <v>250079.27761895795</v>
      </c>
      <c r="J11" s="74">
        <v>258711.88943951589</v>
      </c>
      <c r="K11" s="74">
        <v>269921.4656295841</v>
      </c>
      <c r="L11" s="74">
        <v>278347.59676699445</v>
      </c>
      <c r="M11" s="74">
        <v>275750.69410792581</v>
      </c>
      <c r="N11" s="74">
        <v>277387.0714222386</v>
      </c>
      <c r="O11" s="74">
        <v>272784.1820649897</v>
      </c>
      <c r="P11" s="74">
        <v>259106.19292783577</v>
      </c>
      <c r="Q11" s="74">
        <v>243681.34107567553</v>
      </c>
      <c r="R11" s="74">
        <v>251621.47846794224</v>
      </c>
      <c r="S11" s="74">
        <v>253871.00926509217</v>
      </c>
      <c r="T11" s="74">
        <v>251967.9030439287</v>
      </c>
      <c r="U11" s="74">
        <v>236426.54137054295</v>
      </c>
      <c r="V11" s="74">
        <v>223758.30002489418</v>
      </c>
      <c r="W11" s="74">
        <v>212475.7696565745</v>
      </c>
      <c r="X11" s="74">
        <v>228720.88240479174</v>
      </c>
      <c r="Y11" s="74">
        <v>213907.13499553798</v>
      </c>
      <c r="Z11" s="74">
        <v>199913.21024632684</v>
      </c>
      <c r="AA11" s="74">
        <v>186839.77699020159</v>
      </c>
    </row>
  </sheetData>
  <sheetProtection algorithmName="SHA-512" hashValue="PrhnWk+WDC4vWHblfIl5ZG7wQenv+ENDnRY4+mzXSyzd1QLNdh3eA19QVAcvbo34QOjEwKL9cUE0oj+Z66Kv6w==" saltValue="HgRAoZycIdwB48teY4ZDzg=="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1164.0879182732499</v>
      </c>
      <c r="D6" s="8">
        <v>820.77170352815006</v>
      </c>
      <c r="E6" s="8">
        <v>2647.4770212263697</v>
      </c>
      <c r="F6" s="8">
        <v>1028.54272107875</v>
      </c>
      <c r="G6" s="8">
        <v>6557.6130641157806</v>
      </c>
      <c r="H6" s="8">
        <v>916.88466765021997</v>
      </c>
      <c r="I6" s="8">
        <v>14908.517600445297</v>
      </c>
      <c r="J6" s="8">
        <v>662.39200018657016</v>
      </c>
      <c r="K6" s="8">
        <v>1267.9558490637601</v>
      </c>
      <c r="L6" s="8">
        <v>973.76538172366008</v>
      </c>
      <c r="M6" s="8">
        <v>606.20960906549999</v>
      </c>
      <c r="N6" s="8">
        <v>30021.75722667373</v>
      </c>
      <c r="O6" s="8">
        <v>904.16552855048985</v>
      </c>
      <c r="P6" s="8">
        <v>9425.19962339839</v>
      </c>
      <c r="Q6" s="8">
        <v>753.52943964169015</v>
      </c>
      <c r="R6" s="8">
        <v>4027.9963862015206</v>
      </c>
      <c r="S6" s="8">
        <v>647.84730273776006</v>
      </c>
      <c r="T6" s="8">
        <v>5514.8825596843599</v>
      </c>
      <c r="U6" s="8">
        <v>3875.4093301779099</v>
      </c>
      <c r="V6" s="8">
        <v>6903.3871167356192</v>
      </c>
      <c r="W6" s="8">
        <v>9123.2848368717205</v>
      </c>
      <c r="X6" s="8">
        <v>8130.9190798974505</v>
      </c>
      <c r="Y6" s="8">
        <v>22361.483078215875</v>
      </c>
      <c r="Z6" s="8">
        <v>14348.65243339765</v>
      </c>
      <c r="AA6" s="8">
        <v>271.44481169325002</v>
      </c>
    </row>
    <row r="7" spans="1:27">
      <c r="A7" s="16" t="s">
        <v>24</v>
      </c>
      <c r="B7" s="16" t="s">
        <v>6</v>
      </c>
      <c r="C7" s="8">
        <v>2183.0778492009899</v>
      </c>
      <c r="D7" s="8">
        <v>2921.9076113986698</v>
      </c>
      <c r="E7" s="8">
        <v>50842.027546912563</v>
      </c>
      <c r="F7" s="8">
        <v>22661.559524246866</v>
      </c>
      <c r="G7" s="8">
        <v>446767.96179999999</v>
      </c>
      <c r="H7" s="8">
        <v>19531.947464096069</v>
      </c>
      <c r="I7" s="8">
        <v>14291.958120329331</v>
      </c>
      <c r="J7" s="8">
        <v>31281.284409499971</v>
      </c>
      <c r="K7" s="8">
        <v>18843.415533753228</v>
      </c>
      <c r="L7" s="8">
        <v>16188.261322542819</v>
      </c>
      <c r="M7" s="8">
        <v>17793.331470445839</v>
      </c>
      <c r="N7" s="8">
        <v>68189.264409366515</v>
      </c>
      <c r="O7" s="8">
        <v>27066.761697880815</v>
      </c>
      <c r="P7" s="8">
        <v>76978.09391080054</v>
      </c>
      <c r="Q7" s="8">
        <v>25828.885545730962</v>
      </c>
      <c r="R7" s="8">
        <v>26362.773619374118</v>
      </c>
      <c r="S7" s="8">
        <v>25275.345784218698</v>
      </c>
      <c r="T7" s="8">
        <v>43611.212823315589</v>
      </c>
      <c r="U7" s="8">
        <v>36437.880823994608</v>
      </c>
      <c r="V7" s="8">
        <v>68038.1668200071</v>
      </c>
      <c r="W7" s="8">
        <v>58120.292828454287</v>
      </c>
      <c r="X7" s="8">
        <v>61686.796823687262</v>
      </c>
      <c r="Y7" s="8">
        <v>119503.32441024804</v>
      </c>
      <c r="Z7" s="8">
        <v>80370.378823006002</v>
      </c>
      <c r="AA7" s="8">
        <v>6795.5324142719292</v>
      </c>
    </row>
    <row r="8" spans="1:27">
      <c r="A8" s="16" t="s">
        <v>25</v>
      </c>
      <c r="B8" s="16" t="s">
        <v>6</v>
      </c>
      <c r="C8" s="8">
        <v>1107.0239714106001</v>
      </c>
      <c r="D8" s="8">
        <v>864.42006831327001</v>
      </c>
      <c r="E8" s="8">
        <v>43171.968662871557</v>
      </c>
      <c r="F8" s="8">
        <v>575.34754556194002</v>
      </c>
      <c r="G8" s="8">
        <v>1174.2599983652499</v>
      </c>
      <c r="H8" s="8">
        <v>13043.107124831371</v>
      </c>
      <c r="I8" s="8">
        <v>39835.83596505344</v>
      </c>
      <c r="J8" s="8">
        <v>741.60605870718996</v>
      </c>
      <c r="K8" s="8">
        <v>1166.8069176307697</v>
      </c>
      <c r="L8" s="8">
        <v>690.66440279094991</v>
      </c>
      <c r="M8" s="8">
        <v>537.36681314838006</v>
      </c>
      <c r="N8" s="8">
        <v>36020.317544943704</v>
      </c>
      <c r="O8" s="8">
        <v>638.70056485785005</v>
      </c>
      <c r="P8" s="8">
        <v>748.91527999270011</v>
      </c>
      <c r="Q8" s="8">
        <v>655.37249426084998</v>
      </c>
      <c r="R8" s="8">
        <v>1013.1871687259899</v>
      </c>
      <c r="S8" s="8">
        <v>426.75178273583987</v>
      </c>
      <c r="T8" s="8">
        <v>1581.7537219354199</v>
      </c>
      <c r="U8" s="8">
        <v>31482.813286113702</v>
      </c>
      <c r="V8" s="8">
        <v>1077.6171353010898</v>
      </c>
      <c r="W8" s="8">
        <v>2693.61660200391</v>
      </c>
      <c r="X8" s="8">
        <v>2348.7614516704502</v>
      </c>
      <c r="Y8" s="8">
        <v>3191.2387715734299</v>
      </c>
      <c r="Z8" s="8">
        <v>3005.0147009133198</v>
      </c>
      <c r="AA8" s="8">
        <v>140.30416411418</v>
      </c>
    </row>
    <row r="9" spans="1:27">
      <c r="A9" s="16" t="s">
        <v>26</v>
      </c>
      <c r="B9" s="16" t="s">
        <v>6</v>
      </c>
      <c r="C9" s="8">
        <v>140217.14515959888</v>
      </c>
      <c r="D9" s="8">
        <v>33262.825614094509</v>
      </c>
      <c r="E9" s="8">
        <v>41026.23200943652</v>
      </c>
      <c r="F9" s="8">
        <v>28956.923636690681</v>
      </c>
      <c r="G9" s="8">
        <v>31869.920918124273</v>
      </c>
      <c r="H9" s="8">
        <v>27285.013548414074</v>
      </c>
      <c r="I9" s="8">
        <v>33664.908658507768</v>
      </c>
      <c r="J9" s="8">
        <v>29220.703768142219</v>
      </c>
      <c r="K9" s="8">
        <v>42265.791818270067</v>
      </c>
      <c r="L9" s="8">
        <v>25785.566823064499</v>
      </c>
      <c r="M9" s="8">
        <v>23476.033615037701</v>
      </c>
      <c r="N9" s="8">
        <v>37872.927808744658</v>
      </c>
      <c r="O9" s="8">
        <v>39744.170756241831</v>
      </c>
      <c r="P9" s="8">
        <v>39570.925821451128</v>
      </c>
      <c r="Q9" s="8">
        <v>35144.97131557954</v>
      </c>
      <c r="R9" s="8">
        <v>45861.01831892434</v>
      </c>
      <c r="S9" s="8">
        <v>34798.410616373461</v>
      </c>
      <c r="T9" s="8">
        <v>49544.772821974504</v>
      </c>
      <c r="U9" s="8">
        <v>39386.526808702496</v>
      </c>
      <c r="V9" s="8">
        <v>38279.743815757633</v>
      </c>
      <c r="W9" s="8">
        <v>57381.222822586424</v>
      </c>
      <c r="X9" s="8">
        <v>55063.926821141264</v>
      </c>
      <c r="Y9" s="8">
        <v>62894.910821209654</v>
      </c>
      <c r="Z9" s="8">
        <v>63231.996821046574</v>
      </c>
      <c r="AA9" s="8">
        <v>9340.9313123763804</v>
      </c>
    </row>
    <row r="10" spans="1:27">
      <c r="A10" s="16" t="s">
        <v>27</v>
      </c>
      <c r="B10" s="16" t="s">
        <v>6</v>
      </c>
      <c r="C10" s="8">
        <v>1.3348235500000001E-3</v>
      </c>
      <c r="D10" s="8">
        <v>9.2881267999999999E-4</v>
      </c>
      <c r="E10" s="8">
        <v>8.2054274000000003E-4</v>
      </c>
      <c r="F10" s="8">
        <v>8.1629635999999996E-4</v>
      </c>
      <c r="G10" s="8">
        <v>8.1806433000000006E-4</v>
      </c>
      <c r="H10" s="8">
        <v>8.173333700000001E-4</v>
      </c>
      <c r="I10" s="8">
        <v>34.512716385959997</v>
      </c>
      <c r="J10" s="8">
        <v>8.1793406999999992E-4</v>
      </c>
      <c r="K10" s="8">
        <v>8.1586042000000001E-4</v>
      </c>
      <c r="L10" s="8">
        <v>172.29784725183001</v>
      </c>
      <c r="M10" s="8">
        <v>8.1332596999999997E-4</v>
      </c>
      <c r="N10" s="8">
        <v>8.1691705999999999E-4</v>
      </c>
      <c r="O10" s="8">
        <v>8.1861930999999998E-4</v>
      </c>
      <c r="P10" s="8">
        <v>8.1665750999999995E-4</v>
      </c>
      <c r="Q10" s="8">
        <v>8.9504391000000004E-4</v>
      </c>
      <c r="R10" s="8">
        <v>143.03617648674998</v>
      </c>
      <c r="S10" s="8">
        <v>8.3278241E-4</v>
      </c>
      <c r="T10" s="8">
        <v>2449.0124083943701</v>
      </c>
      <c r="U10" s="8">
        <v>618.21760666789999</v>
      </c>
      <c r="V10" s="8">
        <v>234.36680608933997</v>
      </c>
      <c r="W10" s="8">
        <v>14.943088082300001</v>
      </c>
      <c r="X10" s="8">
        <v>44.610360289239999</v>
      </c>
      <c r="Y10" s="8">
        <v>23458.42440806</v>
      </c>
      <c r="Z10" s="8">
        <v>18531.26040835178</v>
      </c>
      <c r="AA10" s="8">
        <v>8.3430081999999993E-4</v>
      </c>
    </row>
    <row r="11" spans="1:27">
      <c r="A11" s="75" t="s">
        <v>17</v>
      </c>
      <c r="B11" s="75" t="s">
        <v>83</v>
      </c>
      <c r="C11" s="74">
        <v>144671.33623330726</v>
      </c>
      <c r="D11" s="74">
        <v>37869.925926147283</v>
      </c>
      <c r="E11" s="74">
        <v>137687.70606098976</v>
      </c>
      <c r="F11" s="74">
        <v>53222.37424387459</v>
      </c>
      <c r="G11" s="74">
        <v>486369.75659866963</v>
      </c>
      <c r="H11" s="74">
        <v>60776.953622325113</v>
      </c>
      <c r="I11" s="74">
        <v>102735.73306072179</v>
      </c>
      <c r="J11" s="74">
        <v>61905.987054470024</v>
      </c>
      <c r="K11" s="74">
        <v>63543.970934578247</v>
      </c>
      <c r="L11" s="74">
        <v>43810.555777373753</v>
      </c>
      <c r="M11" s="74">
        <v>42412.942321023387</v>
      </c>
      <c r="N11" s="74">
        <v>172104.26780664566</v>
      </c>
      <c r="O11" s="74">
        <v>68353.799366150299</v>
      </c>
      <c r="P11" s="74">
        <v>126723.13545230027</v>
      </c>
      <c r="Q11" s="74">
        <v>62382.759690256949</v>
      </c>
      <c r="R11" s="74">
        <v>77408.011669712723</v>
      </c>
      <c r="S11" s="74">
        <v>61148.356318848171</v>
      </c>
      <c r="T11" s="74">
        <v>102701.63433530423</v>
      </c>
      <c r="U11" s="74">
        <v>111800.84785565661</v>
      </c>
      <c r="V11" s="74">
        <v>114533.28169389076</v>
      </c>
      <c r="W11" s="74">
        <v>127333.36017799865</v>
      </c>
      <c r="X11" s="74">
        <v>127275.01453668567</v>
      </c>
      <c r="Y11" s="74">
        <v>231409.38148930701</v>
      </c>
      <c r="Z11" s="74">
        <v>179487.30318671535</v>
      </c>
      <c r="AA11" s="74">
        <v>16548.213536756561</v>
      </c>
    </row>
  </sheetData>
  <sheetProtection algorithmName="SHA-512" hashValue="gvYK9ViVPpMhTxGpOqn0Vwa1R6mwHtMpllSxm1vV3eA2gzsK5Rb9i2xl6TOzvrBa7ZyxluidUnPe3yNzZ2Xr4w==" saltValue="7/CJ2TO4U3/6hTGPbGBpA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9E98-B0D1-464A-A00B-F8F1B692FF7A}">
  <sheetPr codeName="Sheet56">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594.26210199999991</v>
      </c>
      <c r="G10" s="8">
        <v>1333.329489</v>
      </c>
      <c r="H10" s="8">
        <v>1536.733907</v>
      </c>
      <c r="I10" s="8">
        <v>1441.312052</v>
      </c>
      <c r="J10" s="8">
        <v>1193.2448240000001</v>
      </c>
      <c r="K10" s="8">
        <v>1136.9351449999999</v>
      </c>
      <c r="L10" s="8">
        <v>1515.1247739999999</v>
      </c>
      <c r="M10" s="8">
        <v>1343.701804</v>
      </c>
      <c r="N10" s="8">
        <v>1143.2615627</v>
      </c>
      <c r="O10" s="8">
        <v>1191.5618924</v>
      </c>
      <c r="P10" s="8">
        <v>1224.7178942</v>
      </c>
      <c r="Q10" s="8">
        <v>1139.4102213000001</v>
      </c>
      <c r="R10" s="8">
        <v>1079.65570785</v>
      </c>
      <c r="S10" s="8">
        <v>790.51530680000008</v>
      </c>
      <c r="T10" s="8">
        <v>872.91449886000009</v>
      </c>
      <c r="U10" s="8">
        <v>836.70840795999993</v>
      </c>
      <c r="V10" s="8">
        <v>779.77040950000003</v>
      </c>
      <c r="W10" s="8">
        <v>706.02024995844999</v>
      </c>
      <c r="X10" s="8">
        <v>561.11386730000004</v>
      </c>
      <c r="Y10" s="8">
        <v>579.48301101439995</v>
      </c>
      <c r="Z10" s="8">
        <v>546.18069179000008</v>
      </c>
      <c r="AA10" s="8">
        <v>467.09199729825997</v>
      </c>
    </row>
    <row r="11" spans="1:27">
      <c r="A11" s="75" t="s">
        <v>17</v>
      </c>
      <c r="B11" s="75" t="s">
        <v>83</v>
      </c>
      <c r="C11" s="74">
        <v>0</v>
      </c>
      <c r="D11" s="74">
        <v>0</v>
      </c>
      <c r="E11" s="74">
        <v>0</v>
      </c>
      <c r="F11" s="74">
        <v>594.26210199999991</v>
      </c>
      <c r="G11" s="74">
        <v>1333.329489</v>
      </c>
      <c r="H11" s="74">
        <v>1536.733907</v>
      </c>
      <c r="I11" s="74">
        <v>1441.312052</v>
      </c>
      <c r="J11" s="74">
        <v>1193.2448240000001</v>
      </c>
      <c r="K11" s="74">
        <v>1136.9351449999999</v>
      </c>
      <c r="L11" s="74">
        <v>1515.1247739999999</v>
      </c>
      <c r="M11" s="74">
        <v>1343.701804</v>
      </c>
      <c r="N11" s="74">
        <v>1143.2615627</v>
      </c>
      <c r="O11" s="74">
        <v>1191.5618924</v>
      </c>
      <c r="P11" s="74">
        <v>1224.7178942</v>
      </c>
      <c r="Q11" s="74">
        <v>1139.4102213000001</v>
      </c>
      <c r="R11" s="74">
        <v>1079.65570785</v>
      </c>
      <c r="S11" s="74">
        <v>790.51530680000008</v>
      </c>
      <c r="T11" s="74">
        <v>872.91449886000009</v>
      </c>
      <c r="U11" s="74">
        <v>836.70840795999993</v>
      </c>
      <c r="V11" s="74">
        <v>779.77040950000003</v>
      </c>
      <c r="W11" s="74">
        <v>706.02024995844999</v>
      </c>
      <c r="X11" s="74">
        <v>561.11386730000004</v>
      </c>
      <c r="Y11" s="74">
        <v>579.48301101439995</v>
      </c>
      <c r="Z11" s="74">
        <v>546.18069179000008</v>
      </c>
      <c r="AA11" s="74">
        <v>467.09199729825997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801D-BDA1-407D-808A-D8B74177507B}">
  <sheetPr codeName="Sheet65">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238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7169464.0756453266</v>
      </c>
      <c r="D6" s="74">
        <v>5414307.9938575001</v>
      </c>
      <c r="E6" s="74">
        <v>1874455.2426619311</v>
      </c>
      <c r="F6" s="74">
        <v>1076217.5827267445</v>
      </c>
      <c r="G6" s="74">
        <v>811368.47781573189</v>
      </c>
      <c r="H6" s="74">
        <v>651097.10258903704</v>
      </c>
      <c r="I6" s="74">
        <v>667570.3848491949</v>
      </c>
      <c r="J6" s="74">
        <v>550882.09124377253</v>
      </c>
      <c r="K6" s="74">
        <v>636087.33453878376</v>
      </c>
      <c r="L6" s="74">
        <v>446861.06508493965</v>
      </c>
      <c r="M6" s="74">
        <v>445360.98712163896</v>
      </c>
      <c r="N6" s="74">
        <v>474578.22288026445</v>
      </c>
      <c r="O6" s="74">
        <v>472348.77562261274</v>
      </c>
      <c r="P6" s="74">
        <v>495065.79025208624</v>
      </c>
      <c r="Q6" s="74">
        <v>464980.76832008379</v>
      </c>
      <c r="R6" s="74">
        <v>407280.3056053188</v>
      </c>
      <c r="S6" s="74">
        <v>298562.39842285734</v>
      </c>
      <c r="T6" s="74">
        <v>511928.58531883854</v>
      </c>
      <c r="U6" s="74">
        <v>329395.2283120089</v>
      </c>
      <c r="V6" s="74">
        <v>400560.24580235296</v>
      </c>
      <c r="W6" s="74">
        <v>384459.95934109174</v>
      </c>
      <c r="X6" s="74">
        <v>276962.2432949408</v>
      </c>
      <c r="Y6" s="74">
        <v>415679.86539889459</v>
      </c>
      <c r="Z6" s="74">
        <v>311587.45622383553</v>
      </c>
      <c r="AA6" s="74">
        <v>459452.27253582521</v>
      </c>
    </row>
  </sheetData>
  <sheetProtection algorithmName="SHA-512" hashValue="9QRFuBNtlQudr8g3qtkQajuOeExMs8rsxSL+NCsFYW1OLFncFesbhsqMBdLZlc9QScwTRvrw9ryL/g66bJ5x3A==" saltValue="4hCqPcDdr+bN4xmRjESDo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527D-A038-432A-A775-B16F353A63D4}">
  <sheetPr codeName="Sheet8">
    <tabColor theme="4"/>
  </sheetPr>
  <dimension ref="A1:B23"/>
  <sheetViews>
    <sheetView showGridLines="0" zoomScale="85" zoomScaleNormal="85" workbookViewId="0"/>
  </sheetViews>
  <sheetFormatPr defaultColWidth="9.42578125" defaultRowHeight="15"/>
  <cols>
    <col min="1" max="1" width="9.42578125" customWidth="1"/>
    <col min="2" max="2" width="126.5703125" customWidth="1"/>
    <col min="3" max="3" width="9.42578125" customWidth="1"/>
  </cols>
  <sheetData>
    <row r="1" spans="1:2">
      <c r="A1" s="1" t="s">
        <v>68</v>
      </c>
    </row>
    <row r="3" spans="1:2" ht="75" customHeight="1">
      <c r="A3" s="2"/>
      <c r="B3" s="76" t="s">
        <v>276</v>
      </c>
    </row>
    <row r="4" spans="1:2" ht="90" customHeight="1">
      <c r="A4" s="2"/>
      <c r="B4" s="76"/>
    </row>
    <row r="5" spans="1:2" ht="60" customHeight="1">
      <c r="A5" s="2"/>
      <c r="B5" s="76"/>
    </row>
    <row r="6" spans="1:2" ht="75" customHeight="1">
      <c r="A6" s="2"/>
      <c r="B6" s="76"/>
    </row>
    <row r="7" spans="1:2" ht="60" customHeight="1">
      <c r="A7" s="2"/>
      <c r="B7" s="76"/>
    </row>
    <row r="8" spans="1:2" ht="60" customHeight="1">
      <c r="A8" s="2"/>
      <c r="B8" s="76"/>
    </row>
    <row r="9" spans="1:2" ht="60" customHeight="1">
      <c r="A9" s="2"/>
      <c r="B9" s="76"/>
    </row>
    <row r="10" spans="1:2" ht="75" customHeight="1">
      <c r="A10" s="2"/>
      <c r="B10" s="76"/>
    </row>
    <row r="11" spans="1:2" ht="120" customHeight="1">
      <c r="A11" s="2"/>
      <c r="B11" s="76"/>
    </row>
    <row r="12" spans="1:2">
      <c r="A12" s="2"/>
      <c r="B12" s="76"/>
    </row>
    <row r="13" spans="1:2">
      <c r="A13" s="2"/>
      <c r="B13" s="76"/>
    </row>
    <row r="14" spans="1:2">
      <c r="A14" s="2"/>
      <c r="B14" s="76"/>
    </row>
    <row r="15" spans="1:2">
      <c r="A15" s="2"/>
      <c r="B15" s="76"/>
    </row>
    <row r="16" spans="1:2">
      <c r="A16" s="2"/>
      <c r="B16" s="76"/>
    </row>
    <row r="17" spans="1:2">
      <c r="A17" s="2"/>
      <c r="B17" s="76"/>
    </row>
    <row r="18" spans="1:2">
      <c r="A18" s="2"/>
      <c r="B18" s="76"/>
    </row>
    <row r="19" spans="1:2">
      <c r="A19" s="2"/>
      <c r="B19" s="76"/>
    </row>
    <row r="20" spans="1:2">
      <c r="A20" s="2"/>
      <c r="B20" s="76"/>
    </row>
    <row r="21" spans="1:2">
      <c r="A21" s="2"/>
      <c r="B21" s="76"/>
    </row>
    <row r="22" spans="1:2">
      <c r="B22" s="76"/>
    </row>
    <row r="23" spans="1:2">
      <c r="B23" s="76"/>
    </row>
  </sheetData>
  <sheetProtection algorithmName="SHA-512" hashValue="7pEi1Rc8vbLLF7p2gmc8rsoegX0Q+/oyX7ev7tVU14CKkjfBuDPWOtXlP8qwHRY86goSDcZDLOf0OXQrDq42yw==" saltValue="XQYVRlvkweaX1RieNk8J0w=="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30A2-D001-4095-A1AA-8E163A5F6AAD}">
  <sheetPr codeName="Sheet32">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style="5" hidden="1" customWidth="1"/>
    <col min="32" max="16384" width="9.42578125" style="5"/>
  </cols>
  <sheetData>
    <row r="1" spans="1:27" s="19" customFormat="1" ht="23.25" customHeight="1">
      <c r="A1" s="68" t="s">
        <v>239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0.38454576268693824</v>
      </c>
      <c r="D6" s="15">
        <v>0.28731816350450518</v>
      </c>
      <c r="E6" s="15">
        <v>0.46068036385617089</v>
      </c>
      <c r="F6" s="15">
        <v>0.695361018929326</v>
      </c>
      <c r="G6" s="15">
        <v>0.66937737424568866</v>
      </c>
      <c r="H6" s="15">
        <v>0.65401281015394419</v>
      </c>
      <c r="I6" s="15">
        <v>0.59585770992894715</v>
      </c>
      <c r="J6" s="15">
        <v>0.61914711579411896</v>
      </c>
      <c r="K6" s="15">
        <v>0.63548671433532922</v>
      </c>
      <c r="L6" s="15">
        <v>0.48959555440727698</v>
      </c>
      <c r="M6" s="15">
        <v>0.53517183626373743</v>
      </c>
      <c r="N6" s="15" t="s">
        <v>265</v>
      </c>
      <c r="O6" s="15" t="s">
        <v>265</v>
      </c>
      <c r="P6" s="15" t="s">
        <v>265</v>
      </c>
      <c r="Q6" s="15" t="s">
        <v>265</v>
      </c>
      <c r="R6" s="15" t="s">
        <v>265</v>
      </c>
      <c r="S6" s="15" t="s">
        <v>265</v>
      </c>
      <c r="T6" s="15" t="s">
        <v>265</v>
      </c>
      <c r="U6" s="15" t="s">
        <v>265</v>
      </c>
      <c r="V6" s="15" t="s">
        <v>265</v>
      </c>
      <c r="W6" s="15" t="s">
        <v>265</v>
      </c>
      <c r="X6" s="15" t="s">
        <v>265</v>
      </c>
      <c r="Y6" s="15" t="s">
        <v>265</v>
      </c>
      <c r="Z6" s="15" t="s">
        <v>265</v>
      </c>
      <c r="AA6" s="15" t="s">
        <v>265</v>
      </c>
    </row>
    <row r="7" spans="1:27">
      <c r="A7" s="16" t="s">
        <v>17</v>
      </c>
      <c r="B7" s="16" t="s">
        <v>11</v>
      </c>
      <c r="C7" s="15">
        <v>0.4451207542982345</v>
      </c>
      <c r="D7" s="15">
        <v>0.44148371396986941</v>
      </c>
      <c r="E7" s="15">
        <v>0.48286650372017298</v>
      </c>
      <c r="F7" s="15">
        <v>0.42276403605936014</v>
      </c>
      <c r="G7" s="15" t="s">
        <v>265</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0.49060171381423223</v>
      </c>
      <c r="D8" s="15">
        <v>0.4021917723796482</v>
      </c>
      <c r="E8" s="15">
        <v>0.47640719653103064</v>
      </c>
      <c r="F8" s="15">
        <v>0.41165854884511854</v>
      </c>
      <c r="G8" s="15">
        <v>0.37814421746461563</v>
      </c>
      <c r="H8" s="15">
        <v>0.32410868298718443</v>
      </c>
      <c r="I8" s="15">
        <v>0.35597735919972889</v>
      </c>
      <c r="J8" s="15">
        <v>0.34934399286067197</v>
      </c>
      <c r="K8" s="15">
        <v>0.32789471073037307</v>
      </c>
      <c r="L8" s="15">
        <v>0.28214590440984044</v>
      </c>
      <c r="M8" s="15">
        <v>0.28757791752870732</v>
      </c>
      <c r="N8" s="15">
        <v>0.31947477762994847</v>
      </c>
      <c r="O8" s="15">
        <v>0.30790512320056379</v>
      </c>
      <c r="P8" s="15">
        <v>0.30631519802204282</v>
      </c>
      <c r="Q8" s="15">
        <v>0.29899927694690354</v>
      </c>
      <c r="R8" s="15">
        <v>0.26846423131640357</v>
      </c>
      <c r="S8" s="15">
        <v>0.27269306656895492</v>
      </c>
      <c r="T8" s="15">
        <v>0.29237433609957447</v>
      </c>
      <c r="U8" s="15">
        <v>0.25969176191176635</v>
      </c>
      <c r="V8" s="15">
        <v>0.31807793511982069</v>
      </c>
      <c r="W8" s="15">
        <v>0.38152965219950907</v>
      </c>
      <c r="X8" s="15">
        <v>0.32497343637368387</v>
      </c>
      <c r="Y8" s="15">
        <v>0.36425044337145446</v>
      </c>
      <c r="Z8" s="15">
        <v>0.34236020892893126</v>
      </c>
      <c r="AA8" s="15">
        <v>0.49254827648998417</v>
      </c>
    </row>
    <row r="9" spans="1:27">
      <c r="A9" s="16" t="s">
        <v>17</v>
      </c>
      <c r="B9" s="16" t="s">
        <v>12</v>
      </c>
      <c r="C9" s="15">
        <v>0.26329165593778964</v>
      </c>
      <c r="D9" s="15">
        <v>0.12820516402307136</v>
      </c>
      <c r="E9" s="15">
        <v>0.19292571540151748</v>
      </c>
      <c r="F9" s="15">
        <v>0.10593935394994335</v>
      </c>
      <c r="G9" s="15">
        <v>0.11277332243279432</v>
      </c>
      <c r="H9" s="15">
        <v>7.7959397637930444E-2</v>
      </c>
      <c r="I9" s="15">
        <v>7.8950061369176358E-2</v>
      </c>
      <c r="J9" s="15">
        <v>4.3069102336320254E-2</v>
      </c>
      <c r="K9" s="15">
        <v>8.4486395783980484E-2</v>
      </c>
      <c r="L9" s="15">
        <v>4.0401929910392417E-2</v>
      </c>
      <c r="M9" s="15">
        <v>4.1378474868678544E-2</v>
      </c>
      <c r="N9" s="15">
        <v>4.9421719109417381E-2</v>
      </c>
      <c r="O9" s="15">
        <v>3.2299715849741346E-2</v>
      </c>
      <c r="P9" s="15">
        <v>0.52892376569634703</v>
      </c>
      <c r="Q9" s="15">
        <v>0.52222449343607302</v>
      </c>
      <c r="R9" s="15">
        <v>0.53935316780821918</v>
      </c>
      <c r="S9" s="15">
        <v>0.58484599743150689</v>
      </c>
      <c r="T9" s="15">
        <v>0.55581906392694058</v>
      </c>
      <c r="U9" s="15">
        <v>0.51018864155251142</v>
      </c>
      <c r="V9" s="15">
        <v>0.4849184146689498</v>
      </c>
      <c r="W9" s="15">
        <v>0.49004016837899556</v>
      </c>
      <c r="X9" s="15">
        <v>0.51848512414383563</v>
      </c>
      <c r="Y9" s="15">
        <v>0.48017758276255701</v>
      </c>
      <c r="Z9" s="15">
        <v>0.48301362728310504</v>
      </c>
      <c r="AA9" s="15" t="s">
        <v>265</v>
      </c>
    </row>
    <row r="10" spans="1:27">
      <c r="A10" s="16" t="s">
        <v>17</v>
      </c>
      <c r="B10" s="16" t="s">
        <v>4</v>
      </c>
      <c r="C10" s="15">
        <v>0.19356965665747572</v>
      </c>
      <c r="D10" s="15">
        <v>0.12492270962951765</v>
      </c>
      <c r="E10" s="15">
        <v>0.20856626034084286</v>
      </c>
      <c r="F10" s="15">
        <v>0.16084272586370385</v>
      </c>
      <c r="G10" s="15">
        <v>0.15931919564366895</v>
      </c>
      <c r="H10" s="15">
        <v>0.14553349175231178</v>
      </c>
      <c r="I10" s="15">
        <v>0.1394143904721718</v>
      </c>
      <c r="J10" s="15">
        <v>0.10729848982648459</v>
      </c>
      <c r="K10" s="15">
        <v>0.16800928494962639</v>
      </c>
      <c r="L10" s="15">
        <v>8.7155074428644425E-2</v>
      </c>
      <c r="M10" s="15">
        <v>9.7710223663143927E-2</v>
      </c>
      <c r="N10" s="15">
        <v>0.11779230026763016</v>
      </c>
      <c r="O10" s="15">
        <v>0.12193676366461165</v>
      </c>
      <c r="P10" s="15">
        <v>0.14294394940716257</v>
      </c>
      <c r="Q10" s="15">
        <v>0.13209786195197082</v>
      </c>
      <c r="R10" s="15">
        <v>0.1136804135187232</v>
      </c>
      <c r="S10" s="15">
        <v>5.9457414997516153E-2</v>
      </c>
      <c r="T10" s="15">
        <v>0.12373287524689663</v>
      </c>
      <c r="U10" s="15">
        <v>7.3897254778750768E-2</v>
      </c>
      <c r="V10" s="15">
        <v>0.10249383812544374</v>
      </c>
      <c r="W10" s="15">
        <v>0.10318429049611841</v>
      </c>
      <c r="X10" s="15">
        <v>7.0898841008604108E-2</v>
      </c>
      <c r="Y10" s="15">
        <v>0.1121510735088747</v>
      </c>
      <c r="Z10" s="15">
        <v>7.835096892421009E-2</v>
      </c>
      <c r="AA10" s="15">
        <v>0.13535150312355881</v>
      </c>
    </row>
    <row r="11" spans="1:27">
      <c r="A11" s="16" t="s">
        <v>17</v>
      </c>
      <c r="B11" s="16" t="s">
        <v>2</v>
      </c>
      <c r="C11" s="15">
        <v>0.26990371592184831</v>
      </c>
      <c r="D11" s="15">
        <v>0.22833916421725436</v>
      </c>
      <c r="E11" s="15">
        <v>0.26653539812596205</v>
      </c>
      <c r="F11" s="15">
        <v>0.24760981044657265</v>
      </c>
      <c r="G11" s="15">
        <v>0.23713931486706166</v>
      </c>
      <c r="H11" s="15">
        <v>0.21916248622283624</v>
      </c>
      <c r="I11" s="15">
        <v>0.2098140482499069</v>
      </c>
      <c r="J11" s="15">
        <v>0.2250967917909415</v>
      </c>
      <c r="K11" s="15">
        <v>0.24823692557307186</v>
      </c>
      <c r="L11" s="15">
        <v>0.20682616211825178</v>
      </c>
      <c r="M11" s="15">
        <v>0.19398779811266323</v>
      </c>
      <c r="N11" s="15">
        <v>0.24968673313290687</v>
      </c>
      <c r="O11" s="15">
        <v>0.20256509015608484</v>
      </c>
      <c r="P11" s="15">
        <v>0.19436650614275222</v>
      </c>
      <c r="Q11" s="15">
        <v>0.18589364846804424</v>
      </c>
      <c r="R11" s="15">
        <v>0.17980162579889084</v>
      </c>
      <c r="S11" s="15">
        <v>0.20895317182804113</v>
      </c>
      <c r="T11" s="15">
        <v>0.21159203660287715</v>
      </c>
      <c r="U11" s="15">
        <v>0.19389759353593863</v>
      </c>
      <c r="V11" s="15">
        <v>0.1695933623141869</v>
      </c>
      <c r="W11" s="15">
        <v>0.21937625808506275</v>
      </c>
      <c r="X11" s="15">
        <v>0.20949326620485229</v>
      </c>
      <c r="Y11" s="15">
        <v>0.18039851599915177</v>
      </c>
      <c r="Z11" s="15">
        <v>0.1770426681099046</v>
      </c>
      <c r="AA11" s="15">
        <v>0.18174806519486672</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0.33896509658652335</v>
      </c>
      <c r="D13" s="15">
        <v>0.35789560845521118</v>
      </c>
      <c r="E13" s="15">
        <v>0.33812339158491345</v>
      </c>
      <c r="F13" s="15">
        <v>0.34142486480722245</v>
      </c>
      <c r="G13" s="15">
        <v>0.33993187495487237</v>
      </c>
      <c r="H13" s="15">
        <v>0.35657155701431276</v>
      </c>
      <c r="I13" s="15">
        <v>0.34282149929877181</v>
      </c>
      <c r="J13" s="15">
        <v>0.33381739441758146</v>
      </c>
      <c r="K13" s="15">
        <v>0.33697850262107065</v>
      </c>
      <c r="L13" s="15">
        <v>0.35569914278772391</v>
      </c>
      <c r="M13" s="15">
        <v>0.35990958213442253</v>
      </c>
      <c r="N13" s="15">
        <v>0.32965629883049113</v>
      </c>
      <c r="O13" s="15">
        <v>0.33159063281314383</v>
      </c>
      <c r="P13" s="15">
        <v>0.32435850911268532</v>
      </c>
      <c r="Q13" s="15">
        <v>0.34080111502202226</v>
      </c>
      <c r="R13" s="15">
        <v>0.31743680060853874</v>
      </c>
      <c r="S13" s="15">
        <v>0.31787671251873162</v>
      </c>
      <c r="T13" s="15">
        <v>0.31244541331784526</v>
      </c>
      <c r="U13" s="15">
        <v>0.32417054084669561</v>
      </c>
      <c r="V13" s="15">
        <v>0.33542368183467441</v>
      </c>
      <c r="W13" s="15">
        <v>0.30991372001214118</v>
      </c>
      <c r="X13" s="15">
        <v>0.29987866982284322</v>
      </c>
      <c r="Y13" s="15">
        <v>0.29628840851058436</v>
      </c>
      <c r="Z13" s="15">
        <v>0.3098333120473501</v>
      </c>
      <c r="AA13" s="15">
        <v>0.30360661318796228</v>
      </c>
    </row>
    <row r="14" spans="1:27">
      <c r="A14" s="16" t="s">
        <v>17</v>
      </c>
      <c r="B14" s="16" t="s">
        <v>8</v>
      </c>
      <c r="C14" s="15">
        <v>0.26080081785053377</v>
      </c>
      <c r="D14" s="15">
        <v>0.24722884754726776</v>
      </c>
      <c r="E14" s="15">
        <v>0.23563972443479828</v>
      </c>
      <c r="F14" s="15">
        <v>0.23119828544995019</v>
      </c>
      <c r="G14" s="15">
        <v>0.23619785834038401</v>
      </c>
      <c r="H14" s="15">
        <v>0.23820954857993526</v>
      </c>
      <c r="I14" s="15">
        <v>0.24696515089362714</v>
      </c>
      <c r="J14" s="15">
        <v>0.24110745098900022</v>
      </c>
      <c r="K14" s="15">
        <v>0.23375673995073026</v>
      </c>
      <c r="L14" s="15">
        <v>0.2466345149614762</v>
      </c>
      <c r="M14" s="15">
        <v>0.24401231211968805</v>
      </c>
      <c r="N14" s="15">
        <v>0.21436672744585955</v>
      </c>
      <c r="O14" s="15">
        <v>0.21628217459540358</v>
      </c>
      <c r="P14" s="15">
        <v>0.20985227140431281</v>
      </c>
      <c r="Q14" s="15">
        <v>0.21700885066065931</v>
      </c>
      <c r="R14" s="15">
        <v>0.21318262585837863</v>
      </c>
      <c r="S14" s="15">
        <v>0.21308542785649648</v>
      </c>
      <c r="T14" s="15">
        <v>0.20290432743404196</v>
      </c>
      <c r="U14" s="15">
        <v>0.20849603641640746</v>
      </c>
      <c r="V14" s="15">
        <v>0.2146139495396886</v>
      </c>
      <c r="W14" s="15">
        <v>0.19966996421769065</v>
      </c>
      <c r="X14" s="15">
        <v>0.19097940189066936</v>
      </c>
      <c r="Y14" s="15">
        <v>0.18607575039851018</v>
      </c>
      <c r="Z14" s="15">
        <v>0.18947084042122989</v>
      </c>
      <c r="AA14" s="15">
        <v>0.2007215105755033</v>
      </c>
    </row>
    <row r="15" spans="1:27">
      <c r="A15" s="16" t="s">
        <v>17</v>
      </c>
      <c r="B15" s="16" t="s">
        <v>84</v>
      </c>
      <c r="C15" s="15">
        <v>0.15973860054436062</v>
      </c>
      <c r="D15" s="15">
        <v>0.16292814808940562</v>
      </c>
      <c r="E15" s="15">
        <v>0.13016289296065844</v>
      </c>
      <c r="F15" s="15">
        <v>0.13746247318901875</v>
      </c>
      <c r="G15" s="15">
        <v>0.14332872299526081</v>
      </c>
      <c r="H15" s="15">
        <v>0.13678277596415112</v>
      </c>
      <c r="I15" s="15">
        <v>0.14198985667460784</v>
      </c>
      <c r="J15" s="15">
        <v>0.13152102499203208</v>
      </c>
      <c r="K15" s="15">
        <v>0.11995302411384369</v>
      </c>
      <c r="L15" s="15">
        <v>0.12086776230181383</v>
      </c>
      <c r="M15" s="15">
        <v>0.12413410054911117</v>
      </c>
      <c r="N15" s="15">
        <v>0.12818975339659905</v>
      </c>
      <c r="O15" s="15">
        <v>0.12046795892264472</v>
      </c>
      <c r="P15" s="15">
        <v>0.11157386112332407</v>
      </c>
      <c r="Q15" s="15">
        <v>0.10824388147758028</v>
      </c>
      <c r="R15" s="15">
        <v>0.10523672811782402</v>
      </c>
      <c r="S15" s="15">
        <v>0.11065606127509846</v>
      </c>
      <c r="T15" s="15">
        <v>0.10583080264474033</v>
      </c>
      <c r="U15" s="15">
        <v>9.8098879607002656E-2</v>
      </c>
      <c r="V15" s="15">
        <v>0.10478104525123182</v>
      </c>
      <c r="W15" s="15">
        <v>0.10939868168191917</v>
      </c>
      <c r="X15" s="15">
        <v>9.3394702412321687E-2</v>
      </c>
      <c r="Y15" s="15">
        <v>8.5790374790170792E-2</v>
      </c>
      <c r="Z15" s="15">
        <v>8.95801969790396E-2</v>
      </c>
      <c r="AA15" s="15">
        <v>0.10409265231214336</v>
      </c>
    </row>
    <row r="16" spans="1:27">
      <c r="A16" s="16" t="s">
        <v>17</v>
      </c>
      <c r="B16" s="16" t="s">
        <v>187</v>
      </c>
      <c r="C16" s="15">
        <v>0.15616325600930472</v>
      </c>
      <c r="D16" s="15">
        <v>0.17909713534935814</v>
      </c>
      <c r="E16" s="15">
        <v>0.25227690175068224</v>
      </c>
      <c r="F16" s="15">
        <v>0.19481369132342696</v>
      </c>
      <c r="G16" s="15">
        <v>0.22040671256433494</v>
      </c>
      <c r="H16" s="15">
        <v>0.20882352300903953</v>
      </c>
      <c r="I16" s="15">
        <v>0.22645066212550319</v>
      </c>
      <c r="J16" s="15">
        <v>0.2140691206521925</v>
      </c>
      <c r="K16" s="15">
        <v>0.2220296095187983</v>
      </c>
      <c r="L16" s="15">
        <v>0.20903117378555605</v>
      </c>
      <c r="M16" s="15">
        <v>0.20076485853951237</v>
      </c>
      <c r="N16" s="15">
        <v>0.21774170923235717</v>
      </c>
      <c r="O16" s="15">
        <v>0.19346104887004312</v>
      </c>
      <c r="P16" s="15">
        <v>0.18740860982355928</v>
      </c>
      <c r="Q16" s="15">
        <v>0.1734531199522486</v>
      </c>
      <c r="R16" s="15">
        <v>0.17893815113455544</v>
      </c>
      <c r="S16" s="15">
        <v>0.17363331715440078</v>
      </c>
      <c r="T16" s="15">
        <v>0.16662126587715298</v>
      </c>
      <c r="U16" s="15">
        <v>0.16070777755984317</v>
      </c>
      <c r="V16" s="15">
        <v>0.17257890794683173</v>
      </c>
      <c r="W16" s="15">
        <v>0.15293293597919672</v>
      </c>
      <c r="X16" s="15">
        <v>0.12163888242855075</v>
      </c>
      <c r="Y16" s="15">
        <v>0.10799367498156162</v>
      </c>
      <c r="Z16" s="15">
        <v>0.10332592860808304</v>
      </c>
      <c r="AA16" s="15">
        <v>0.13465672572077853</v>
      </c>
    </row>
    <row r="17" spans="1:27">
      <c r="A17" s="16" t="s">
        <v>17</v>
      </c>
      <c r="B17" s="16" t="s">
        <v>15</v>
      </c>
      <c r="C17" s="15">
        <v>0.10825576309348282</v>
      </c>
      <c r="D17" s="15">
        <v>0.11880938392544987</v>
      </c>
      <c r="E17" s="15">
        <v>6.7979465840096953E-2</v>
      </c>
      <c r="F17" s="15">
        <v>6.8201532643540536E-2</v>
      </c>
      <c r="G17" s="15">
        <v>7.6911913671921794E-2</v>
      </c>
      <c r="H17" s="15">
        <v>7.9349801753586885E-2</v>
      </c>
      <c r="I17" s="15">
        <v>8.2179197697158951E-2</v>
      </c>
      <c r="J17" s="15">
        <v>8.2663611563620246E-2</v>
      </c>
      <c r="K17" s="15">
        <v>8.5175754712873836E-2</v>
      </c>
      <c r="L17" s="15">
        <v>8.9974307148165747E-2</v>
      </c>
      <c r="M17" s="15">
        <v>9.2905406383314265E-2</v>
      </c>
      <c r="N17" s="15">
        <v>9.1490898238599669E-2</v>
      </c>
      <c r="O17" s="15">
        <v>9.2329124476817806E-2</v>
      </c>
      <c r="P17" s="15">
        <v>9.2821924273094811E-2</v>
      </c>
      <c r="Q17" s="15">
        <v>8.8939923481089714E-2</v>
      </c>
      <c r="R17" s="15">
        <v>9.2134299901312888E-2</v>
      </c>
      <c r="S17" s="15">
        <v>8.8943542840469042E-2</v>
      </c>
      <c r="T17" s="15">
        <v>8.7611809374919983E-2</v>
      </c>
      <c r="U17" s="15">
        <v>8.9878399791883654E-2</v>
      </c>
      <c r="V17" s="15">
        <v>9.6317890469882692E-2</v>
      </c>
      <c r="W17" s="15">
        <v>8.8173814255834079E-2</v>
      </c>
      <c r="X17" s="15">
        <v>7.7519404549417428E-2</v>
      </c>
      <c r="Y17" s="15">
        <v>7.8236933180648879E-2</v>
      </c>
      <c r="Z17" s="15">
        <v>7.4604325073640537E-2</v>
      </c>
      <c r="AA17" s="15">
        <v>8.4539581830088084E-2</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0.37115719849583656</v>
      </c>
      <c r="D21" s="15">
        <v>0.23907442785333313</v>
      </c>
      <c r="E21" s="15">
        <v>0.3731662651923367</v>
      </c>
      <c r="F21" s="15" t="s">
        <v>265</v>
      </c>
      <c r="G21" s="15" t="s">
        <v>265</v>
      </c>
      <c r="H21" s="15" t="s">
        <v>265</v>
      </c>
      <c r="I21" s="15" t="s">
        <v>265</v>
      </c>
      <c r="J21" s="15" t="s">
        <v>265</v>
      </c>
      <c r="K21" s="15" t="s">
        <v>265</v>
      </c>
      <c r="L21" s="15" t="s">
        <v>265</v>
      </c>
      <c r="M21" s="15" t="s">
        <v>265</v>
      </c>
      <c r="N21" s="15" t="s">
        <v>265</v>
      </c>
      <c r="O21" s="15" t="s">
        <v>265</v>
      </c>
      <c r="P21" s="15" t="s">
        <v>265</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0.60858755637728656</v>
      </c>
      <c r="D23" s="15">
        <v>0.52178590798715618</v>
      </c>
      <c r="E23" s="15">
        <v>0.55213146992971407</v>
      </c>
      <c r="F23" s="15">
        <v>0.52862061459376863</v>
      </c>
      <c r="G23" s="15">
        <v>0.43292108794352552</v>
      </c>
      <c r="H23" s="15">
        <v>0.36236241351739706</v>
      </c>
      <c r="I23" s="15">
        <v>0.44995530647443888</v>
      </c>
      <c r="J23" s="15">
        <v>0.46826059827158439</v>
      </c>
      <c r="K23" s="15">
        <v>0.37062324776334188</v>
      </c>
      <c r="L23" s="15">
        <v>0.40234466680276432</v>
      </c>
      <c r="M23" s="15">
        <v>0.37837195204161655</v>
      </c>
      <c r="N23" s="15">
        <v>0.39608335638989661</v>
      </c>
      <c r="O23" s="15">
        <v>0.36637108363308618</v>
      </c>
      <c r="P23" s="15">
        <v>0.36323385921001178</v>
      </c>
      <c r="Q23" s="15">
        <v>0.37531001404831277</v>
      </c>
      <c r="R23" s="15">
        <v>0.35181624706185205</v>
      </c>
      <c r="S23" s="15">
        <v>0.35010975913285208</v>
      </c>
      <c r="T23" s="15">
        <v>0.48684618396202861</v>
      </c>
      <c r="U23" s="15">
        <v>0.48789227213172193</v>
      </c>
      <c r="V23" s="15">
        <v>0.46623272869275251</v>
      </c>
      <c r="W23" s="15">
        <v>0.49252329189985833</v>
      </c>
      <c r="X23" s="15">
        <v>0.39108968464799088</v>
      </c>
      <c r="Y23" s="15">
        <v>0.45781068919282952</v>
      </c>
      <c r="Z23" s="15">
        <v>0.4427458185583355</v>
      </c>
      <c r="AA23" s="15">
        <v>0.49254823276964993</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0.26184041398740276</v>
      </c>
      <c r="D25" s="15">
        <v>0.22763539992736945</v>
      </c>
      <c r="E25" s="15">
        <v>0.3239989914210028</v>
      </c>
      <c r="F25" s="15">
        <v>0.25236245644043692</v>
      </c>
      <c r="G25" s="15">
        <v>0.23154290892949603</v>
      </c>
      <c r="H25" s="15">
        <v>0.25136980334293818</v>
      </c>
      <c r="I25" s="15">
        <v>0.20912860796523072</v>
      </c>
      <c r="J25" s="15">
        <v>0.16137513035449322</v>
      </c>
      <c r="K25" s="15">
        <v>0.21798048859540659</v>
      </c>
      <c r="L25" s="15">
        <v>0.13824561728406773</v>
      </c>
      <c r="M25" s="15">
        <v>0.14392229258943454</v>
      </c>
      <c r="N25" s="15">
        <v>0.1515775922117126</v>
      </c>
      <c r="O25" s="15">
        <v>0.17876389347639582</v>
      </c>
      <c r="P25" s="15">
        <v>0.1765149717437843</v>
      </c>
      <c r="Q25" s="15">
        <v>0.17797691670591623</v>
      </c>
      <c r="R25" s="15">
        <v>0.12664243906554387</v>
      </c>
      <c r="S25" s="15">
        <v>8.4539635318455847E-2</v>
      </c>
      <c r="T25" s="15">
        <v>0.16591840895609597</v>
      </c>
      <c r="U25" s="15">
        <v>0.10957759762091399</v>
      </c>
      <c r="V25" s="15">
        <v>0.1485464051687985</v>
      </c>
      <c r="W25" s="15">
        <v>0.13685474209789436</v>
      </c>
      <c r="X25" s="15">
        <v>0.1130438598498518</v>
      </c>
      <c r="Y25" s="15">
        <v>0.14605254458465081</v>
      </c>
      <c r="Z25" s="15">
        <v>0.13220650047653107</v>
      </c>
      <c r="AA25" s="15">
        <v>0.16014797112876225</v>
      </c>
    </row>
    <row r="26" spans="1:27" s="19" customFormat="1">
      <c r="A26" s="16" t="s">
        <v>23</v>
      </c>
      <c r="B26" s="16" t="s">
        <v>2</v>
      </c>
      <c r="C26" s="15">
        <v>0.14580717048691169</v>
      </c>
      <c r="D26" s="15">
        <v>0.12841738433021385</v>
      </c>
      <c r="E26" s="15">
        <v>0.17943280121162802</v>
      </c>
      <c r="F26" s="15">
        <v>0.13469012297120123</v>
      </c>
      <c r="G26" s="15">
        <v>0.13026747140467471</v>
      </c>
      <c r="H26" s="15">
        <v>0.11301238708802386</v>
      </c>
      <c r="I26" s="15">
        <v>0.10527289298792894</v>
      </c>
      <c r="J26" s="15">
        <v>0.13061797233147973</v>
      </c>
      <c r="K26" s="15">
        <v>0.13925236294588361</v>
      </c>
      <c r="L26" s="15">
        <v>0.11470199602151997</v>
      </c>
      <c r="M26" s="15">
        <v>9.0928680500926798E-2</v>
      </c>
      <c r="N26" s="15">
        <v>0.16503101406031015</v>
      </c>
      <c r="O26" s="15">
        <v>0.12211422487454227</v>
      </c>
      <c r="P26" s="15">
        <v>0.10184722347303221</v>
      </c>
      <c r="Q26" s="15">
        <v>9.4522840092228402E-2</v>
      </c>
      <c r="R26" s="15">
        <v>8.8317560287535582E-2</v>
      </c>
      <c r="S26" s="15">
        <v>0.11626771779917718</v>
      </c>
      <c r="T26" s="15">
        <v>0.12156142592341426</v>
      </c>
      <c r="U26" s="15">
        <v>0.11128870405533706</v>
      </c>
      <c r="V26" s="15">
        <v>8.1191793932817946E-2</v>
      </c>
      <c r="W26" s="15">
        <v>0.14340891224738911</v>
      </c>
      <c r="X26" s="15">
        <v>0.11179971201229714</v>
      </c>
      <c r="Y26" s="15">
        <v>9.6196019892400203E-2</v>
      </c>
      <c r="Z26" s="15">
        <v>9.3385726298657268E-2</v>
      </c>
      <c r="AA26" s="15">
        <v>8.4695053121750533E-2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0.33592012621328826</v>
      </c>
      <c r="D28" s="15">
        <v>0.35993205446667131</v>
      </c>
      <c r="E28" s="15">
        <v>0.33504667543721411</v>
      </c>
      <c r="F28" s="15">
        <v>0.33342774864307745</v>
      </c>
      <c r="G28" s="15">
        <v>0.32650930507964687</v>
      </c>
      <c r="H28" s="15">
        <v>0.32546658845131199</v>
      </c>
      <c r="I28" s="15">
        <v>0.33282017497898125</v>
      </c>
      <c r="J28" s="15">
        <v>0.31867571098175529</v>
      </c>
      <c r="K28" s="15">
        <v>0.30925503247329011</v>
      </c>
      <c r="L28" s="15">
        <v>0.33139306319159562</v>
      </c>
      <c r="M28" s="15">
        <v>0.32710382765097706</v>
      </c>
      <c r="N28" s="15">
        <v>0.31689309858254999</v>
      </c>
      <c r="O28" s="15">
        <v>0.29760674445682234</v>
      </c>
      <c r="P28" s="15">
        <v>0.29910607907514358</v>
      </c>
      <c r="Q28" s="15">
        <v>0.29947224972623504</v>
      </c>
      <c r="R28" s="15">
        <v>0.28937176230274264</v>
      </c>
      <c r="S28" s="15">
        <v>0.29033440792718929</v>
      </c>
      <c r="T28" s="15">
        <v>0.27033564910830249</v>
      </c>
      <c r="U28" s="15">
        <v>0.28609138877139484</v>
      </c>
      <c r="V28" s="15">
        <v>0.28669848076163695</v>
      </c>
      <c r="W28" s="15">
        <v>0.283208104674393</v>
      </c>
      <c r="X28" s="15">
        <v>0.25998082543802542</v>
      </c>
      <c r="Y28" s="15">
        <v>0.26202910516299832</v>
      </c>
      <c r="Z28" s="15">
        <v>0.26377674609589213</v>
      </c>
      <c r="AA28" s="15">
        <v>0.27009659323491331</v>
      </c>
    </row>
    <row r="29" spans="1:27" s="19" customFormat="1">
      <c r="A29" s="16" t="s">
        <v>23</v>
      </c>
      <c r="B29" s="16" t="s">
        <v>8</v>
      </c>
      <c r="C29" s="15">
        <v>0.24777154615461616</v>
      </c>
      <c r="D29" s="15">
        <v>0.23369180089475472</v>
      </c>
      <c r="E29" s="15">
        <v>0.24652410178569506</v>
      </c>
      <c r="F29" s="15">
        <v>0.21391761962640243</v>
      </c>
      <c r="G29" s="15">
        <v>0.22277685549395587</v>
      </c>
      <c r="H29" s="15">
        <v>0.22243383491501439</v>
      </c>
      <c r="I29" s="15">
        <v>0.23952688303790756</v>
      </c>
      <c r="J29" s="15">
        <v>0.23808772959754915</v>
      </c>
      <c r="K29" s="15">
        <v>0.22915831038792348</v>
      </c>
      <c r="L29" s="15">
        <v>0.24817467959863035</v>
      </c>
      <c r="M29" s="15">
        <v>0.2428285958565255</v>
      </c>
      <c r="N29" s="15">
        <v>0.20867827966449989</v>
      </c>
      <c r="O29" s="15">
        <v>0.20926217176290562</v>
      </c>
      <c r="P29" s="15">
        <v>0.21228779763414229</v>
      </c>
      <c r="Q29" s="15">
        <v>0.2182850341313485</v>
      </c>
      <c r="R29" s="15">
        <v>0.21977469509218159</v>
      </c>
      <c r="S29" s="15">
        <v>0.21317192296079404</v>
      </c>
      <c r="T29" s="15">
        <v>0.2020506130276693</v>
      </c>
      <c r="U29" s="15">
        <v>0.21324516503188262</v>
      </c>
      <c r="V29" s="15">
        <v>0.22042230278405864</v>
      </c>
      <c r="W29" s="15">
        <v>0.20072716591730344</v>
      </c>
      <c r="X29" s="15">
        <v>0.18630659920230688</v>
      </c>
      <c r="Y29" s="15">
        <v>0.18806344551720602</v>
      </c>
      <c r="Z29" s="15">
        <v>0.18434381110013742</v>
      </c>
      <c r="AA29" s="15">
        <v>0.20321245870756471</v>
      </c>
    </row>
    <row r="30" spans="1:27" s="19" customFormat="1">
      <c r="A30" s="16" t="s">
        <v>23</v>
      </c>
      <c r="B30" s="16" t="s">
        <v>84</v>
      </c>
      <c r="C30" s="15">
        <v>0.1950137785483568</v>
      </c>
      <c r="D30" s="15">
        <v>0.18307400066089818</v>
      </c>
      <c r="E30" s="15">
        <v>0.15224670399816093</v>
      </c>
      <c r="F30" s="15">
        <v>0.16025848775906451</v>
      </c>
      <c r="G30" s="15">
        <v>0.16922556469132363</v>
      </c>
      <c r="H30" s="15">
        <v>0.16023967591471458</v>
      </c>
      <c r="I30" s="15">
        <v>0.16814605228178148</v>
      </c>
      <c r="J30" s="15">
        <v>0.15850389392797562</v>
      </c>
      <c r="K30" s="15">
        <v>0.15886189661900282</v>
      </c>
      <c r="L30" s="15">
        <v>0.16502405670838236</v>
      </c>
      <c r="M30" s="15">
        <v>0.1654613233059159</v>
      </c>
      <c r="N30" s="15">
        <v>0.15551317760867728</v>
      </c>
      <c r="O30" s="15">
        <v>0.14934421621628358</v>
      </c>
      <c r="P30" s="15">
        <v>0.13888710798738826</v>
      </c>
      <c r="Q30" s="15">
        <v>0.14098461931489062</v>
      </c>
      <c r="R30" s="15">
        <v>0.13543898165248078</v>
      </c>
      <c r="S30" s="15">
        <v>0.1355452103490293</v>
      </c>
      <c r="T30" s="15">
        <v>0.13377700717753549</v>
      </c>
      <c r="U30" s="15">
        <v>0.1320235457013389</v>
      </c>
      <c r="V30" s="15">
        <v>0.13738965210887016</v>
      </c>
      <c r="W30" s="15">
        <v>0.12656177059115231</v>
      </c>
      <c r="X30" s="15">
        <v>0.11604361898584577</v>
      </c>
      <c r="Y30" s="15">
        <v>0.12067584752684561</v>
      </c>
      <c r="Z30" s="15">
        <v>0.12340698490880585</v>
      </c>
      <c r="AA30" s="15">
        <v>0.1350200205470814</v>
      </c>
    </row>
    <row r="31" spans="1:27" s="19" customFormat="1">
      <c r="A31" s="16" t="s">
        <v>23</v>
      </c>
      <c r="B31" s="16" t="s">
        <v>187</v>
      </c>
      <c r="C31" s="15">
        <v>0.1646072012937595</v>
      </c>
      <c r="D31" s="15">
        <v>0.18277930936073059</v>
      </c>
      <c r="E31" s="15">
        <v>0.72128563831242587</v>
      </c>
      <c r="F31" s="15">
        <v>0.21831874256354158</v>
      </c>
      <c r="G31" s="15">
        <v>0.24800605667496595</v>
      </c>
      <c r="H31" s="15">
        <v>0.23649650511984671</v>
      </c>
      <c r="I31" s="15">
        <v>0.25416640272758778</v>
      </c>
      <c r="J31" s="15">
        <v>0.24028128948907881</v>
      </c>
      <c r="K31" s="15">
        <v>0.25248884667141525</v>
      </c>
      <c r="L31" s="15">
        <v>0.25924429147336825</v>
      </c>
      <c r="M31" s="15">
        <v>0.24056818657444259</v>
      </c>
      <c r="N31" s="15">
        <v>0.26062685260544038</v>
      </c>
      <c r="O31" s="15">
        <v>0.23777530553570031</v>
      </c>
      <c r="P31" s="15">
        <v>0.2461160773216334</v>
      </c>
      <c r="Q31" s="15">
        <v>0.22338456879403695</v>
      </c>
      <c r="R31" s="15">
        <v>0.24410627667922563</v>
      </c>
      <c r="S31" s="15">
        <v>0.21509977323139939</v>
      </c>
      <c r="T31" s="15">
        <v>0.21231747927901298</v>
      </c>
      <c r="U31" s="15">
        <v>0.21398058594746008</v>
      </c>
      <c r="V31" s="15">
        <v>0.23987287069536231</v>
      </c>
      <c r="W31" s="15">
        <v>0.20994278466082528</v>
      </c>
      <c r="X31" s="15">
        <v>0.15414384465439646</v>
      </c>
      <c r="Y31" s="15">
        <v>0.14444531501879296</v>
      </c>
      <c r="Z31" s="15">
        <v>0.1218431547231827</v>
      </c>
      <c r="AA31" s="15">
        <v>0.17294087657627222</v>
      </c>
    </row>
    <row r="32" spans="1:27" s="19" customFormat="1">
      <c r="A32" s="16" t="s">
        <v>23</v>
      </c>
      <c r="B32" s="16" t="s">
        <v>15</v>
      </c>
      <c r="C32" s="15">
        <v>0.11606591766443237</v>
      </c>
      <c r="D32" s="15">
        <v>0.11708304658509679</v>
      </c>
      <c r="E32" s="15">
        <v>7.0435828034480716E-2</v>
      </c>
      <c r="F32" s="15">
        <v>7.2699309562448217E-2</v>
      </c>
      <c r="G32" s="15">
        <v>8.052878756562637E-2</v>
      </c>
      <c r="H32" s="15">
        <v>8.3446111381548338E-2</v>
      </c>
      <c r="I32" s="15">
        <v>8.5556595171238911E-2</v>
      </c>
      <c r="J32" s="15">
        <v>8.7155245740722281E-2</v>
      </c>
      <c r="K32" s="15">
        <v>9.0215162542520544E-2</v>
      </c>
      <c r="L32" s="15">
        <v>9.8008032192916109E-2</v>
      </c>
      <c r="M32" s="15">
        <v>9.9953159017560703E-2</v>
      </c>
      <c r="N32" s="15">
        <v>9.8087112744105504E-2</v>
      </c>
      <c r="O32" s="15">
        <v>9.9519960161527699E-2</v>
      </c>
      <c r="P32" s="15">
        <v>0.10228530326034056</v>
      </c>
      <c r="Q32" s="15">
        <v>0.10072987654297667</v>
      </c>
      <c r="R32" s="15">
        <v>0.10220614738348413</v>
      </c>
      <c r="S32" s="15">
        <v>9.5747400881955602E-2</v>
      </c>
      <c r="T32" s="15">
        <v>9.6347008124084851E-2</v>
      </c>
      <c r="U32" s="15">
        <v>0.10397652052412377</v>
      </c>
      <c r="V32" s="15">
        <v>0.10625807411277993</v>
      </c>
      <c r="W32" s="15">
        <v>9.6145464534762984E-2</v>
      </c>
      <c r="X32" s="15">
        <v>8.7144298683993635E-2</v>
      </c>
      <c r="Y32" s="15">
        <v>8.7141687688013544E-2</v>
      </c>
      <c r="Z32" s="15">
        <v>8.4655679752740284E-2</v>
      </c>
      <c r="AA32" s="15">
        <v>9.9304246878730615E-2</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0.39827044146024315</v>
      </c>
      <c r="D36" s="15">
        <v>0.33677303896281968</v>
      </c>
      <c r="E36" s="15">
        <v>0.58258392535757841</v>
      </c>
      <c r="F36" s="15">
        <v>0.69536100868303496</v>
      </c>
      <c r="G36" s="15">
        <v>0.66937736480427124</v>
      </c>
      <c r="H36" s="15">
        <v>0.65401280161906539</v>
      </c>
      <c r="I36" s="15">
        <v>0.59585770156655193</v>
      </c>
      <c r="J36" s="15">
        <v>0.61914711393381017</v>
      </c>
      <c r="K36" s="15">
        <v>0.63548671247436095</v>
      </c>
      <c r="L36" s="15">
        <v>0.48959555263423138</v>
      </c>
      <c r="M36" s="15">
        <v>0.53517183482739072</v>
      </c>
      <c r="N36" s="15" t="s">
        <v>265</v>
      </c>
      <c r="O36" s="15" t="s">
        <v>265</v>
      </c>
      <c r="P36" s="15" t="s">
        <v>265</v>
      </c>
      <c r="Q36" s="15" t="s">
        <v>265</v>
      </c>
      <c r="R36" s="15" t="s">
        <v>265</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0.55675109538516021</v>
      </c>
      <c r="D38" s="15">
        <v>0.40445462509361868</v>
      </c>
      <c r="E38" s="15">
        <v>0.50979510595312172</v>
      </c>
      <c r="F38" s="15">
        <v>0.41656095919618308</v>
      </c>
      <c r="G38" s="15">
        <v>0.38475849484046587</v>
      </c>
      <c r="H38" s="15">
        <v>0.33781588931902989</v>
      </c>
      <c r="I38" s="15">
        <v>0.35219673839586868</v>
      </c>
      <c r="J38" s="15">
        <v>0.32356707423354986</v>
      </c>
      <c r="K38" s="15">
        <v>0.3302315219791862</v>
      </c>
      <c r="L38" s="15">
        <v>0.26415322855337781</v>
      </c>
      <c r="M38" s="15">
        <v>0.28547558344916008</v>
      </c>
      <c r="N38" s="15">
        <v>0.32278482740964787</v>
      </c>
      <c r="O38" s="15">
        <v>0.32142190553746985</v>
      </c>
      <c r="P38" s="15">
        <v>0.3225293763920225</v>
      </c>
      <c r="Q38" s="15">
        <v>0.29899796311554677</v>
      </c>
      <c r="R38" s="15">
        <v>0.25714805402141017</v>
      </c>
      <c r="S38" s="15">
        <v>0.26672727405421565</v>
      </c>
      <c r="T38" s="15">
        <v>0.28103780474117313</v>
      </c>
      <c r="U38" s="15">
        <v>0.23015567628262201</v>
      </c>
      <c r="V38" s="15">
        <v>0.34308303021877046</v>
      </c>
      <c r="W38" s="15">
        <v>0.59117159703707955</v>
      </c>
      <c r="X38" s="15">
        <v>0.56275609736574705</v>
      </c>
      <c r="Y38" s="15">
        <v>0.59024487208343412</v>
      </c>
      <c r="Z38" s="15">
        <v>0.52883974779796994</v>
      </c>
      <c r="AA38" s="15" t="s">
        <v>265</v>
      </c>
    </row>
    <row r="39" spans="1:27" s="19" customFormat="1">
      <c r="A39" s="16" t="s">
        <v>24</v>
      </c>
      <c r="B39" s="16" t="s">
        <v>12</v>
      </c>
      <c r="C39" s="15">
        <v>0.72836483304794519</v>
      </c>
      <c r="D39" s="15">
        <v>0.61415129138127855</v>
      </c>
      <c r="E39" s="15">
        <v>0.72251755136986306</v>
      </c>
      <c r="F39" s="15">
        <v>0.73428235587899537</v>
      </c>
      <c r="G39" s="15">
        <v>0.70300816923515985</v>
      </c>
      <c r="H39" s="15">
        <v>0.63773994006849322</v>
      </c>
      <c r="I39" s="15">
        <v>0.63309956478310503</v>
      </c>
      <c r="J39" s="15">
        <v>0.6422608804223745</v>
      </c>
      <c r="K39" s="15">
        <v>0.63683632990867578</v>
      </c>
      <c r="L39" s="15">
        <v>0.51967030536529679</v>
      </c>
      <c r="M39" s="15">
        <v>0.57369524115296799</v>
      </c>
      <c r="N39" s="15">
        <v>0.60456621004566213</v>
      </c>
      <c r="O39" s="15">
        <v>0.53698276969178071</v>
      </c>
      <c r="P39" s="15">
        <v>0.52892376569634703</v>
      </c>
      <c r="Q39" s="15">
        <v>0.52222449343607302</v>
      </c>
      <c r="R39" s="15">
        <v>0.53935316780821918</v>
      </c>
      <c r="S39" s="15">
        <v>0.58484599743150689</v>
      </c>
      <c r="T39" s="15">
        <v>0.55581906392694058</v>
      </c>
      <c r="U39" s="15">
        <v>0.51018864155251142</v>
      </c>
      <c r="V39" s="15">
        <v>0.4849184146689498</v>
      </c>
      <c r="W39" s="15">
        <v>0.49004016837899556</v>
      </c>
      <c r="X39" s="15">
        <v>0.51848512414383563</v>
      </c>
      <c r="Y39" s="15">
        <v>0.48017758276255701</v>
      </c>
      <c r="Z39" s="15">
        <v>0.48301362728310504</v>
      </c>
      <c r="AA39" s="15" t="s">
        <v>265</v>
      </c>
    </row>
    <row r="40" spans="1:27" s="19" customFormat="1">
      <c r="A40" s="16" t="s">
        <v>24</v>
      </c>
      <c r="B40" s="16" t="s">
        <v>4</v>
      </c>
      <c r="C40" s="15">
        <v>0.21344584010843398</v>
      </c>
      <c r="D40" s="15">
        <v>3.6622058344643826E-2</v>
      </c>
      <c r="E40" s="15">
        <v>0.12837164260005882</v>
      </c>
      <c r="F40" s="15">
        <v>0.12185968465515901</v>
      </c>
      <c r="G40" s="15">
        <v>0.1081996075520021</v>
      </c>
      <c r="H40" s="15">
        <v>9.438235208304821E-2</v>
      </c>
      <c r="I40" s="15">
        <v>6.1986119251834025E-2</v>
      </c>
      <c r="J40" s="15">
        <v>5.5459108028795501E-2</v>
      </c>
      <c r="K40" s="15">
        <v>0.10722962080210156</v>
      </c>
      <c r="L40" s="15">
        <v>4.8695353282871251E-2</v>
      </c>
      <c r="M40" s="15">
        <v>8.4225146834374431E-2</v>
      </c>
      <c r="N40" s="15">
        <v>8.0386195207928487E-2</v>
      </c>
      <c r="O40" s="15">
        <v>9.0503113765759022E-2</v>
      </c>
      <c r="P40" s="15">
        <v>0.1075397864519425</v>
      </c>
      <c r="Q40" s="15">
        <v>8.373401137839781E-2</v>
      </c>
      <c r="R40" s="15">
        <v>5.9608689600989674E-2</v>
      </c>
      <c r="S40" s="15">
        <v>3.6313603565677602E-2</v>
      </c>
      <c r="T40" s="15">
        <v>7.66980755814516E-2</v>
      </c>
      <c r="U40" s="15">
        <v>4.9214212128434895E-2</v>
      </c>
      <c r="V40" s="15">
        <v>0.10872054069302678</v>
      </c>
      <c r="W40" s="15">
        <v>4.6299901730911225E-2</v>
      </c>
      <c r="X40" s="15">
        <v>3.9155303485598293E-2</v>
      </c>
      <c r="Y40" s="15">
        <v>5.1688367189149091E-2</v>
      </c>
      <c r="Z40" s="15">
        <v>1.282601148793242E-2</v>
      </c>
      <c r="AA40" s="15">
        <v>4.8928186343397524E-2</v>
      </c>
    </row>
    <row r="41" spans="1:27" s="19" customFormat="1">
      <c r="A41" s="16" t="s">
        <v>24</v>
      </c>
      <c r="B41" s="16" t="s">
        <v>2</v>
      </c>
      <c r="C41" s="15">
        <v>0.51507229316864989</v>
      </c>
      <c r="D41" s="15">
        <v>0.50046878056902666</v>
      </c>
      <c r="E41" s="15">
        <v>0.51956706625132076</v>
      </c>
      <c r="F41" s="15">
        <v>0.4990754348453727</v>
      </c>
      <c r="G41" s="15">
        <v>0.50630779913494883</v>
      </c>
      <c r="H41" s="15">
        <v>0.4832617342762271</v>
      </c>
      <c r="I41" s="15">
        <v>0.48072098597054969</v>
      </c>
      <c r="J41" s="15">
        <v>0.50073273836789156</v>
      </c>
      <c r="K41" s="15">
        <v>0.48906768227595859</v>
      </c>
      <c r="L41" s="15">
        <v>0.4356137898474346</v>
      </c>
      <c r="M41" s="15">
        <v>0.44800365687183891</v>
      </c>
      <c r="N41" s="15">
        <v>0.13367391763235786</v>
      </c>
      <c r="O41" s="15">
        <v>9.7061070589452958E-2</v>
      </c>
      <c r="P41" s="15">
        <v>8.0947974656629978E-2</v>
      </c>
      <c r="Q41" s="15">
        <v>0.12013141965555635</v>
      </c>
      <c r="R41" s="15">
        <v>7.9018908232195095E-2</v>
      </c>
      <c r="S41" s="15">
        <v>8.5107600209728285E-11</v>
      </c>
      <c r="T41" s="15">
        <v>6.6628363317362614E-11</v>
      </c>
      <c r="U41" s="15">
        <v>6.0778764417410129E-11</v>
      </c>
      <c r="V41" s="15">
        <v>5.7465613525954912E-11</v>
      </c>
      <c r="W41" s="15">
        <v>5.5884144594414366E-11</v>
      </c>
      <c r="X41" s="15">
        <v>5.3115022119473116E-11</v>
      </c>
      <c r="Y41" s="15">
        <v>7.158011319887144E-4</v>
      </c>
      <c r="Z41" s="15">
        <v>6.118600053792676E-11</v>
      </c>
      <c r="AA41" s="15">
        <v>1.3216657395924654E-10</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0.3290896753215537</v>
      </c>
      <c r="D43" s="15">
        <v>0.36898202898614002</v>
      </c>
      <c r="E43" s="15">
        <v>0.35099914217533962</v>
      </c>
      <c r="F43" s="15">
        <v>0.33508663488808277</v>
      </c>
      <c r="G43" s="15">
        <v>0.34223481388151966</v>
      </c>
      <c r="H43" s="15">
        <v>0.35112693644375331</v>
      </c>
      <c r="I43" s="15">
        <v>0.35839976290084596</v>
      </c>
      <c r="J43" s="15">
        <v>0.32411670327768299</v>
      </c>
      <c r="K43" s="15">
        <v>0.34039424475113822</v>
      </c>
      <c r="L43" s="15">
        <v>0.34549008263238767</v>
      </c>
      <c r="M43" s="15">
        <v>0.35740820751522856</v>
      </c>
      <c r="N43" s="15">
        <v>0.31000981874583716</v>
      </c>
      <c r="O43" s="15">
        <v>0.30438768855756571</v>
      </c>
      <c r="P43" s="15">
        <v>0.31001618875388726</v>
      </c>
      <c r="Q43" s="15">
        <v>0.31017910715405733</v>
      </c>
      <c r="R43" s="15">
        <v>0.31416376129094681</v>
      </c>
      <c r="S43" s="15">
        <v>0.3011629076783488</v>
      </c>
      <c r="T43" s="15">
        <v>0.30694822333119776</v>
      </c>
      <c r="U43" s="15">
        <v>0.30223598703813181</v>
      </c>
      <c r="V43" s="15">
        <v>0.31797346597651388</v>
      </c>
      <c r="W43" s="15">
        <v>0.27942145664157692</v>
      </c>
      <c r="X43" s="15">
        <v>0.27110910268766492</v>
      </c>
      <c r="Y43" s="15">
        <v>0.28103527519404914</v>
      </c>
      <c r="Z43" s="15">
        <v>0.27865342724236564</v>
      </c>
      <c r="AA43" s="15">
        <v>0.29076357736584219</v>
      </c>
    </row>
    <row r="44" spans="1:27" s="19" customFormat="1">
      <c r="A44" s="16" t="s">
        <v>24</v>
      </c>
      <c r="B44" s="16" t="s">
        <v>8</v>
      </c>
      <c r="C44" s="15">
        <v>0.26223379638542804</v>
      </c>
      <c r="D44" s="15">
        <v>0.25254517021980993</v>
      </c>
      <c r="E44" s="15">
        <v>0.23804669915848556</v>
      </c>
      <c r="F44" s="15">
        <v>0.25866728378426901</v>
      </c>
      <c r="G44" s="15">
        <v>0.25784423453546107</v>
      </c>
      <c r="H44" s="15">
        <v>0.26464860127073975</v>
      </c>
      <c r="I44" s="15">
        <v>0.26382437212793525</v>
      </c>
      <c r="J44" s="15">
        <v>0.24928146535594864</v>
      </c>
      <c r="K44" s="15">
        <v>0.24771915478994105</v>
      </c>
      <c r="L44" s="15">
        <v>0.25506972039953035</v>
      </c>
      <c r="M44" s="15">
        <v>0.24830403110420063</v>
      </c>
      <c r="N44" s="15">
        <v>0.22453724383150378</v>
      </c>
      <c r="O44" s="15">
        <v>0.22604163444020836</v>
      </c>
      <c r="P44" s="15">
        <v>0.20717183518319937</v>
      </c>
      <c r="Q44" s="15">
        <v>0.21742393551975117</v>
      </c>
      <c r="R44" s="15">
        <v>0.211892165845842</v>
      </c>
      <c r="S44" s="15">
        <v>0.2172912782966421</v>
      </c>
      <c r="T44" s="15">
        <v>0.21148465815208042</v>
      </c>
      <c r="U44" s="15">
        <v>0.20865068948316937</v>
      </c>
      <c r="V44" s="15">
        <v>0.21127393486265816</v>
      </c>
      <c r="W44" s="15">
        <v>0.20046739855973514</v>
      </c>
      <c r="X44" s="15">
        <v>0.19321792170908814</v>
      </c>
      <c r="Y44" s="15">
        <v>0.17976148833202907</v>
      </c>
      <c r="Z44" s="15">
        <v>0.18918610235825875</v>
      </c>
      <c r="AA44" s="15">
        <v>0.19730990207948368</v>
      </c>
    </row>
    <row r="45" spans="1:27" s="19" customFormat="1">
      <c r="A45" s="16" t="s">
        <v>24</v>
      </c>
      <c r="B45" s="16" t="s">
        <v>84</v>
      </c>
      <c r="C45" s="15">
        <v>0.16868263926217542</v>
      </c>
      <c r="D45" s="15">
        <v>0.16997944117325911</v>
      </c>
      <c r="E45" s="15">
        <v>0.15311156642354695</v>
      </c>
      <c r="F45" s="15">
        <v>0.16650170686655708</v>
      </c>
      <c r="G45" s="15">
        <v>0.16359679213804723</v>
      </c>
      <c r="H45" s="15">
        <v>0.15999685196937949</v>
      </c>
      <c r="I45" s="15">
        <v>0.16509161658027843</v>
      </c>
      <c r="J45" s="15">
        <v>0.15280914633981496</v>
      </c>
      <c r="K45" s="15">
        <v>0.15457079695177134</v>
      </c>
      <c r="L45" s="15">
        <v>0.15576107888248789</v>
      </c>
      <c r="M45" s="15">
        <v>0.16130942444270516</v>
      </c>
      <c r="N45" s="15">
        <v>0.17365141912549251</v>
      </c>
      <c r="O45" s="15">
        <v>0.16534303970185388</v>
      </c>
      <c r="P45" s="15">
        <v>0.15267389247016319</v>
      </c>
      <c r="Q45" s="15">
        <v>0.14813685936006513</v>
      </c>
      <c r="R45" s="15">
        <v>0.13814612227996456</v>
      </c>
      <c r="S45" s="15">
        <v>0.14985175183637858</v>
      </c>
      <c r="T45" s="15">
        <v>0.13756538694558501</v>
      </c>
      <c r="U45" s="15">
        <v>0.12236177243787347</v>
      </c>
      <c r="V45" s="15">
        <v>0.12818722848874936</v>
      </c>
      <c r="W45" s="15">
        <v>0.14204825266495277</v>
      </c>
      <c r="X45" s="15">
        <v>0.12312347824681252</v>
      </c>
      <c r="Y45" s="15">
        <v>0.10212153360081624</v>
      </c>
      <c r="Z45" s="15">
        <v>0.11791868923881306</v>
      </c>
      <c r="AA45" s="15">
        <v>0.13777280900545458</v>
      </c>
    </row>
    <row r="46" spans="1:27" s="19" customFormat="1">
      <c r="A46" s="16" t="s">
        <v>24</v>
      </c>
      <c r="B46" s="16" t="s">
        <v>187</v>
      </c>
      <c r="C46" s="15">
        <v>0.15369185738946431</v>
      </c>
      <c r="D46" s="15">
        <v>0.17801942588261499</v>
      </c>
      <c r="E46" s="15">
        <v>0.11500604883617328</v>
      </c>
      <c r="F46" s="15">
        <v>0.1062397636151019</v>
      </c>
      <c r="G46" s="15">
        <v>0.116404288310371</v>
      </c>
      <c r="H46" s="15">
        <v>0.10454360784556786</v>
      </c>
      <c r="I46" s="15">
        <v>0.12200962021704623</v>
      </c>
      <c r="J46" s="15">
        <v>0.11529397677617098</v>
      </c>
      <c r="K46" s="15">
        <v>0.10725026784083891</v>
      </c>
      <c r="L46" s="15">
        <v>0.15397136072411213</v>
      </c>
      <c r="M46" s="15">
        <v>0.1571196126661287</v>
      </c>
      <c r="N46" s="15">
        <v>0.17071718421368179</v>
      </c>
      <c r="O46" s="15">
        <v>0.14486946926315175</v>
      </c>
      <c r="P46" s="15">
        <v>0.12303455242067465</v>
      </c>
      <c r="Q46" s="15">
        <v>0.11870216335948613</v>
      </c>
      <c r="R46" s="15">
        <v>0.10747983770347828</v>
      </c>
      <c r="S46" s="15">
        <v>0.12816441434872361</v>
      </c>
      <c r="T46" s="15">
        <v>0.1165143390824154</v>
      </c>
      <c r="U46" s="15">
        <v>0.10229294473557139</v>
      </c>
      <c r="V46" s="15">
        <v>9.8789565853563674E-2</v>
      </c>
      <c r="W46" s="15">
        <v>9.0420355039844968E-2</v>
      </c>
      <c r="X46" s="15">
        <v>8.599645746035757E-2</v>
      </c>
      <c r="Y46" s="15">
        <v>6.8023629691383827E-2</v>
      </c>
      <c r="Z46" s="15">
        <v>8.3021369069031098E-2</v>
      </c>
      <c r="AA46" s="15">
        <v>9.2677291044848675E-2</v>
      </c>
    </row>
    <row r="47" spans="1:27" s="19" customFormat="1">
      <c r="A47" s="16" t="s">
        <v>24</v>
      </c>
      <c r="B47" s="16" t="s">
        <v>15</v>
      </c>
      <c r="C47" s="15">
        <v>0.12726863566792954</v>
      </c>
      <c r="D47" s="15">
        <v>0.1410481588104629</v>
      </c>
      <c r="E47" s="15">
        <v>7.3322635308191483E-2</v>
      </c>
      <c r="F47" s="15">
        <v>7.7736384590292626E-2</v>
      </c>
      <c r="G47" s="15">
        <v>8.20803847706537E-2</v>
      </c>
      <c r="H47" s="15">
        <v>8.811009141853933E-2</v>
      </c>
      <c r="I47" s="15">
        <v>9.2083900665938995E-2</v>
      </c>
      <c r="J47" s="15">
        <v>9.5792533546637235E-2</v>
      </c>
      <c r="K47" s="15">
        <v>9.8998787138187688E-2</v>
      </c>
      <c r="L47" s="15">
        <v>0.10208453606415395</v>
      </c>
      <c r="M47" s="15">
        <v>0.1036730332806404</v>
      </c>
      <c r="N47" s="15">
        <v>0.1035766983338037</v>
      </c>
      <c r="O47" s="15">
        <v>0.10602277859657472</v>
      </c>
      <c r="P47" s="15">
        <v>0.1069679978418384</v>
      </c>
      <c r="Q47" s="15">
        <v>0.10769275133942317</v>
      </c>
      <c r="R47" s="15">
        <v>0.10818937944989608</v>
      </c>
      <c r="S47" s="15">
        <v>0.10875626649143701</v>
      </c>
      <c r="T47" s="15">
        <v>0.1078274513464913</v>
      </c>
      <c r="U47" s="15">
        <v>0.10857874022216764</v>
      </c>
      <c r="V47" s="15">
        <v>0.10707569280222622</v>
      </c>
      <c r="W47" s="15">
        <v>0.10610206891998315</v>
      </c>
      <c r="X47" s="15">
        <v>0.1071804339670408</v>
      </c>
      <c r="Y47" s="15">
        <v>0.10460700936206518</v>
      </c>
      <c r="Z47" s="15">
        <v>0.10902405825263416</v>
      </c>
      <c r="AA47" s="15">
        <v>0.10917401704760626</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0.4451207542982345</v>
      </c>
      <c r="D52" s="15">
        <v>0.44148371396986941</v>
      </c>
      <c r="E52" s="15">
        <v>0.48286650372017298</v>
      </c>
      <c r="F52" s="15">
        <v>0.42276403605936014</v>
      </c>
      <c r="G52" s="15" t="s">
        <v>265</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0.23352697260273969</v>
      </c>
      <c r="D54" s="15">
        <v>9.7104611872146127E-2</v>
      </c>
      <c r="E54" s="15">
        <v>0.15903183789954337</v>
      </c>
      <c r="F54" s="15">
        <v>6.5725401826484009E-2</v>
      </c>
      <c r="G54" s="15">
        <v>7.4998292237442921E-2</v>
      </c>
      <c r="H54" s="15">
        <v>4.2133442922374427E-2</v>
      </c>
      <c r="I54" s="15">
        <v>4.3484493150684929E-2</v>
      </c>
      <c r="J54" s="15">
        <v>4.720828538812785E-3</v>
      </c>
      <c r="K54" s="15">
        <v>4.9135999999999999E-2</v>
      </c>
      <c r="L54" s="15">
        <v>9.7287538812785377E-3</v>
      </c>
      <c r="M54" s="15">
        <v>7.3102018264840189E-3</v>
      </c>
      <c r="N54" s="15">
        <v>1.3892471689497718E-2</v>
      </c>
      <c r="O54" s="15">
        <v>4.0385082191780821E-10</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0.16443703668870818</v>
      </c>
      <c r="D55" s="15">
        <v>0.11761498440646544</v>
      </c>
      <c r="E55" s="15">
        <v>0.21771723069143128</v>
      </c>
      <c r="F55" s="15">
        <v>0.1511220722898402</v>
      </c>
      <c r="G55" s="15">
        <v>0.15826184391465967</v>
      </c>
      <c r="H55" s="15">
        <v>0.1012578164903593</v>
      </c>
      <c r="I55" s="15">
        <v>0.15106115351473495</v>
      </c>
      <c r="J55" s="15">
        <v>9.8555670379481916E-2</v>
      </c>
      <c r="K55" s="15">
        <v>0.17171128889291162</v>
      </c>
      <c r="L55" s="15">
        <v>6.7637258413824786E-2</v>
      </c>
      <c r="M55" s="15">
        <v>7.3005878886342912E-2</v>
      </c>
      <c r="N55" s="15">
        <v>0.10839130605927326</v>
      </c>
      <c r="O55" s="15">
        <v>8.1325970997711883E-2</v>
      </c>
      <c r="P55" s="15">
        <v>0.13502481426803956</v>
      </c>
      <c r="Q55" s="15">
        <v>0.11538710652601607</v>
      </c>
      <c r="R55" s="15">
        <v>0.13223224123317129</v>
      </c>
      <c r="S55" s="15">
        <v>4.4441341494405887E-2</v>
      </c>
      <c r="T55" s="15">
        <v>0.10363492150032642</v>
      </c>
      <c r="U55" s="15">
        <v>6.0541285968951787E-2</v>
      </c>
      <c r="V55" s="15">
        <v>6.9487740836963643E-2</v>
      </c>
      <c r="W55" s="15">
        <v>0.10539052274012443</v>
      </c>
      <c r="X55" s="15">
        <v>5.2802615111231972E-2</v>
      </c>
      <c r="Y55" s="15">
        <v>0.12173513925520318</v>
      </c>
      <c r="Z55" s="15">
        <v>6.6489462725340912E-2</v>
      </c>
      <c r="AA55" s="15">
        <v>0.14634307283110395</v>
      </c>
    </row>
    <row r="56" spans="1:27" s="19" customFormat="1">
      <c r="A56" s="16" t="s">
        <v>25</v>
      </c>
      <c r="B56" s="16" t="s">
        <v>2</v>
      </c>
      <c r="C56" s="15">
        <v>0.16413697948901004</v>
      </c>
      <c r="D56" s="15">
        <v>0.1377270223602319</v>
      </c>
      <c r="E56" s="15">
        <v>0.20534773136299969</v>
      </c>
      <c r="F56" s="15">
        <v>0.17176728221858301</v>
      </c>
      <c r="G56" s="15">
        <v>0.14835984032461175</v>
      </c>
      <c r="H56" s="15">
        <v>0.14888404270099412</v>
      </c>
      <c r="I56" s="15">
        <v>0.13539443779540072</v>
      </c>
      <c r="J56" s="15">
        <v>0.16589650996979433</v>
      </c>
      <c r="K56" s="15">
        <v>0.17127944981698934</v>
      </c>
      <c r="L56" s="15">
        <v>0.16241371539767491</v>
      </c>
      <c r="M56" s="15">
        <v>0.13639889251078915</v>
      </c>
      <c r="N56" s="15">
        <v>0.20479373011914828</v>
      </c>
      <c r="O56" s="15">
        <v>0.17133235678049932</v>
      </c>
      <c r="P56" s="15">
        <v>0.14810416415735592</v>
      </c>
      <c r="Q56" s="15">
        <v>0.14835004104129493</v>
      </c>
      <c r="R56" s="15">
        <v>0.13514085978225626</v>
      </c>
      <c r="S56" s="15">
        <v>0.16502003193601961</v>
      </c>
      <c r="T56" s="15">
        <v>0.17091451540999492</v>
      </c>
      <c r="U56" s="15">
        <v>0.16194662195315254</v>
      </c>
      <c r="V56" s="15">
        <v>0.13664176006029208</v>
      </c>
      <c r="W56" s="15">
        <v>0.20490072836520495</v>
      </c>
      <c r="X56" s="15">
        <v>0.17156772566305131</v>
      </c>
      <c r="Y56" s="15">
        <v>0.14837853923153396</v>
      </c>
      <c r="Z56" s="15">
        <v>0.14836037002237074</v>
      </c>
      <c r="AA56" s="15">
        <v>0.13466059376878328</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0.33140926593345144</v>
      </c>
      <c r="D58" s="15">
        <v>0.34095346265700777</v>
      </c>
      <c r="E58" s="15">
        <v>0.31802294582928292</v>
      </c>
      <c r="F58" s="15">
        <v>0.34416863324991664</v>
      </c>
      <c r="G58" s="15">
        <v>0.33722691757437545</v>
      </c>
      <c r="H58" s="15">
        <v>0.36870275380135875</v>
      </c>
      <c r="I58" s="15">
        <v>0.33254249012776099</v>
      </c>
      <c r="J58" s="15">
        <v>0.33933450945463378</v>
      </c>
      <c r="K58" s="15">
        <v>0.34735124633029368</v>
      </c>
      <c r="L58" s="15">
        <v>0.36858543002252914</v>
      </c>
      <c r="M58" s="15">
        <v>0.37374219395586755</v>
      </c>
      <c r="N58" s="15">
        <v>0.34328250668699772</v>
      </c>
      <c r="O58" s="15">
        <v>0.36335625280702027</v>
      </c>
      <c r="P58" s="15">
        <v>0.34529273965628665</v>
      </c>
      <c r="Q58" s="15">
        <v>0.37769373295381675</v>
      </c>
      <c r="R58" s="15">
        <v>0.3329901162407421</v>
      </c>
      <c r="S58" s="15">
        <v>0.33988207293643102</v>
      </c>
      <c r="T58" s="15">
        <v>0.34055019881397397</v>
      </c>
      <c r="U58" s="15">
        <v>0.35534555401784557</v>
      </c>
      <c r="V58" s="15">
        <v>0.37452335274262283</v>
      </c>
      <c r="W58" s="15">
        <v>0.34102301449277878</v>
      </c>
      <c r="X58" s="15">
        <v>0.33721524051716911</v>
      </c>
      <c r="Y58" s="15">
        <v>0.32142154412129015</v>
      </c>
      <c r="Z58" s="15">
        <v>0.35240635176742785</v>
      </c>
      <c r="AA58" s="15">
        <v>0.3283961399875549</v>
      </c>
    </row>
    <row r="59" spans="1:27" s="19" customFormat="1">
      <c r="A59" s="16" t="s">
        <v>25</v>
      </c>
      <c r="B59" s="16" t="s">
        <v>8</v>
      </c>
      <c r="C59" s="15">
        <v>0.32067254031641673</v>
      </c>
      <c r="D59" s="15">
        <v>0.25590489163952329</v>
      </c>
      <c r="E59" s="15">
        <v>0.23186700921122463</v>
      </c>
      <c r="F59" s="15">
        <v>0.23466125332244001</v>
      </c>
      <c r="G59" s="15">
        <v>0.23515012562955251</v>
      </c>
      <c r="H59" s="15">
        <v>0.23561098209658252</v>
      </c>
      <c r="I59" s="15">
        <v>0.24354195059530701</v>
      </c>
      <c r="J59" s="15">
        <v>0.24150689231319009</v>
      </c>
      <c r="K59" s="15">
        <v>0.23843181226740892</v>
      </c>
      <c r="L59" s="15">
        <v>0.24940619774121087</v>
      </c>
      <c r="M59" s="15">
        <v>0.25293065527048963</v>
      </c>
      <c r="N59" s="15">
        <v>0.22286940988223675</v>
      </c>
      <c r="O59" s="15">
        <v>0.23282670553696636</v>
      </c>
      <c r="P59" s="15">
        <v>0.23435960613916612</v>
      </c>
      <c r="Q59" s="15">
        <v>0.23377200772081488</v>
      </c>
      <c r="R59" s="15">
        <v>0.22206060938936134</v>
      </c>
      <c r="S59" s="15">
        <v>0.22055978990293151</v>
      </c>
      <c r="T59" s="15">
        <v>0.20999889168209809</v>
      </c>
      <c r="U59" s="15">
        <v>0.22288653415981291</v>
      </c>
      <c r="V59" s="15">
        <v>0.22273764249207409</v>
      </c>
      <c r="W59" s="15">
        <v>0.2058375692480118</v>
      </c>
      <c r="X59" s="15">
        <v>0.2090633283994861</v>
      </c>
      <c r="Y59" s="15">
        <v>0.20642735117321767</v>
      </c>
      <c r="Z59" s="15">
        <v>0.20697961631797149</v>
      </c>
      <c r="AA59" s="15">
        <v>0.21343790021799253</v>
      </c>
    </row>
    <row r="60" spans="1:27" s="19" customFormat="1">
      <c r="A60" s="16" t="s">
        <v>25</v>
      </c>
      <c r="B60" s="16" t="s">
        <v>84</v>
      </c>
      <c r="C60" s="15">
        <v>0.13883381225343899</v>
      </c>
      <c r="D60" s="15">
        <v>0.15039463842230666</v>
      </c>
      <c r="E60" s="15">
        <v>9.1950128623210226E-2</v>
      </c>
      <c r="F60" s="15">
        <v>8.9753770755284235E-2</v>
      </c>
      <c r="G60" s="15">
        <v>0.10452894824828385</v>
      </c>
      <c r="H60" s="15">
        <v>9.6777765967824836E-2</v>
      </c>
      <c r="I60" s="15">
        <v>9.8997142163887539E-2</v>
      </c>
      <c r="J60" s="15">
        <v>8.9865071953900519E-2</v>
      </c>
      <c r="K60" s="15">
        <v>6.7730882722746119E-2</v>
      </c>
      <c r="L60" s="15">
        <v>6.5920323006607079E-2</v>
      </c>
      <c r="M60" s="15">
        <v>6.8394201988863576E-2</v>
      </c>
      <c r="N60" s="15">
        <v>6.3711503542066422E-2</v>
      </c>
      <c r="O60" s="15">
        <v>5.6983958613557789E-2</v>
      </c>
      <c r="P60" s="15">
        <v>5.3932054643802817E-2</v>
      </c>
      <c r="Q60" s="15">
        <v>5.0767122306987655E-2</v>
      </c>
      <c r="R60" s="15">
        <v>5.3714709136485857E-2</v>
      </c>
      <c r="S60" s="15">
        <v>5.6707200488831294E-2</v>
      </c>
      <c r="T60" s="15">
        <v>5.2476935173141656E-2</v>
      </c>
      <c r="U60" s="15">
        <v>5.06859256262088E-2</v>
      </c>
      <c r="V60" s="15">
        <v>5.5412108824069252E-2</v>
      </c>
      <c r="W60" s="15">
        <v>5.1069749922830435E-2</v>
      </c>
      <c r="X60" s="15">
        <v>4.1532216019426915E-2</v>
      </c>
      <c r="Y60" s="15">
        <v>4.2826469081809905E-2</v>
      </c>
      <c r="Z60" s="15">
        <v>3.5778528107177757E-2</v>
      </c>
      <c r="AA60" s="15">
        <v>4.1295543662997203E-2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0.10461391106895877</v>
      </c>
      <c r="D62" s="15">
        <v>0.10823471270676112</v>
      </c>
      <c r="E62" s="15">
        <v>5.8583960416237542E-2</v>
      </c>
      <c r="F62" s="15">
        <v>5.367696025009791E-2</v>
      </c>
      <c r="G62" s="15">
        <v>7.1648684712796243E-2</v>
      </c>
      <c r="H62" s="15">
        <v>7.2293594484764037E-2</v>
      </c>
      <c r="I62" s="15">
        <v>7.4457890315566697E-2</v>
      </c>
      <c r="J62" s="15">
        <v>7.2184411514333621E-2</v>
      </c>
      <c r="K62" s="15">
        <v>7.0998353710136519E-2</v>
      </c>
      <c r="L62" s="15">
        <v>7.4393460749303239E-2</v>
      </c>
      <c r="M62" s="15">
        <v>7.937050506779586E-2</v>
      </c>
      <c r="N62" s="15">
        <v>7.5392198473150013E-2</v>
      </c>
      <c r="O62" s="15">
        <v>7.3918518949536036E-2</v>
      </c>
      <c r="P62" s="15">
        <v>7.202738194434033E-2</v>
      </c>
      <c r="Q62" s="15">
        <v>6.1934879513183945E-2</v>
      </c>
      <c r="R62" s="15">
        <v>6.9264957462368507E-2</v>
      </c>
      <c r="S62" s="15">
        <v>6.5831838434765255E-2</v>
      </c>
      <c r="T62" s="15">
        <v>6.096349764308627E-2</v>
      </c>
      <c r="U62" s="15">
        <v>5.9715499060511865E-2</v>
      </c>
      <c r="V62" s="15">
        <v>7.7511096858109321E-2</v>
      </c>
      <c r="W62" s="15">
        <v>6.4467004615284818E-2</v>
      </c>
      <c r="X62" s="15">
        <v>4.4090970817003902E-2</v>
      </c>
      <c r="Y62" s="15">
        <v>4.7180022356436487E-2</v>
      </c>
      <c r="Z62" s="15">
        <v>3.7909093632017991E-2</v>
      </c>
      <c r="AA62" s="15">
        <v>4.9818085067974846E-2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0.34982117555757347</v>
      </c>
      <c r="D68" s="15">
        <v>0.37760905770202136</v>
      </c>
      <c r="E68" s="15">
        <v>0.44621225002797865</v>
      </c>
      <c r="F68" s="15">
        <v>0.37851551015370671</v>
      </c>
      <c r="G68" s="15">
        <v>0.42245781534124566</v>
      </c>
      <c r="H68" s="15">
        <v>0.3512071139254081</v>
      </c>
      <c r="I68" s="15">
        <v>0.36257909205985878</v>
      </c>
      <c r="J68" s="15">
        <v>0.38135808408687039</v>
      </c>
      <c r="K68" s="15">
        <v>0.38393318053574144</v>
      </c>
      <c r="L68" s="15">
        <v>0.26224959535537545</v>
      </c>
      <c r="M68" s="15">
        <v>0.26559112889497632</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0.11827983431108605</v>
      </c>
      <c r="D70" s="15">
        <v>0.10714081036388992</v>
      </c>
      <c r="E70" s="15">
        <v>0.14811946214643704</v>
      </c>
      <c r="F70" s="15">
        <v>0.11193867304482243</v>
      </c>
      <c r="G70" s="15">
        <v>0.1472053029273826</v>
      </c>
      <c r="H70" s="15">
        <v>0.14570708468737634</v>
      </c>
      <c r="I70" s="15">
        <v>0.1742065844160238</v>
      </c>
      <c r="J70" s="15">
        <v>0.14035979753618227</v>
      </c>
      <c r="K70" s="15">
        <v>0.18581294057961778</v>
      </c>
      <c r="L70" s="15">
        <v>0.10245075738070773</v>
      </c>
      <c r="M70" s="15">
        <v>9.1956754839024393E-2</v>
      </c>
      <c r="N70" s="15">
        <v>0.12098664583675767</v>
      </c>
      <c r="O70" s="15">
        <v>0.15007508547463119</v>
      </c>
      <c r="P70" s="15">
        <v>0.13793308375678107</v>
      </c>
      <c r="Q70" s="15">
        <v>0.11817087363457711</v>
      </c>
      <c r="R70" s="15">
        <v>0.12732259083757999</v>
      </c>
      <c r="S70" s="15">
        <v>6.5361304308244633E-2</v>
      </c>
      <c r="T70" s="15">
        <v>0.13234021855124034</v>
      </c>
      <c r="U70" s="15">
        <v>4.9561034997508531E-2</v>
      </c>
      <c r="V70" s="15">
        <v>6.1721811627620547E-2</v>
      </c>
      <c r="W70" s="15">
        <v>8.5601241143070259E-2</v>
      </c>
      <c r="X70" s="15">
        <v>4.8687791978510149E-2</v>
      </c>
      <c r="Y70" s="15">
        <v>0.12253010558372172</v>
      </c>
      <c r="Z70" s="15">
        <v>7.1010642900110749E-2</v>
      </c>
      <c r="AA70" s="15">
        <v>0.13911056144108302</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0.36261651032205772</v>
      </c>
      <c r="D73" s="15">
        <v>0.3553424410413093</v>
      </c>
      <c r="E73" s="15">
        <v>0.35469554434575651</v>
      </c>
      <c r="F73" s="15">
        <v>0.35266327691702687</v>
      </c>
      <c r="G73" s="15">
        <v>0.35471044728406714</v>
      </c>
      <c r="H73" s="15">
        <v>0.37633750236315094</v>
      </c>
      <c r="I73" s="15">
        <v>0.34524597643457783</v>
      </c>
      <c r="J73" s="15">
        <v>0.35288600735574083</v>
      </c>
      <c r="K73" s="15">
        <v>0.33026928485237106</v>
      </c>
      <c r="L73" s="15">
        <v>0.37733120529050684</v>
      </c>
      <c r="M73" s="15">
        <v>0.38287941516047658</v>
      </c>
      <c r="N73" s="15">
        <v>0.33837885650274513</v>
      </c>
      <c r="O73" s="15">
        <v>0.3480923578133378</v>
      </c>
      <c r="P73" s="15">
        <v>0.33558964623998455</v>
      </c>
      <c r="Q73" s="15">
        <v>0.35579205236746447</v>
      </c>
      <c r="R73" s="15">
        <v>0.32677624998779936</v>
      </c>
      <c r="S73" s="15">
        <v>0.33592082613062335</v>
      </c>
      <c r="T73" s="15">
        <v>0.30806974849786661</v>
      </c>
      <c r="U73" s="15">
        <v>0.34057347151305584</v>
      </c>
      <c r="V73" s="15">
        <v>0.34787541714618225</v>
      </c>
      <c r="W73" s="15">
        <v>0.31548044034398381</v>
      </c>
      <c r="X73" s="15">
        <v>0.30960020160318502</v>
      </c>
      <c r="Y73" s="15">
        <v>0.30476329539296215</v>
      </c>
      <c r="Z73" s="15">
        <v>0.3218932297795144</v>
      </c>
      <c r="AA73" s="15">
        <v>0.30246499693966572</v>
      </c>
    </row>
    <row r="74" spans="1:27" s="19" customFormat="1">
      <c r="A74" s="16" t="s">
        <v>26</v>
      </c>
      <c r="B74" s="16" t="s">
        <v>8</v>
      </c>
      <c r="C74" s="15">
        <v>0.23766255088226326</v>
      </c>
      <c r="D74" s="15">
        <v>0.22065023799509609</v>
      </c>
      <c r="E74" s="15">
        <v>0.19820467998744018</v>
      </c>
      <c r="F74" s="15">
        <v>0.20962920538196156</v>
      </c>
      <c r="G74" s="15">
        <v>0.22597769234999143</v>
      </c>
      <c r="H74" s="15">
        <v>0.22496265739588467</v>
      </c>
      <c r="I74" s="15">
        <v>0.2285151900006529</v>
      </c>
      <c r="J74" s="15">
        <v>0.22323012966553643</v>
      </c>
      <c r="K74" s="15">
        <v>0.20441109699233123</v>
      </c>
      <c r="L74" s="15">
        <v>0.2096067553034362</v>
      </c>
      <c r="M74" s="15">
        <v>0.22180273685519536</v>
      </c>
      <c r="N74" s="15">
        <v>0.1905004831371867</v>
      </c>
      <c r="O74" s="15">
        <v>0.19041284367018133</v>
      </c>
      <c r="P74" s="15">
        <v>0.18385233388249472</v>
      </c>
      <c r="Q74" s="15">
        <v>0.19250884606284546</v>
      </c>
      <c r="R74" s="15">
        <v>0.18090626733482312</v>
      </c>
      <c r="S74" s="15">
        <v>0.18729084787177785</v>
      </c>
      <c r="T74" s="15">
        <v>0.17286463141742106</v>
      </c>
      <c r="U74" s="15">
        <v>0.17373940548861525</v>
      </c>
      <c r="V74" s="15">
        <v>0.19438811354418853</v>
      </c>
      <c r="W74" s="15">
        <v>0.18524159106703786</v>
      </c>
      <c r="X74" s="15">
        <v>0.17792144987778175</v>
      </c>
      <c r="Y74" s="15">
        <v>0.17964415184799265</v>
      </c>
      <c r="Z74" s="15">
        <v>0.18947125879833834</v>
      </c>
      <c r="AA74" s="15">
        <v>0.19053371792599091</v>
      </c>
    </row>
    <row r="75" spans="1:27" s="19" customFormat="1">
      <c r="A75" s="16" t="s">
        <v>26</v>
      </c>
      <c r="B75" s="16" t="s">
        <v>84</v>
      </c>
      <c r="C75" s="15">
        <v>0.10055765798580812</v>
      </c>
      <c r="D75" s="15">
        <v>0.13225795457814074</v>
      </c>
      <c r="E75" s="15">
        <v>0.11781821558581222</v>
      </c>
      <c r="F75" s="15">
        <v>0.11677082225698408</v>
      </c>
      <c r="G75" s="15">
        <v>0.11873387700598764</v>
      </c>
      <c r="H75" s="15">
        <v>0.10969482930661341</v>
      </c>
      <c r="I75" s="15">
        <v>0.11393422058384547</v>
      </c>
      <c r="J75" s="15">
        <v>0.10285262558307667</v>
      </c>
      <c r="K75" s="15">
        <v>0.11165820356807475</v>
      </c>
      <c r="L75" s="15">
        <v>0.10890967336361146</v>
      </c>
      <c r="M75" s="15">
        <v>0.11593709294757631</v>
      </c>
      <c r="N75" s="15">
        <v>0.13416900774044624</v>
      </c>
      <c r="O75" s="15">
        <v>0.12370359853778701</v>
      </c>
      <c r="P75" s="15">
        <v>0.10975422683657296</v>
      </c>
      <c r="Q75" s="15">
        <v>0.10001174859082103</v>
      </c>
      <c r="R75" s="15">
        <v>9.9442033045194694E-2</v>
      </c>
      <c r="S75" s="15">
        <v>0.10429748542456541</v>
      </c>
      <c r="T75" s="15">
        <v>0.11036304523543863</v>
      </c>
      <c r="U75" s="15">
        <v>9.420877551662428E-2</v>
      </c>
      <c r="V75" s="15">
        <v>0.11597743544289378</v>
      </c>
      <c r="W75" s="15">
        <v>0.10595110183020806</v>
      </c>
      <c r="X75" s="15">
        <v>7.5924796225527308E-2</v>
      </c>
      <c r="Y75" s="15">
        <v>7.4150352711756587E-2</v>
      </c>
      <c r="Z75" s="15">
        <v>6.5880803112498248E-2</v>
      </c>
      <c r="AA75" s="15">
        <v>7.7503319757405931E-2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9.0653138758196278E-2</v>
      </c>
      <c r="D77" s="15">
        <v>0.11862554143447344</v>
      </c>
      <c r="E77" s="15">
        <v>7.1214439932261758E-2</v>
      </c>
      <c r="F77" s="15">
        <v>7.1071614082043905E-2</v>
      </c>
      <c r="G77" s="15">
        <v>7.0726319440158891E-2</v>
      </c>
      <c r="H77" s="15">
        <v>6.9390937560331559E-2</v>
      </c>
      <c r="I77" s="15">
        <v>7.2797810468184829E-2</v>
      </c>
      <c r="J77" s="15">
        <v>6.9742488956783144E-2</v>
      </c>
      <c r="K77" s="15">
        <v>7.7077862106481099E-2</v>
      </c>
      <c r="L77" s="15">
        <v>7.7977900929324162E-2</v>
      </c>
      <c r="M77" s="15">
        <v>8.2073939276246899E-2</v>
      </c>
      <c r="N77" s="15">
        <v>8.5812380667618565E-2</v>
      </c>
      <c r="O77" s="15">
        <v>8.7760443545308583E-2</v>
      </c>
      <c r="P77" s="15">
        <v>8.6042828457732159E-2</v>
      </c>
      <c r="Q77" s="15">
        <v>8.180178096921642E-2</v>
      </c>
      <c r="R77" s="15">
        <v>8.5418957428125067E-2</v>
      </c>
      <c r="S77" s="15">
        <v>8.492854642455297E-2</v>
      </c>
      <c r="T77" s="15">
        <v>8.6714852363383235E-2</v>
      </c>
      <c r="U77" s="15">
        <v>8.4121581278333524E-2</v>
      </c>
      <c r="V77" s="15">
        <v>9.3063826972434538E-2</v>
      </c>
      <c r="W77" s="15">
        <v>8.7502614431642881E-2</v>
      </c>
      <c r="X77" s="15">
        <v>6.9259235238908756E-2</v>
      </c>
      <c r="Y77" s="15">
        <v>7.4324083925296575E-2</v>
      </c>
      <c r="Z77" s="15">
        <v>6.4462239383102929E-2</v>
      </c>
      <c r="AA77" s="15">
        <v>7.8654361159988903E-2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2.4204003117316472E-9</v>
      </c>
      <c r="E83" s="15">
        <v>2.3887795266947665E-9</v>
      </c>
      <c r="F83" s="15">
        <v>2.751670453547594E-9</v>
      </c>
      <c r="G83" s="15">
        <v>3.5437044476642081E-9</v>
      </c>
      <c r="H83" s="15">
        <v>3.8408525970319639E-9</v>
      </c>
      <c r="I83" s="15">
        <v>4.620478244643484E-9</v>
      </c>
      <c r="J83" s="15">
        <v>4.6318065068493153E-9</v>
      </c>
      <c r="K83" s="15">
        <v>4.5326560853530024E-9</v>
      </c>
      <c r="L83" s="15">
        <v>4.3175425886898486E-9</v>
      </c>
      <c r="M83" s="15">
        <v>4.3146395877239202E-9</v>
      </c>
      <c r="N83" s="15">
        <v>4.4851647567615039E-9</v>
      </c>
      <c r="O83" s="15">
        <v>4.4234042961889713E-9</v>
      </c>
      <c r="P83" s="15">
        <v>4.7860335440814902E-9</v>
      </c>
      <c r="Q83" s="15">
        <v>4.7755899850720064E-9</v>
      </c>
      <c r="R83" s="15">
        <v>4.8539487838075162E-9</v>
      </c>
      <c r="S83" s="15">
        <v>4.7687132288373731E-9</v>
      </c>
      <c r="T83" s="15">
        <v>4.8072340402177726E-9</v>
      </c>
      <c r="U83" s="15">
        <v>4.7157847075869344E-9</v>
      </c>
      <c r="V83" s="15">
        <v>4.6390795135230066E-9</v>
      </c>
      <c r="W83" s="15">
        <v>4.885878227081138E-9</v>
      </c>
      <c r="X83" s="15">
        <v>4.8006863035651562E-9</v>
      </c>
      <c r="Y83" s="15">
        <v>5.6756810897435898E-9</v>
      </c>
      <c r="Z83" s="15">
        <v>5.6238897304179838E-9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2.7793536391782746E-2</v>
      </c>
      <c r="D85" s="15">
        <v>3.4110313734544147E-9</v>
      </c>
      <c r="E85" s="15">
        <v>3.7740518368594485E-3</v>
      </c>
      <c r="F85" s="15">
        <v>3.826711881261222E-3</v>
      </c>
      <c r="G85" s="15">
        <v>6.2386576517700222E-2</v>
      </c>
      <c r="H85" s="15">
        <v>4.4036394028591774E-2</v>
      </c>
      <c r="I85" s="15">
        <v>3.7105197041078133E-2</v>
      </c>
      <c r="J85" s="15">
        <v>2.1625195431092752E-2</v>
      </c>
      <c r="K85" s="15">
        <v>2.2932709483093096E-2</v>
      </c>
      <c r="L85" s="15">
        <v>1.6543740946280014E-2</v>
      </c>
      <c r="M85" s="15">
        <v>1.4340860680807935E-2</v>
      </c>
      <c r="N85" s="15">
        <v>2.8606797604431727E-2</v>
      </c>
      <c r="O85" s="15">
        <v>1.3685366008435493E-2</v>
      </c>
      <c r="P85" s="15">
        <v>1.9073372118873902E-2</v>
      </c>
      <c r="Q85" s="15">
        <v>1.7335858023161708E-2</v>
      </c>
      <c r="R85" s="15">
        <v>3.7449794163590178E-2</v>
      </c>
      <c r="S85" s="15">
        <v>4.6593815316298606E-3</v>
      </c>
      <c r="T85" s="15">
        <v>7.0245192120930972E-2</v>
      </c>
      <c r="U85" s="15">
        <v>3.8483309757660407E-2</v>
      </c>
      <c r="V85" s="15">
        <v>1.8571475673659465E-2</v>
      </c>
      <c r="W85" s="15">
        <v>1.7078769339089511E-2</v>
      </c>
      <c r="X85" s="15">
        <v>5.2383646071648164E-3</v>
      </c>
      <c r="Y85" s="15">
        <v>5.2083582480762287E-2</v>
      </c>
      <c r="Z85" s="15">
        <v>1.0968640778472484E-2</v>
      </c>
      <c r="AA85" s="15" t="s">
        <v>265</v>
      </c>
    </row>
    <row r="86" spans="1:27" s="19" customFormat="1">
      <c r="A86" s="16" t="s">
        <v>27</v>
      </c>
      <c r="B86" s="16" t="s">
        <v>2</v>
      </c>
      <c r="C86" s="15">
        <v>0.48452579652786065</v>
      </c>
      <c r="D86" s="15">
        <v>0.40157985446508621</v>
      </c>
      <c r="E86" s="15">
        <v>0.39971096733899325</v>
      </c>
      <c r="F86" s="15">
        <v>0.42180885037274601</v>
      </c>
      <c r="G86" s="15">
        <v>0.39398762705851359</v>
      </c>
      <c r="H86" s="15">
        <v>0.36029030205953577</v>
      </c>
      <c r="I86" s="15">
        <v>0.35251985056571861</v>
      </c>
      <c r="J86" s="15">
        <v>0.34567983476007241</v>
      </c>
      <c r="K86" s="15">
        <v>0.39879570887393279</v>
      </c>
      <c r="L86" s="15">
        <v>0.3155835338233775</v>
      </c>
      <c r="M86" s="15">
        <v>0.32231495534009158</v>
      </c>
      <c r="N86" s="15">
        <v>0.37109824169773498</v>
      </c>
      <c r="O86" s="15">
        <v>0.30820635462482243</v>
      </c>
      <c r="P86" s="15">
        <v>0.32399252965290903</v>
      </c>
      <c r="Q86" s="15">
        <v>0.3045942514110534</v>
      </c>
      <c r="R86" s="15">
        <v>0.30644840486567465</v>
      </c>
      <c r="S86" s="15">
        <v>0.34209724397400493</v>
      </c>
      <c r="T86" s="15">
        <v>0.33974468069357505</v>
      </c>
      <c r="U86" s="15">
        <v>0.30701714793078816</v>
      </c>
      <c r="V86" s="15">
        <v>0.28751593125305563</v>
      </c>
      <c r="W86" s="15">
        <v>0.31331947626506768</v>
      </c>
      <c r="X86" s="15">
        <v>0.34228677059453827</v>
      </c>
      <c r="Y86" s="15">
        <v>0.29425100844541469</v>
      </c>
      <c r="Z86" s="15">
        <v>0.28748052045104733</v>
      </c>
      <c r="AA86" s="15">
        <v>0.32001084315461165</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0.35469655691088053</v>
      </c>
      <c r="D88" s="15">
        <v>0.39431955216108422</v>
      </c>
      <c r="E88" s="15">
        <v>0.38847305582370062</v>
      </c>
      <c r="F88" s="15">
        <v>0.36667204622003841</v>
      </c>
      <c r="G88" s="15">
        <v>0.37639173915247159</v>
      </c>
      <c r="H88" s="15">
        <v>0.40907402393635833</v>
      </c>
      <c r="I88" s="15">
        <v>0.38284099922414605</v>
      </c>
      <c r="J88" s="15">
        <v>0.38927303764027099</v>
      </c>
      <c r="K88" s="15">
        <v>0.40591473530482403</v>
      </c>
      <c r="L88" s="15">
        <v>0.40069669963476612</v>
      </c>
      <c r="M88" s="15">
        <v>0.40301064932907876</v>
      </c>
      <c r="N88" s="15">
        <v>0.37968558242185491</v>
      </c>
      <c r="O88" s="15">
        <v>0.37638874795892735</v>
      </c>
      <c r="P88" s="15">
        <v>0.3462419784301598</v>
      </c>
      <c r="Q88" s="15">
        <v>0.39483399844911082</v>
      </c>
      <c r="R88" s="15">
        <v>0.37408270396380922</v>
      </c>
      <c r="S88" s="15">
        <v>0.37923913021704875</v>
      </c>
      <c r="T88" s="15">
        <v>0.39407321562024916</v>
      </c>
      <c r="U88" s="15">
        <v>0.41253887979053599</v>
      </c>
      <c r="V88" s="15">
        <v>0.42184744704110511</v>
      </c>
      <c r="W88" s="15">
        <v>0.41413199831752501</v>
      </c>
      <c r="X88" s="15">
        <v>0.4169617871063997</v>
      </c>
      <c r="Y88" s="15">
        <v>0.39873862947004413</v>
      </c>
      <c r="Z88" s="15">
        <v>0.43732193815319126</v>
      </c>
      <c r="AA88" s="15">
        <v>0.42975886502026928</v>
      </c>
    </row>
    <row r="89" spans="1:27" s="19" customFormat="1">
      <c r="A89" s="16" t="s">
        <v>27</v>
      </c>
      <c r="B89" s="16" t="s">
        <v>8</v>
      </c>
      <c r="C89" s="15" t="s">
        <v>265</v>
      </c>
      <c r="D89" s="15" t="s">
        <v>265</v>
      </c>
      <c r="E89" s="15">
        <v>0.20534557962840913</v>
      </c>
      <c r="F89" s="15">
        <v>0.20357379561234543</v>
      </c>
      <c r="G89" s="15">
        <v>0.20759288635834261</v>
      </c>
      <c r="H89" s="15">
        <v>0.20447837125508686</v>
      </c>
      <c r="I89" s="15">
        <v>0.21311359733319354</v>
      </c>
      <c r="J89" s="15">
        <v>0.20890292042143666</v>
      </c>
      <c r="K89" s="15">
        <v>0.2065128737245211</v>
      </c>
      <c r="L89" s="15">
        <v>0.21034143113227005</v>
      </c>
      <c r="M89" s="15">
        <v>0.20953362117698845</v>
      </c>
      <c r="N89" s="15">
        <v>0.20489011919717687</v>
      </c>
      <c r="O89" s="15">
        <v>0.20187880464232466</v>
      </c>
      <c r="P89" s="15">
        <v>0.20716392288493957</v>
      </c>
      <c r="Q89" s="15">
        <v>0.20457704685285086</v>
      </c>
      <c r="R89" s="15">
        <v>0.21090492731201449</v>
      </c>
      <c r="S89" s="15">
        <v>0.2049561618387325</v>
      </c>
      <c r="T89" s="15">
        <v>0.20183098146172912</v>
      </c>
      <c r="U89" s="15">
        <v>0.20852169637641599</v>
      </c>
      <c r="V89" s="15">
        <v>0.20628369689836348</v>
      </c>
      <c r="W89" s="15">
        <v>0.20302801035522397</v>
      </c>
      <c r="X89" s="15">
        <v>0.19770005856683209</v>
      </c>
      <c r="Y89" s="15">
        <v>0.20676296068370834</v>
      </c>
      <c r="Z89" s="15">
        <v>0.20310479133317763</v>
      </c>
      <c r="AA89" s="15">
        <v>0.21004114865786008</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1.5075481783374532E-2</v>
      </c>
      <c r="D92" s="15">
        <v>5.9969628173071846E-2</v>
      </c>
      <c r="E92" s="15">
        <v>4.9971770715022817E-2</v>
      </c>
      <c r="F92" s="15">
        <v>4.6966300489771552E-2</v>
      </c>
      <c r="G92" s="15">
        <v>6.1457596328293666E-2</v>
      </c>
      <c r="H92" s="15">
        <v>6.0931784832082177E-2</v>
      </c>
      <c r="I92" s="15">
        <v>6.623154838593219E-2</v>
      </c>
      <c r="J92" s="15">
        <v>6.4384259434938973E-2</v>
      </c>
      <c r="K92" s="15">
        <v>6.7137931354153385E-2</v>
      </c>
      <c r="L92" s="15">
        <v>7.7178380885784201E-2</v>
      </c>
      <c r="M92" s="15">
        <v>8.0550814389351869E-2</v>
      </c>
      <c r="N92" s="15">
        <v>7.851785336748715E-2</v>
      </c>
      <c r="O92" s="15">
        <v>7.5301964163622392E-2</v>
      </c>
      <c r="P92" s="15">
        <v>7.4818460688821614E-2</v>
      </c>
      <c r="Q92" s="15">
        <v>6.3005597183080353E-2</v>
      </c>
      <c r="R92" s="15">
        <v>7.1532938866805312E-2</v>
      </c>
      <c r="S92" s="15">
        <v>7.1302595535488636E-2</v>
      </c>
      <c r="T92" s="15">
        <v>6.6201170420373295E-2</v>
      </c>
      <c r="U92" s="15">
        <v>6.8331294991245087E-2</v>
      </c>
      <c r="V92" s="15">
        <v>7.3017960245425062E-2</v>
      </c>
      <c r="W92" s="15">
        <v>6.9470664850232802E-2</v>
      </c>
      <c r="X92" s="15">
        <v>6.2226468874639666E-2</v>
      </c>
      <c r="Y92" s="15">
        <v>6.3507824426686801E-2</v>
      </c>
      <c r="Z92" s="15">
        <v>5.2769556665087168E-2</v>
      </c>
      <c r="AA92" s="15">
        <v>5.5375566441839066E-2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0.18174557615983861</v>
      </c>
      <c r="D98" s="15">
        <v>0.18744857861745676</v>
      </c>
      <c r="E98" s="15">
        <v>0.15266008664795125</v>
      </c>
      <c r="F98" s="15">
        <v>0.16254349042070884</v>
      </c>
      <c r="G98" s="15">
        <v>0.16914016811904101</v>
      </c>
      <c r="H98" s="15">
        <v>0.16142485136587564</v>
      </c>
      <c r="I98" s="15">
        <v>0.16773256931664293</v>
      </c>
      <c r="J98" s="15">
        <v>0.15525588071834812</v>
      </c>
      <c r="K98" s="15">
        <v>0.14170144631558371</v>
      </c>
      <c r="L98" s="15">
        <v>0.14271807411812407</v>
      </c>
      <c r="M98" s="15">
        <v>0.14672799439263984</v>
      </c>
      <c r="N98" s="15">
        <v>0.15221091260580144</v>
      </c>
      <c r="O98" s="15">
        <v>0.14251343915081902</v>
      </c>
      <c r="P98" s="15">
        <v>0.13183513946064795</v>
      </c>
      <c r="Q98" s="15">
        <v>0.12839715347841013</v>
      </c>
      <c r="R98" s="15">
        <v>0.1239345698318578</v>
      </c>
      <c r="S98" s="15">
        <v>0.13107034437337137</v>
      </c>
      <c r="T98" s="15">
        <v>0.12479367182482394</v>
      </c>
      <c r="U98" s="15">
        <v>0.11580220363515968</v>
      </c>
      <c r="V98" s="15">
        <v>0.12399870613319815</v>
      </c>
      <c r="W98" s="15">
        <v>0.12943725121165858</v>
      </c>
      <c r="X98" s="15">
        <v>0.11055150490961985</v>
      </c>
      <c r="Y98" s="15">
        <v>0.10111545588837058</v>
      </c>
      <c r="Z98" s="15">
        <v>0.1056362170785376</v>
      </c>
      <c r="AA98" s="15">
        <v>0.12291453233811706</v>
      </c>
    </row>
    <row r="99" spans="1:27" collapsed="1">
      <c r="A99" s="16" t="s">
        <v>17</v>
      </c>
      <c r="B99" s="16" t="s">
        <v>188</v>
      </c>
      <c r="C99" s="15">
        <v>0.25041983667017914</v>
      </c>
      <c r="D99" s="15">
        <v>0.29496660300316119</v>
      </c>
      <c r="E99" s="15">
        <v>0.31838076163753903</v>
      </c>
      <c r="F99" s="15">
        <v>0.25551768851058021</v>
      </c>
      <c r="G99" s="15">
        <v>0.29117309415372078</v>
      </c>
      <c r="H99" s="15">
        <v>0.27351333768159386</v>
      </c>
      <c r="I99" s="15">
        <v>0.28893834082772618</v>
      </c>
      <c r="J99" s="15">
        <v>0.28692826015905293</v>
      </c>
      <c r="K99" s="15">
        <v>0.28537113760164889</v>
      </c>
      <c r="L99" s="15">
        <v>0.26649598100638966</v>
      </c>
      <c r="M99" s="15">
        <v>0.26513164290514357</v>
      </c>
      <c r="N99" s="15">
        <v>0.28163489043499113</v>
      </c>
      <c r="O99" s="15">
        <v>0.24452708966400441</v>
      </c>
      <c r="P99" s="15">
        <v>0.23666592252710053</v>
      </c>
      <c r="Q99" s="15">
        <v>0.22313545242347868</v>
      </c>
      <c r="R99" s="15">
        <v>0.2244182236385556</v>
      </c>
      <c r="S99" s="15">
        <v>0.22541056262821155</v>
      </c>
      <c r="T99" s="15">
        <v>0.21212313572494099</v>
      </c>
      <c r="U99" s="15">
        <v>0.2064634074280173</v>
      </c>
      <c r="V99" s="15">
        <v>0.22238448673706201</v>
      </c>
      <c r="W99" s="15">
        <v>0.18867910115323464</v>
      </c>
      <c r="X99" s="15">
        <v>0.16164541040639918</v>
      </c>
      <c r="Y99" s="15">
        <v>0.13233659648089294</v>
      </c>
      <c r="Z99" s="15">
        <v>0.1320215569021197</v>
      </c>
      <c r="AA99" s="15">
        <v>0.17220532642975225</v>
      </c>
    </row>
    <row r="100" spans="1:27">
      <c r="A100" s="16" t="s">
        <v>17</v>
      </c>
      <c r="B100" s="16" t="s">
        <v>94</v>
      </c>
      <c r="C100" s="15">
        <v>0.12970797093121975</v>
      </c>
      <c r="D100" s="15">
        <v>0.14261819583615556</v>
      </c>
      <c r="E100" s="15">
        <v>8.140562981114402E-2</v>
      </c>
      <c r="F100" s="15">
        <v>8.1879113057944528E-2</v>
      </c>
      <c r="G100" s="15">
        <v>9.2149856849304226E-2</v>
      </c>
      <c r="H100" s="15">
        <v>9.5151071150570143E-2</v>
      </c>
      <c r="I100" s="15">
        <v>9.8580414929264615E-2</v>
      </c>
      <c r="J100" s="15">
        <v>9.9136194157527224E-2</v>
      </c>
      <c r="K100" s="15">
        <v>0.10215654533536629</v>
      </c>
      <c r="L100" s="15">
        <v>0.10782117107138635</v>
      </c>
      <c r="M100" s="15">
        <v>0.11140328626031067</v>
      </c>
      <c r="N100" s="15">
        <v>0.109803936736468</v>
      </c>
      <c r="O100" s="15">
        <v>0.11073497934126111</v>
      </c>
      <c r="P100" s="15">
        <v>0.11119650671499341</v>
      </c>
      <c r="Q100" s="15">
        <v>0.10691249672960722</v>
      </c>
      <c r="R100" s="15">
        <v>0.11023704326368258</v>
      </c>
      <c r="S100" s="15">
        <v>0.1067765789283829</v>
      </c>
      <c r="T100" s="15">
        <v>0.10493828529578858</v>
      </c>
      <c r="U100" s="15">
        <v>0.10776716917410825</v>
      </c>
      <c r="V100" s="15">
        <v>0.11576312849072176</v>
      </c>
      <c r="W100" s="15">
        <v>0.10547679846058815</v>
      </c>
      <c r="X100" s="15">
        <v>9.3227055815727794E-2</v>
      </c>
      <c r="Y100" s="15">
        <v>9.355492687204052E-2</v>
      </c>
      <c r="Z100" s="15">
        <v>8.9484180515099696E-2</v>
      </c>
      <c r="AA100" s="15">
        <v>0.10133248625577264</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0.21706038050645801</v>
      </c>
      <c r="D103" s="15">
        <v>0.20803254189796552</v>
      </c>
      <c r="E103" s="15">
        <v>0.17607006537701703</v>
      </c>
      <c r="F103" s="15">
        <v>0.18753211521339677</v>
      </c>
      <c r="G103" s="15">
        <v>0.19800778041705641</v>
      </c>
      <c r="H103" s="15">
        <v>0.18709098665564106</v>
      </c>
      <c r="I103" s="15">
        <v>0.19705100509006676</v>
      </c>
      <c r="J103" s="15">
        <v>0.18570496371947459</v>
      </c>
      <c r="K103" s="15">
        <v>0.18620048664466404</v>
      </c>
      <c r="L103" s="15">
        <v>0.19341166186216033</v>
      </c>
      <c r="M103" s="15">
        <v>0.19413145961162648</v>
      </c>
      <c r="N103" s="15">
        <v>0.18259932413520008</v>
      </c>
      <c r="O103" s="15">
        <v>0.17451244399102597</v>
      </c>
      <c r="P103" s="15">
        <v>0.16197285990306423</v>
      </c>
      <c r="Q103" s="15">
        <v>0.16528544909442008</v>
      </c>
      <c r="R103" s="15">
        <v>0.15734112417242033</v>
      </c>
      <c r="S103" s="15">
        <v>0.15825331797472528</v>
      </c>
      <c r="T103" s="15">
        <v>0.15583021391106949</v>
      </c>
      <c r="U103" s="15">
        <v>0.15374599218449722</v>
      </c>
      <c r="V103" s="15">
        <v>0.16080289131424372</v>
      </c>
      <c r="W103" s="15">
        <v>0.14646696123713684</v>
      </c>
      <c r="X103" s="15">
        <v>0.13482801111759771</v>
      </c>
      <c r="Y103" s="15">
        <v>0.13832877766363147</v>
      </c>
      <c r="Z103" s="15">
        <v>0.14131663068311123</v>
      </c>
      <c r="AA103" s="15">
        <v>0.15490459021290862</v>
      </c>
    </row>
    <row r="104" spans="1:27">
      <c r="A104" s="16" t="s">
        <v>23</v>
      </c>
      <c r="B104" s="16" t="s">
        <v>188</v>
      </c>
      <c r="C104" s="15">
        <v>0.25734596923244185</v>
      </c>
      <c r="D104" s="15">
        <v>0.30572695966514457</v>
      </c>
      <c r="E104" s="15">
        <v>0.43638394298812511</v>
      </c>
      <c r="F104" s="15">
        <v>0.27275122636159588</v>
      </c>
      <c r="G104" s="15">
        <v>0.31221418873070073</v>
      </c>
      <c r="H104" s="15">
        <v>0.29485116906120934</v>
      </c>
      <c r="I104" s="15">
        <v>0.30805286158162232</v>
      </c>
      <c r="J104" s="15">
        <v>0.30762829449923079</v>
      </c>
      <c r="K104" s="15">
        <v>0.30812278754286171</v>
      </c>
      <c r="L104" s="15">
        <v>0.30743909531963437</v>
      </c>
      <c r="M104" s="15">
        <v>0.30038564953650848</v>
      </c>
      <c r="N104" s="15">
        <v>0.31601736609838155</v>
      </c>
      <c r="O104" s="15">
        <v>0.2792856716015743</v>
      </c>
      <c r="P104" s="15">
        <v>0.28646954955629428</v>
      </c>
      <c r="Q104" s="15">
        <v>0.26573627320397869</v>
      </c>
      <c r="R104" s="15">
        <v>0.28194517445839562</v>
      </c>
      <c r="S104" s="15">
        <v>0.26168721918008547</v>
      </c>
      <c r="T104" s="15">
        <v>0.25092796487594426</v>
      </c>
      <c r="U104" s="15">
        <v>0.25463385950083434</v>
      </c>
      <c r="V104" s="15">
        <v>0.28499091534582793</v>
      </c>
      <c r="W104" s="15">
        <v>0.23729603432744895</v>
      </c>
      <c r="X104" s="15">
        <v>0.19355008890845921</v>
      </c>
      <c r="Y104" s="15">
        <v>0.16029316170087957</v>
      </c>
      <c r="Z104" s="15">
        <v>0.14585035343411867</v>
      </c>
      <c r="AA104" s="15">
        <v>0.2050391989179991</v>
      </c>
    </row>
    <row r="105" spans="1:27">
      <c r="A105" s="16" t="s">
        <v>23</v>
      </c>
      <c r="B105" s="16" t="s">
        <v>94</v>
      </c>
      <c r="C105" s="15">
        <v>0.13907587931160056</v>
      </c>
      <c r="D105" s="15">
        <v>0.14050742433080826</v>
      </c>
      <c r="E105" s="15">
        <v>8.4379654003526872E-2</v>
      </c>
      <c r="F105" s="15">
        <v>8.7172105915822362E-2</v>
      </c>
      <c r="G105" s="15">
        <v>9.6567030989022418E-2</v>
      </c>
      <c r="H105" s="15">
        <v>0.1000662378083375</v>
      </c>
      <c r="I105" s="15">
        <v>0.10257961512787619</v>
      </c>
      <c r="J105" s="15">
        <v>0.10450213865933182</v>
      </c>
      <c r="K105" s="15">
        <v>0.10817897719996304</v>
      </c>
      <c r="L105" s="15">
        <v>0.11751009353636921</v>
      </c>
      <c r="M105" s="15">
        <v>0.11984922520829479</v>
      </c>
      <c r="N105" s="15">
        <v>0.11789540336773377</v>
      </c>
      <c r="O105" s="15">
        <v>0.11919354478808812</v>
      </c>
      <c r="P105" s="15">
        <v>0.12255165760679609</v>
      </c>
      <c r="Q105" s="15">
        <v>0.12113848329243089</v>
      </c>
      <c r="R105" s="15">
        <v>0.1222324061044698</v>
      </c>
      <c r="S105" s="15">
        <v>0.11480690088361614</v>
      </c>
      <c r="T105" s="15">
        <v>0.11552293532132149</v>
      </c>
      <c r="U105" s="15">
        <v>0.12467407152177333</v>
      </c>
      <c r="V105" s="15">
        <v>0.12777674114598425</v>
      </c>
      <c r="W105" s="15">
        <v>0.11494758159297112</v>
      </c>
      <c r="X105" s="15">
        <v>0.10485981393494298</v>
      </c>
      <c r="Y105" s="15">
        <v>0.10414736563950289</v>
      </c>
      <c r="Z105" s="15">
        <v>0.10150105572133401</v>
      </c>
      <c r="AA105" s="15">
        <v>0.11906979570161107</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0.19517508788037924</v>
      </c>
      <c r="D108" s="15">
        <v>0.19770749491559764</v>
      </c>
      <c r="E108" s="15">
        <v>0.18209637103589474</v>
      </c>
      <c r="F108" s="15">
        <v>0.19897991041904689</v>
      </c>
      <c r="G108" s="15">
        <v>0.19541440100262986</v>
      </c>
      <c r="H108" s="15">
        <v>0.19116944588094012</v>
      </c>
      <c r="I108" s="15">
        <v>0.19695138571601351</v>
      </c>
      <c r="J108" s="15">
        <v>0.18247071849435806</v>
      </c>
      <c r="K108" s="15">
        <v>0.18462406888876526</v>
      </c>
      <c r="L108" s="15">
        <v>0.18582813746065208</v>
      </c>
      <c r="M108" s="15">
        <v>0.19258806588600444</v>
      </c>
      <c r="N108" s="15">
        <v>0.20838847452232012</v>
      </c>
      <c r="O108" s="15">
        <v>0.19722032044995155</v>
      </c>
      <c r="P108" s="15">
        <v>0.18254153683077368</v>
      </c>
      <c r="Q108" s="15">
        <v>0.17740782023494497</v>
      </c>
      <c r="R108" s="15">
        <v>0.16482274980397146</v>
      </c>
      <c r="S108" s="15">
        <v>0.17928878426418463</v>
      </c>
      <c r="T108" s="15">
        <v>0.16408763209764643</v>
      </c>
      <c r="U108" s="15">
        <v>0.14630013942044165</v>
      </c>
      <c r="V108" s="15">
        <v>0.1530340936190753</v>
      </c>
      <c r="W108" s="15">
        <v>0.17029917266811118</v>
      </c>
      <c r="X108" s="15">
        <v>0.14720168220553972</v>
      </c>
      <c r="Y108" s="15">
        <v>0.12268509955778868</v>
      </c>
      <c r="Z108" s="15">
        <v>0.14129402036034824</v>
      </c>
      <c r="AA108" s="15">
        <v>0.16548517347600714</v>
      </c>
    </row>
    <row r="109" spans="1:27">
      <c r="A109" s="16" t="s">
        <v>24</v>
      </c>
      <c r="B109" s="16" t="s">
        <v>188</v>
      </c>
      <c r="C109" s="15">
        <v>0.24233934868087265</v>
      </c>
      <c r="D109" s="15">
        <v>0.28241285356418061</v>
      </c>
      <c r="E109" s="15">
        <v>0.18071037861491629</v>
      </c>
      <c r="F109" s="15">
        <v>0.16719578418315573</v>
      </c>
      <c r="G109" s="15">
        <v>0.18333745798506748</v>
      </c>
      <c r="H109" s="15">
        <v>0.16415692305682059</v>
      </c>
      <c r="I109" s="15">
        <v>0.19097639288217202</v>
      </c>
      <c r="J109" s="15">
        <v>0.18084055448289582</v>
      </c>
      <c r="K109" s="15">
        <v>0.16876889986117688</v>
      </c>
      <c r="L109" s="15">
        <v>0.21091094882417571</v>
      </c>
      <c r="M109" s="15">
        <v>0.21727023378726631</v>
      </c>
      <c r="N109" s="15">
        <v>0.23495668610413914</v>
      </c>
      <c r="O109" s="15">
        <v>0.19733827754089933</v>
      </c>
      <c r="P109" s="15">
        <v>0.1690517176207324</v>
      </c>
      <c r="Q109" s="15">
        <v>0.16529989189270919</v>
      </c>
      <c r="R109" s="15">
        <v>0.14631871154925224</v>
      </c>
      <c r="S109" s="15">
        <v>0.17616078796523096</v>
      </c>
      <c r="T109" s="15">
        <v>0.15944107312656028</v>
      </c>
      <c r="U109" s="15">
        <v>0.14106642592424593</v>
      </c>
      <c r="V109" s="15">
        <v>0.13738899388820008</v>
      </c>
      <c r="W109" s="15">
        <v>0.12267597002563663</v>
      </c>
      <c r="X109" s="15">
        <v>0.11833110188797161</v>
      </c>
      <c r="Y109" s="15">
        <v>9.4382309632048828E-2</v>
      </c>
      <c r="Z109" s="15">
        <v>0.11324735317736316</v>
      </c>
      <c r="AA109" s="15">
        <v>0.12762952925028814</v>
      </c>
    </row>
    <row r="110" spans="1:27">
      <c r="A110" s="16" t="s">
        <v>24</v>
      </c>
      <c r="B110" s="16" t="s">
        <v>94</v>
      </c>
      <c r="C110" s="15">
        <v>0.15251937604690269</v>
      </c>
      <c r="D110" s="15">
        <v>0.16922286080431409</v>
      </c>
      <c r="E110" s="15">
        <v>8.7861946173967545E-2</v>
      </c>
      <c r="F110" s="15">
        <v>9.3212263811085661E-2</v>
      </c>
      <c r="G110" s="15">
        <v>9.8420485789513595E-2</v>
      </c>
      <c r="H110" s="15">
        <v>0.10566807359725973</v>
      </c>
      <c r="I110" s="15">
        <v>0.11039762587691955</v>
      </c>
      <c r="J110" s="15">
        <v>0.11486419195431896</v>
      </c>
      <c r="K110" s="15">
        <v>0.11871254309379074</v>
      </c>
      <c r="L110" s="15">
        <v>0.12240580693304841</v>
      </c>
      <c r="M110" s="15">
        <v>0.12430199393320493</v>
      </c>
      <c r="N110" s="15">
        <v>0.12420438341167601</v>
      </c>
      <c r="O110" s="15">
        <v>0.12712271006827422</v>
      </c>
      <c r="P110" s="15">
        <v>0.1282582254436789</v>
      </c>
      <c r="Q110" s="15">
        <v>0.12913458859321394</v>
      </c>
      <c r="R110" s="15">
        <v>0.12972328332410896</v>
      </c>
      <c r="S110" s="15">
        <v>0.13040476798107875</v>
      </c>
      <c r="T110" s="15">
        <v>0.12928617136199672</v>
      </c>
      <c r="U110" s="15">
        <v>0.13019608153662127</v>
      </c>
      <c r="V110" s="15">
        <v>0.12838915194501985</v>
      </c>
      <c r="W110" s="15">
        <v>0.12722193123558931</v>
      </c>
      <c r="X110" s="15">
        <v>0.12851300309173028</v>
      </c>
      <c r="Y110" s="15">
        <v>0.12542847320074316</v>
      </c>
      <c r="Z110" s="15">
        <v>0.13072146406034674</v>
      </c>
      <c r="AA110" s="15">
        <v>0.13090087343039811</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0.15758622076394782</v>
      </c>
      <c r="D113" s="15">
        <v>0.17189884625699733</v>
      </c>
      <c r="E113" s="15">
        <v>0.1063402371967988</v>
      </c>
      <c r="F113" s="15">
        <v>0.10458999576155947</v>
      </c>
      <c r="G113" s="15">
        <v>0.12147363750298285</v>
      </c>
      <c r="H113" s="15">
        <v>0.11267846616999158</v>
      </c>
      <c r="I113" s="15">
        <v>0.1154377266028456</v>
      </c>
      <c r="J113" s="15">
        <v>0.10443334253085861</v>
      </c>
      <c r="K113" s="15">
        <v>7.8909411709752533E-2</v>
      </c>
      <c r="L113" s="15">
        <v>7.6817829976168983E-2</v>
      </c>
      <c r="M113" s="15">
        <v>7.9800168972673349E-2</v>
      </c>
      <c r="N113" s="15">
        <v>7.4303623606382735E-2</v>
      </c>
      <c r="O113" s="15">
        <v>6.6437492740731283E-2</v>
      </c>
      <c r="P113" s="15">
        <v>6.2550463304272774E-2</v>
      </c>
      <c r="Q113" s="15">
        <v>5.9221300228521415E-2</v>
      </c>
      <c r="R113" s="15">
        <v>6.205849308708377E-2</v>
      </c>
      <c r="S113" s="15">
        <v>6.623826022136689E-2</v>
      </c>
      <c r="T113" s="15">
        <v>6.0721995592622764E-2</v>
      </c>
      <c r="U113" s="15">
        <v>5.8863801208623855E-2</v>
      </c>
      <c r="V113" s="15">
        <v>6.4733165581227214E-2</v>
      </c>
      <c r="W113" s="15">
        <v>5.9051760040065043E-2</v>
      </c>
      <c r="X113" s="15">
        <v>4.820558702503893E-2</v>
      </c>
      <c r="Y113" s="15">
        <v>4.9114441994194631E-2</v>
      </c>
      <c r="Z113" s="15">
        <v>4.1034205105163708E-2</v>
      </c>
      <c r="AA113" s="15">
        <v>4.71477751197662E-2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0.12534966855456714</v>
      </c>
      <c r="D115" s="15">
        <v>0.130004771276061</v>
      </c>
      <c r="E115" s="15">
        <v>7.0100742677472294E-2</v>
      </c>
      <c r="F115" s="15">
        <v>6.4627159354920069E-2</v>
      </c>
      <c r="G115" s="15">
        <v>8.5708719416537807E-2</v>
      </c>
      <c r="H115" s="15">
        <v>8.6685353547877972E-2</v>
      </c>
      <c r="I115" s="15">
        <v>8.943222313629462E-2</v>
      </c>
      <c r="J115" s="15">
        <v>8.6647616485059004E-2</v>
      </c>
      <c r="K115" s="15">
        <v>8.5193680431226992E-2</v>
      </c>
      <c r="L115" s="15">
        <v>8.8993923524569307E-2</v>
      </c>
      <c r="M115" s="15">
        <v>9.5170014389868843E-2</v>
      </c>
      <c r="N115" s="15">
        <v>9.0401824682996332E-2</v>
      </c>
      <c r="O115" s="15">
        <v>8.8802936030012436E-2</v>
      </c>
      <c r="P115" s="15">
        <v>8.6217201148577449E-2</v>
      </c>
      <c r="Q115" s="15">
        <v>7.4646242969469145E-2</v>
      </c>
      <c r="R115" s="15">
        <v>8.2716056376360689E-2</v>
      </c>
      <c r="S115" s="15">
        <v>7.9321836662567979E-2</v>
      </c>
      <c r="T115" s="15">
        <v>7.2755894768517251E-2</v>
      </c>
      <c r="U115" s="15">
        <v>7.1602352448807124E-2</v>
      </c>
      <c r="V115" s="15">
        <v>9.3324936650763357E-2</v>
      </c>
      <c r="W115" s="15">
        <v>7.69512305805896E-2</v>
      </c>
      <c r="X115" s="15">
        <v>5.3251001395432852E-2</v>
      </c>
      <c r="Y115" s="15">
        <v>5.6222266334581793E-2</v>
      </c>
      <c r="Z115" s="15">
        <v>4.5478011133527091E-2</v>
      </c>
      <c r="AA115" s="15">
        <v>5.9707132943578774E-2</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0.11885510584039566</v>
      </c>
      <c r="D118" s="15">
        <v>0.15649584458436375</v>
      </c>
      <c r="E118" s="15">
        <v>0.14043108788186029</v>
      </c>
      <c r="F118" s="15">
        <v>0.13983520638500366</v>
      </c>
      <c r="G118" s="15">
        <v>0.1414294037150122</v>
      </c>
      <c r="H118" s="15">
        <v>0.13082769632813684</v>
      </c>
      <c r="I118" s="15">
        <v>0.13631923858852138</v>
      </c>
      <c r="J118" s="15">
        <v>0.12252665330534022</v>
      </c>
      <c r="K118" s="15">
        <v>0.13334966211928143</v>
      </c>
      <c r="L118" s="15">
        <v>0.13006367282102715</v>
      </c>
      <c r="M118" s="15">
        <v>0.13853372853580417</v>
      </c>
      <c r="N118" s="15">
        <v>0.16081138952375834</v>
      </c>
      <c r="O118" s="15">
        <v>0.14862787539944147</v>
      </c>
      <c r="P118" s="15">
        <v>0.13097177849310668</v>
      </c>
      <c r="Q118" s="15">
        <v>0.12028979456696827</v>
      </c>
      <c r="R118" s="15">
        <v>0.11839409909997345</v>
      </c>
      <c r="S118" s="15">
        <v>0.12530507264313628</v>
      </c>
      <c r="T118" s="15">
        <v>0.13162488559718397</v>
      </c>
      <c r="U118" s="15">
        <v>0.11278181909793514</v>
      </c>
      <c r="V118" s="15">
        <v>0.13965315153429006</v>
      </c>
      <c r="W118" s="15">
        <v>0.12623783559217558</v>
      </c>
      <c r="X118" s="15">
        <v>9.1376485527937548E-2</v>
      </c>
      <c r="Y118" s="15">
        <v>8.7715021862612402E-2</v>
      </c>
      <c r="Z118" s="15">
        <v>7.9217600605246394E-2</v>
      </c>
      <c r="AA118" s="15">
        <v>9.2017795294908444E-2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0.10857797801094797</v>
      </c>
      <c r="D120" s="15">
        <v>0.14244581204212647</v>
      </c>
      <c r="E120" s="15">
        <v>8.5228953247412961E-2</v>
      </c>
      <c r="F120" s="15">
        <v>8.5440539296452317E-2</v>
      </c>
      <c r="G120" s="15">
        <v>8.4639290963652677E-2</v>
      </c>
      <c r="H120" s="15">
        <v>8.3188434618221146E-2</v>
      </c>
      <c r="I120" s="15">
        <v>8.7361180265643282E-2</v>
      </c>
      <c r="J120" s="15">
        <v>8.3564247541571421E-2</v>
      </c>
      <c r="K120" s="15">
        <v>9.2420953862451222E-2</v>
      </c>
      <c r="L120" s="15">
        <v>9.3498454632666123E-2</v>
      </c>
      <c r="M120" s="15">
        <v>9.8412960741520478E-2</v>
      </c>
      <c r="N120" s="15">
        <v>0.10289395237870849</v>
      </c>
      <c r="O120" s="15">
        <v>0.10551827343568596</v>
      </c>
      <c r="P120" s="15">
        <v>0.10291571552389117</v>
      </c>
      <c r="Q120" s="15">
        <v>9.8373418825491443E-2</v>
      </c>
      <c r="R120" s="15">
        <v>0.1021614937761617</v>
      </c>
      <c r="S120" s="15">
        <v>0.10197106579454766</v>
      </c>
      <c r="T120" s="15">
        <v>0.10385118483320714</v>
      </c>
      <c r="U120" s="15">
        <v>0.10086600246528564</v>
      </c>
      <c r="V120" s="15">
        <v>0.11186444932708749</v>
      </c>
      <c r="W120" s="15">
        <v>0.10466645560508947</v>
      </c>
      <c r="X120" s="15">
        <v>8.3372611879176467E-2</v>
      </c>
      <c r="Y120" s="15">
        <v>8.8812159595575396E-2</v>
      </c>
      <c r="Z120" s="15">
        <v>7.7488164182949251E-2</v>
      </c>
      <c r="AA120" s="15">
        <v>9.4119260038538682E-2</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1.7996339861363526E-2</v>
      </c>
      <c r="D125" s="15">
        <v>7.2130225552021171E-2</v>
      </c>
      <c r="E125" s="15">
        <v>5.9777232019489833E-2</v>
      </c>
      <c r="F125" s="15">
        <v>5.6333810881722617E-2</v>
      </c>
      <c r="G125" s="15">
        <v>7.3680468415559142E-2</v>
      </c>
      <c r="H125" s="15">
        <v>7.3064519343399803E-2</v>
      </c>
      <c r="I125" s="15">
        <v>7.9417186187950961E-2</v>
      </c>
      <c r="J125" s="15">
        <v>7.7201353673997844E-2</v>
      </c>
      <c r="K125" s="15">
        <v>8.0821941716720441E-2</v>
      </c>
      <c r="L125" s="15">
        <v>9.2274505221859773E-2</v>
      </c>
      <c r="M125" s="15">
        <v>9.6931555627590996E-2</v>
      </c>
      <c r="N125" s="15">
        <v>9.3857413658223726E-2</v>
      </c>
      <c r="O125" s="15">
        <v>9.0293610398637189E-2</v>
      </c>
      <c r="P125" s="15">
        <v>8.9710169255883584E-2</v>
      </c>
      <c r="Q125" s="15">
        <v>7.5695623308196333E-2</v>
      </c>
      <c r="R125" s="15">
        <v>8.5643958236428272E-2</v>
      </c>
      <c r="S125" s="15">
        <v>8.5794199609048077E-2</v>
      </c>
      <c r="T125" s="15">
        <v>7.9301376364264556E-2</v>
      </c>
      <c r="U125" s="15">
        <v>8.1762712313970878E-2</v>
      </c>
      <c r="V125" s="15">
        <v>8.7935648477686076E-2</v>
      </c>
      <c r="W125" s="15">
        <v>8.29517036758083E-2</v>
      </c>
      <c r="X125" s="15">
        <v>7.4997522992627422E-2</v>
      </c>
      <c r="Y125" s="15">
        <v>7.5792785116162734E-2</v>
      </c>
      <c r="Z125" s="15">
        <v>6.3668808882934372E-2</v>
      </c>
      <c r="AA125" s="15">
        <v>6.6010405098726702E-2</v>
      </c>
    </row>
  </sheetData>
  <sheetProtection algorithmName="SHA-512" hashValue="2xxCw/QyUt84ZdrXUyPgZ9eTpoeIjQHsF/k/FzlVzGh266GCXPFfKhPL7VnthLUCjsMqUZQIZFblxYHhv/l29Q==" saltValue="XRZ5wxkUbhAOkhgSEAc/h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B73C-7222-4113-9B4D-EBFF5A62C911}">
  <sheetPr codeName="Sheet99">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1" width="9.42578125" customWidth="1"/>
    <col min="32" max="32" width="13.5703125" bestFit="1" customWidth="1"/>
  </cols>
  <sheetData>
    <row r="1" spans="1:27" ht="23.25" customHeight="1">
      <c r="A1" s="68" t="s">
        <v>240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55434.025219999996</v>
      </c>
      <c r="D6" s="8">
        <v>41418.223440000002</v>
      </c>
      <c r="E6" s="8">
        <v>14061.031381540462</v>
      </c>
      <c r="F6" s="8">
        <v>2741.1131366194031</v>
      </c>
      <c r="G6" s="8">
        <v>2638.6856092765047</v>
      </c>
      <c r="H6" s="8">
        <v>2578.1184976268482</v>
      </c>
      <c r="I6" s="8">
        <v>2348.8710925399096</v>
      </c>
      <c r="J6" s="8">
        <v>2440.6777677485552</v>
      </c>
      <c r="K6" s="8">
        <v>2505.0884609039595</v>
      </c>
      <c r="L6" s="8">
        <v>1929.9855468077744</v>
      </c>
      <c r="M6" s="8">
        <v>2109.6472379084948</v>
      </c>
      <c r="N6" s="8">
        <v>3.3782243299999996E-5</v>
      </c>
      <c r="O6" s="8">
        <v>3.4614372400000002E-5</v>
      </c>
      <c r="P6" s="8">
        <v>3.4392133300000004E-5</v>
      </c>
      <c r="Q6" s="8">
        <v>2.3036559060000002E-5</v>
      </c>
      <c r="R6" s="8">
        <v>2.5200672400000004E-5</v>
      </c>
      <c r="S6" s="8">
        <v>2.34738679E-5</v>
      </c>
      <c r="T6" s="8">
        <v>1.99064241E-5</v>
      </c>
      <c r="U6" s="8">
        <v>1.7620018300000001E-5</v>
      </c>
      <c r="V6" s="8">
        <v>1.4004508299999998E-5</v>
      </c>
      <c r="W6" s="8">
        <v>1.2333228400000002E-5</v>
      </c>
      <c r="X6" s="8">
        <v>1.2172569800000001E-5</v>
      </c>
      <c r="Y6" s="8">
        <v>1.1551905399999999E-5</v>
      </c>
      <c r="Z6" s="8">
        <v>1.19500576E-5</v>
      </c>
      <c r="AA6" s="8">
        <v>1.58383908E-5</v>
      </c>
    </row>
    <row r="7" spans="1:27">
      <c r="A7" s="16" t="s">
        <v>17</v>
      </c>
      <c r="B7" s="16" t="s">
        <v>11</v>
      </c>
      <c r="C7" s="8">
        <v>18852.911500000002</v>
      </c>
      <c r="D7" s="8">
        <v>16533.12360445764</v>
      </c>
      <c r="E7" s="8">
        <v>2453.3481321014547</v>
      </c>
      <c r="F7" s="8">
        <v>2147.9795144103969</v>
      </c>
      <c r="G7" s="8">
        <v>1.6487987100000001E-5</v>
      </c>
      <c r="H7" s="8">
        <v>1.6472442900000001E-5</v>
      </c>
      <c r="I7" s="8">
        <v>1.5238134799999998E-5</v>
      </c>
      <c r="J7" s="8">
        <v>1.3931986799999999E-5</v>
      </c>
      <c r="K7" s="8">
        <v>1.2844652600000001E-5</v>
      </c>
      <c r="L7" s="8">
        <v>4.4556862000000003E-6</v>
      </c>
      <c r="M7" s="8">
        <v>4.2776696999999995E-6</v>
      </c>
      <c r="N7" s="8">
        <v>4.1661240999999996E-6</v>
      </c>
      <c r="O7" s="8">
        <v>4.1520507999999999E-6</v>
      </c>
      <c r="P7" s="8">
        <v>4.2428967999999999E-6</v>
      </c>
      <c r="Q7" s="8">
        <v>4.3083473E-6</v>
      </c>
      <c r="R7" s="8">
        <v>4.1569548999999996E-6</v>
      </c>
      <c r="S7" s="8">
        <v>4.2394293999999995E-6</v>
      </c>
      <c r="T7" s="8">
        <v>4.2406932000000006E-6</v>
      </c>
      <c r="U7" s="8">
        <v>4.0770888000000003E-6</v>
      </c>
      <c r="V7" s="8">
        <v>4.1329948999999998E-6</v>
      </c>
      <c r="W7" s="8">
        <v>4.1061889999999997E-6</v>
      </c>
      <c r="X7" s="8">
        <v>0</v>
      </c>
      <c r="Y7" s="8">
        <v>0</v>
      </c>
      <c r="Z7" s="8">
        <v>0</v>
      </c>
      <c r="AA7" s="8">
        <v>0</v>
      </c>
    </row>
    <row r="8" spans="1:27">
      <c r="A8" s="16" t="s">
        <v>17</v>
      </c>
      <c r="B8" s="16" t="s">
        <v>7</v>
      </c>
      <c r="C8" s="8">
        <v>14310.814679999999</v>
      </c>
      <c r="D8" s="8">
        <v>11731.90341223573</v>
      </c>
      <c r="E8" s="8">
        <v>13145.562822901129</v>
      </c>
      <c r="F8" s="8">
        <v>11358.945361933347</v>
      </c>
      <c r="G8" s="8">
        <v>10434.180262165943</v>
      </c>
      <c r="H8" s="8">
        <v>8943.1710618130164</v>
      </c>
      <c r="I8" s="8">
        <v>9822.5273945576901</v>
      </c>
      <c r="J8" s="8">
        <v>9639.4920949813313</v>
      </c>
      <c r="K8" s="8">
        <v>9047.6393945958334</v>
      </c>
      <c r="L8" s="8">
        <v>7785.2869113874349</v>
      </c>
      <c r="M8" s="8">
        <v>6965.2878379982049</v>
      </c>
      <c r="N8" s="8">
        <v>6257.3876033712495</v>
      </c>
      <c r="O8" s="8">
        <v>6030.7787526231696</v>
      </c>
      <c r="P8" s="8">
        <v>5612.1661531687787</v>
      </c>
      <c r="Q8" s="8">
        <v>5478.1272125537716</v>
      </c>
      <c r="R8" s="8">
        <v>4918.6781526327404</v>
      </c>
      <c r="S8" s="8">
        <v>4996.1569268657704</v>
      </c>
      <c r="T8" s="8">
        <v>4229.8204527595972</v>
      </c>
      <c r="U8" s="8">
        <v>3756.9970764241916</v>
      </c>
      <c r="V8" s="8">
        <v>2805.8672506311764</v>
      </c>
      <c r="W8" s="8">
        <v>2550.0984117432549</v>
      </c>
      <c r="X8" s="8">
        <v>2172.0834519093382</v>
      </c>
      <c r="Y8" s="8">
        <v>2434.6062534415969</v>
      </c>
      <c r="Z8" s="8">
        <v>2288.2945532559052</v>
      </c>
      <c r="AA8" s="8">
        <v>1618.0210882695981</v>
      </c>
    </row>
    <row r="9" spans="1:27">
      <c r="A9" s="16" t="s">
        <v>17</v>
      </c>
      <c r="B9" s="16" t="s">
        <v>12</v>
      </c>
      <c r="C9" s="8">
        <v>1227.0233699999999</v>
      </c>
      <c r="D9" s="8">
        <v>597.47708999999998</v>
      </c>
      <c r="E9" s="8">
        <v>899.09556999999995</v>
      </c>
      <c r="F9" s="8">
        <v>493.71128999999996</v>
      </c>
      <c r="G9" s="8">
        <v>525.55977000000007</v>
      </c>
      <c r="H9" s="8">
        <v>363.31574000000001</v>
      </c>
      <c r="I9" s="8">
        <v>367.93254999999999</v>
      </c>
      <c r="J9" s="8">
        <v>200.715799</v>
      </c>
      <c r="K9" s="8">
        <v>393.73363999999998</v>
      </c>
      <c r="L9" s="8">
        <v>188.285922</v>
      </c>
      <c r="M9" s="8">
        <v>192.83693400000001</v>
      </c>
      <c r="N9" s="8">
        <v>230.32102600000002</v>
      </c>
      <c r="O9" s="8">
        <v>150.5270117688666</v>
      </c>
      <c r="P9" s="8">
        <v>148.26791</v>
      </c>
      <c r="Q9" s="8">
        <v>146.38997000000001</v>
      </c>
      <c r="R9" s="8">
        <v>151.19148000000001</v>
      </c>
      <c r="S9" s="8">
        <v>163.94403</v>
      </c>
      <c r="T9" s="8">
        <v>155.80719999999999</v>
      </c>
      <c r="U9" s="8">
        <v>143.01607999999999</v>
      </c>
      <c r="V9" s="8">
        <v>135.93233000000001</v>
      </c>
      <c r="W9" s="8">
        <v>137.36806000000001</v>
      </c>
      <c r="X9" s="8">
        <v>145.34174999999999</v>
      </c>
      <c r="Y9" s="8">
        <v>134.60337999999999</v>
      </c>
      <c r="Z9" s="8">
        <v>135.39838</v>
      </c>
      <c r="AA9" s="8">
        <v>0</v>
      </c>
    </row>
    <row r="10" spans="1:27">
      <c r="A10" s="16" t="s">
        <v>17</v>
      </c>
      <c r="B10" s="16" t="s">
        <v>4</v>
      </c>
      <c r="C10" s="8">
        <v>13188.853193951301</v>
      </c>
      <c r="D10" s="8">
        <v>8511.5989062776716</v>
      </c>
      <c r="E10" s="8">
        <v>14472.497598058728</v>
      </c>
      <c r="F10" s="8">
        <v>11724.535035933439</v>
      </c>
      <c r="G10" s="8">
        <v>11438.840438556766</v>
      </c>
      <c r="H10" s="8">
        <v>10449.050950364768</v>
      </c>
      <c r="I10" s="8">
        <v>10483.882927743709</v>
      </c>
      <c r="J10" s="8">
        <v>7510.9341656734387</v>
      </c>
      <c r="K10" s="8">
        <v>12357.277401206773</v>
      </c>
      <c r="L10" s="8">
        <v>7219.0342310410824</v>
      </c>
      <c r="M10" s="8">
        <v>8075.5111654880247</v>
      </c>
      <c r="N10" s="8">
        <v>10508.581031717251</v>
      </c>
      <c r="O10" s="8">
        <v>10878.320219603154</v>
      </c>
      <c r="P10" s="8">
        <v>12201.466940196924</v>
      </c>
      <c r="Q10" s="8">
        <v>11136.800986480555</v>
      </c>
      <c r="R10" s="8">
        <v>9584.0774612926671</v>
      </c>
      <c r="S10" s="8">
        <v>4963.7286175806348</v>
      </c>
      <c r="T10" s="8">
        <v>12689.021280486342</v>
      </c>
      <c r="U10" s="8">
        <v>6892.7594799418202</v>
      </c>
      <c r="V10" s="8">
        <v>9560.103098416037</v>
      </c>
      <c r="W10" s="8">
        <v>9490.0664795687571</v>
      </c>
      <c r="X10" s="8">
        <v>6158.0017065164438</v>
      </c>
      <c r="Y10" s="8">
        <v>10271.426629773176</v>
      </c>
      <c r="Z10" s="8">
        <v>6819.604806106976</v>
      </c>
      <c r="AA10" s="8">
        <v>12509.164480099813</v>
      </c>
    </row>
    <row r="11" spans="1:27">
      <c r="A11" s="16" t="s">
        <v>17</v>
      </c>
      <c r="B11" s="16" t="s">
        <v>2</v>
      </c>
      <c r="C11" s="8">
        <v>17414.479008999999</v>
      </c>
      <c r="D11" s="8">
        <v>14732.689279999999</v>
      </c>
      <c r="E11" s="8">
        <v>17197.15151</v>
      </c>
      <c r="F11" s="8">
        <v>15976.052170000001</v>
      </c>
      <c r="G11" s="8">
        <v>16006.572484999999</v>
      </c>
      <c r="H11" s="8">
        <v>14793.161664000001</v>
      </c>
      <c r="I11" s="8">
        <v>14162.15516</v>
      </c>
      <c r="J11" s="8">
        <v>15193.719000000001</v>
      </c>
      <c r="K11" s="8">
        <v>16755.645705000003</v>
      </c>
      <c r="L11" s="8">
        <v>13960.477019999998</v>
      </c>
      <c r="M11" s="8">
        <v>13093.905384</v>
      </c>
      <c r="N11" s="8">
        <v>16853.505689999998</v>
      </c>
      <c r="O11" s="8">
        <v>13672.860615000001</v>
      </c>
      <c r="P11" s="8">
        <v>13119.467646999998</v>
      </c>
      <c r="Q11" s="8">
        <v>12547.561590000001</v>
      </c>
      <c r="R11" s="8">
        <v>12136.35857</v>
      </c>
      <c r="S11" s="8">
        <v>14104.04720411362</v>
      </c>
      <c r="T11" s="8">
        <v>14282.166890088949</v>
      </c>
      <c r="U11" s="8">
        <v>13087.816701081141</v>
      </c>
      <c r="V11" s="8">
        <v>11447.315045076717</v>
      </c>
      <c r="W11" s="8">
        <v>14807.590966074607</v>
      </c>
      <c r="X11" s="8">
        <v>14140.502820070909</v>
      </c>
      <c r="Y11" s="8">
        <v>12176.6478247</v>
      </c>
      <c r="Z11" s="8">
        <v>11950.132780081685</v>
      </c>
      <c r="AA11" s="8">
        <v>12267.740510176445</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41637.750839</v>
      </c>
      <c r="D13" s="8">
        <v>65844.506881298206</v>
      </c>
      <c r="E13" s="8">
        <v>92126.015060888836</v>
      </c>
      <c r="F13" s="8">
        <v>98646.495938836102</v>
      </c>
      <c r="G13" s="8">
        <v>105358.07205977289</v>
      </c>
      <c r="H13" s="8">
        <v>113313.97220592028</v>
      </c>
      <c r="I13" s="8">
        <v>121033.50515723393</v>
      </c>
      <c r="J13" s="8">
        <v>135130.51590345553</v>
      </c>
      <c r="K13" s="8">
        <v>140097.75000516867</v>
      </c>
      <c r="L13" s="8">
        <v>150534.89580258928</v>
      </c>
      <c r="M13" s="8">
        <v>157663.50311742816</v>
      </c>
      <c r="N13" s="8">
        <v>154993.26483936701</v>
      </c>
      <c r="O13" s="8">
        <v>158824.35802945198</v>
      </c>
      <c r="P13" s="8">
        <v>161543.18579591819</v>
      </c>
      <c r="Q13" s="8">
        <v>167746.93220884394</v>
      </c>
      <c r="R13" s="8">
        <v>171548.72310717689</v>
      </c>
      <c r="S13" s="8">
        <v>179389.44767907992</v>
      </c>
      <c r="T13" s="8">
        <v>175595.7917329167</v>
      </c>
      <c r="U13" s="8">
        <v>182439.62442023121</v>
      </c>
      <c r="V13" s="8">
        <v>185367.32334219964</v>
      </c>
      <c r="W13" s="8">
        <v>184419.46011121228</v>
      </c>
      <c r="X13" s="8">
        <v>189379.7655925694</v>
      </c>
      <c r="Y13" s="8">
        <v>187027.80801565069</v>
      </c>
      <c r="Z13" s="8">
        <v>191710.75486403407</v>
      </c>
      <c r="AA13" s="8">
        <v>186886.27431032294</v>
      </c>
    </row>
    <row r="14" spans="1:27">
      <c r="A14" s="16" t="s">
        <v>17</v>
      </c>
      <c r="B14" s="16" t="s">
        <v>8</v>
      </c>
      <c r="C14" s="8">
        <v>28193.791417599998</v>
      </c>
      <c r="D14" s="8">
        <v>38500.848212238743</v>
      </c>
      <c r="E14" s="8">
        <v>49568.542529706909</v>
      </c>
      <c r="F14" s="8">
        <v>65501.997325989621</v>
      </c>
      <c r="G14" s="8">
        <v>69995.975260480758</v>
      </c>
      <c r="H14" s="8">
        <v>70579.358231576785</v>
      </c>
      <c r="I14" s="8">
        <v>73281.629241678223</v>
      </c>
      <c r="J14" s="8">
        <v>73663.829431759703</v>
      </c>
      <c r="K14" s="8">
        <v>80840.982559708544</v>
      </c>
      <c r="L14" s="8">
        <v>88417.954406338817</v>
      </c>
      <c r="M14" s="8">
        <v>92845.657658186479</v>
      </c>
      <c r="N14" s="8">
        <v>105864.5897171706</v>
      </c>
      <c r="O14" s="8">
        <v>108161.07614357272</v>
      </c>
      <c r="P14" s="8">
        <v>110358.92379529057</v>
      </c>
      <c r="Q14" s="8">
        <v>117233.25110330847</v>
      </c>
      <c r="R14" s="8">
        <v>120775.72387286111</v>
      </c>
      <c r="S14" s="8">
        <v>125513.70337414638</v>
      </c>
      <c r="T14" s="8">
        <v>133048.65698826191</v>
      </c>
      <c r="U14" s="8">
        <v>136126.38995077755</v>
      </c>
      <c r="V14" s="8">
        <v>139899.53959754726</v>
      </c>
      <c r="W14" s="8">
        <v>148355.71801364954</v>
      </c>
      <c r="X14" s="8">
        <v>148642.20641760904</v>
      </c>
      <c r="Y14" s="8">
        <v>145873.81880264948</v>
      </c>
      <c r="Z14" s="8">
        <v>146122.22988238372</v>
      </c>
      <c r="AA14" s="8">
        <v>152675.01785892705</v>
      </c>
    </row>
    <row r="15" spans="1:27">
      <c r="A15" s="16" t="s">
        <v>17</v>
      </c>
      <c r="B15" s="16" t="s">
        <v>84</v>
      </c>
      <c r="C15" s="8">
        <v>11405.5390659</v>
      </c>
      <c r="D15" s="8">
        <v>17998.667247270689</v>
      </c>
      <c r="E15" s="8">
        <v>20770.357122660917</v>
      </c>
      <c r="F15" s="8">
        <v>26163.739104118973</v>
      </c>
      <c r="G15" s="8">
        <v>27413.157541447894</v>
      </c>
      <c r="H15" s="8">
        <v>26400.818295631983</v>
      </c>
      <c r="I15" s="8">
        <v>27692.587995835187</v>
      </c>
      <c r="J15" s="8">
        <v>25575.560901908921</v>
      </c>
      <c r="K15" s="8">
        <v>26477.700308146555</v>
      </c>
      <c r="L15" s="8">
        <v>26679.61404750283</v>
      </c>
      <c r="M15" s="8">
        <v>27346.234932792137</v>
      </c>
      <c r="N15" s="8">
        <v>30743.435412470131</v>
      </c>
      <c r="O15" s="8">
        <v>28780.729878459053</v>
      </c>
      <c r="P15" s="8">
        <v>26794.694949000757</v>
      </c>
      <c r="Q15" s="8">
        <v>25933.359343083746</v>
      </c>
      <c r="R15" s="8">
        <v>24930.555353416254</v>
      </c>
      <c r="S15" s="8">
        <v>26165.926723227709</v>
      </c>
      <c r="T15" s="8">
        <v>24553.917150058729</v>
      </c>
      <c r="U15" s="8">
        <v>22158.483153288933</v>
      </c>
      <c r="V15" s="8">
        <v>23036.708845966798</v>
      </c>
      <c r="W15" s="8">
        <v>26198.021504173812</v>
      </c>
      <c r="X15" s="8">
        <v>21850.168331102628</v>
      </c>
      <c r="Y15" s="8">
        <v>18534.506353868648</v>
      </c>
      <c r="Z15" s="8">
        <v>16537.216732857207</v>
      </c>
      <c r="AA15" s="8">
        <v>18308.283813923808</v>
      </c>
    </row>
    <row r="16" spans="1:27">
      <c r="A16" s="16" t="s">
        <v>17</v>
      </c>
      <c r="B16" s="16" t="s">
        <v>187</v>
      </c>
      <c r="C16" s="8">
        <v>1450.06953</v>
      </c>
      <c r="D16" s="8">
        <v>1663.0243599999999</v>
      </c>
      <c r="E16" s="8">
        <v>2342.5423988961347</v>
      </c>
      <c r="F16" s="8">
        <v>6672.6806297334906</v>
      </c>
      <c r="G16" s="8">
        <v>7549.2825560685751</v>
      </c>
      <c r="H16" s="8">
        <v>7152.5397806964183</v>
      </c>
      <c r="I16" s="8">
        <v>7756.2974988578844</v>
      </c>
      <c r="J16" s="8">
        <v>7332.2098929306358</v>
      </c>
      <c r="K16" s="8">
        <v>7604.8693733940718</v>
      </c>
      <c r="L16" s="8">
        <v>10818.21609059157</v>
      </c>
      <c r="M16" s="8">
        <v>10390.400550042606</v>
      </c>
      <c r="N16" s="8">
        <v>11269.021838948151</v>
      </c>
      <c r="O16" s="8">
        <v>10012.398600104121</v>
      </c>
      <c r="P16" s="8">
        <v>9699.1601854972723</v>
      </c>
      <c r="Q16" s="8">
        <v>8976.9066462582705</v>
      </c>
      <c r="R16" s="8">
        <v>9260.7793888698725</v>
      </c>
      <c r="S16" s="8">
        <v>8986.2325866742303</v>
      </c>
      <c r="T16" s="8">
        <v>8623.3303239074467</v>
      </c>
      <c r="U16" s="8">
        <v>8317.283176454328</v>
      </c>
      <c r="V16" s="8">
        <v>8931.6626081929662</v>
      </c>
      <c r="W16" s="8">
        <v>7914.9034033022253</v>
      </c>
      <c r="X16" s="8">
        <v>6295.3084523178095</v>
      </c>
      <c r="Y16" s="8">
        <v>5589.1132944897381</v>
      </c>
      <c r="Z16" s="8">
        <v>5347.5383752570178</v>
      </c>
      <c r="AA16" s="8">
        <v>6969.0349554912291</v>
      </c>
    </row>
    <row r="17" spans="1:27">
      <c r="A17" s="16" t="s">
        <v>17</v>
      </c>
      <c r="B17" s="16" t="s">
        <v>15</v>
      </c>
      <c r="C17" s="8">
        <v>731.7809896</v>
      </c>
      <c r="D17" s="8">
        <v>1196.67758187</v>
      </c>
      <c r="E17" s="8">
        <v>987.00571549999984</v>
      </c>
      <c r="F17" s="8">
        <v>1390.8111463</v>
      </c>
      <c r="G17" s="8">
        <v>1976.4003889999999</v>
      </c>
      <c r="H17" s="8">
        <v>2527.5034179999998</v>
      </c>
      <c r="I17" s="8">
        <v>3207.8864239999998</v>
      </c>
      <c r="J17" s="8">
        <v>3922.8179660000001</v>
      </c>
      <c r="K17" s="8">
        <v>4791.6936890000006</v>
      </c>
      <c r="L17" s="8">
        <v>5946.1967179999992</v>
      </c>
      <c r="M17" s="8">
        <v>7210.1696979999997</v>
      </c>
      <c r="N17" s="8">
        <v>8323.9663830000009</v>
      </c>
      <c r="O17" s="8">
        <v>9823.2133399999984</v>
      </c>
      <c r="P17" s="8">
        <v>11398.25194</v>
      </c>
      <c r="Q17" s="8">
        <v>12434.826626999999</v>
      </c>
      <c r="R17" s="8">
        <v>14544.903520000002</v>
      </c>
      <c r="S17" s="8">
        <v>15813.598040000001</v>
      </c>
      <c r="T17" s="8">
        <v>17422.681280000001</v>
      </c>
      <c r="U17" s="8">
        <v>19916.66489</v>
      </c>
      <c r="V17" s="8">
        <v>23627.079659999999</v>
      </c>
      <c r="W17" s="8">
        <v>23813.342520000002</v>
      </c>
      <c r="X17" s="8">
        <v>22946.507829999999</v>
      </c>
      <c r="Y17" s="8">
        <v>25281.298710000003</v>
      </c>
      <c r="Z17" s="8">
        <v>26205.153739999998</v>
      </c>
      <c r="AA17" s="8">
        <v>30514.385750000001</v>
      </c>
    </row>
    <row r="18" spans="1:27">
      <c r="A18" s="16" t="s">
        <v>17</v>
      </c>
      <c r="B18" s="16" t="s">
        <v>6</v>
      </c>
      <c r="C18" s="8">
        <v>416.12163050985504</v>
      </c>
      <c r="D18" s="8">
        <v>126.21580640599082</v>
      </c>
      <c r="E18" s="8">
        <v>300.17478984541503</v>
      </c>
      <c r="F18" s="8">
        <v>2889.7786567916378</v>
      </c>
      <c r="G18" s="8">
        <v>2996.6413940788266</v>
      </c>
      <c r="H18" s="8">
        <v>3010.6810697210663</v>
      </c>
      <c r="I18" s="8">
        <v>2907.670358367367</v>
      </c>
      <c r="J18" s="8">
        <v>2918.2809180128088</v>
      </c>
      <c r="K18" s="8">
        <v>3392.0747649429318</v>
      </c>
      <c r="L18" s="8">
        <v>3666.7664112725643</v>
      </c>
      <c r="M18" s="8">
        <v>3947.8862426286933</v>
      </c>
      <c r="N18" s="8">
        <v>4079.4682968300003</v>
      </c>
      <c r="O18" s="8">
        <v>4168.196712080804</v>
      </c>
      <c r="P18" s="8">
        <v>4273.3643335931492</v>
      </c>
      <c r="Q18" s="8">
        <v>4318.9570262266288</v>
      </c>
      <c r="R18" s="8">
        <v>4630.9650458401275</v>
      </c>
      <c r="S18" s="8">
        <v>4702.6981067721154</v>
      </c>
      <c r="T18" s="8">
        <v>5330.7160267997378</v>
      </c>
      <c r="U18" s="8">
        <v>5250.8595989412352</v>
      </c>
      <c r="V18" s="8">
        <v>5517.0803933787874</v>
      </c>
      <c r="W18" s="8">
        <v>6040.5360202602014</v>
      </c>
      <c r="X18" s="8">
        <v>6326.5018422128778</v>
      </c>
      <c r="Y18" s="8">
        <v>7113.0695580535494</v>
      </c>
      <c r="Z18" s="8">
        <v>7293.8576653605269</v>
      </c>
      <c r="AA18" s="8">
        <v>5288.2526023485152</v>
      </c>
    </row>
    <row r="19" spans="1:27">
      <c r="A19" s="77" t="s">
        <v>83</v>
      </c>
      <c r="B19" s="77"/>
      <c r="C19" s="70">
        <v>204263.16044556117</v>
      </c>
      <c r="D19" s="70">
        <v>218854.95582205468</v>
      </c>
      <c r="E19" s="70">
        <v>228323.32463209998</v>
      </c>
      <c r="F19" s="70">
        <v>245707.8393106664</v>
      </c>
      <c r="G19" s="70">
        <v>256333.36778233616</v>
      </c>
      <c r="H19" s="70">
        <v>260111.69093182363</v>
      </c>
      <c r="I19" s="70">
        <v>273064.94581605209</v>
      </c>
      <c r="J19" s="70">
        <v>283528.75385540287</v>
      </c>
      <c r="K19" s="70">
        <v>304264.4553149119</v>
      </c>
      <c r="L19" s="70">
        <v>317146.71311198699</v>
      </c>
      <c r="M19" s="70">
        <v>329841.04076275049</v>
      </c>
      <c r="N19" s="70">
        <v>349123.54187682277</v>
      </c>
      <c r="O19" s="70">
        <v>350502.45934143034</v>
      </c>
      <c r="P19" s="70">
        <v>355148.94968830067</v>
      </c>
      <c r="Q19" s="70">
        <v>365953.11274110025</v>
      </c>
      <c r="R19" s="70">
        <v>372481.9559814473</v>
      </c>
      <c r="S19" s="70">
        <v>384799.48331617366</v>
      </c>
      <c r="T19" s="70">
        <v>395931.90934942657</v>
      </c>
      <c r="U19" s="70">
        <v>398089.89454883756</v>
      </c>
      <c r="V19" s="70">
        <v>410328.61218954687</v>
      </c>
      <c r="W19" s="70">
        <v>423727.10550642415</v>
      </c>
      <c r="X19" s="70">
        <v>418056.388206481</v>
      </c>
      <c r="Y19" s="70">
        <v>414436.89883417881</v>
      </c>
      <c r="Z19" s="70">
        <v>414410.18179128715</v>
      </c>
      <c r="AA19" s="70">
        <v>427036.17538539786</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27083.637699999992</v>
      </c>
      <c r="D22" s="8">
        <v>17445.452260000002</v>
      </c>
      <c r="E22" s="8">
        <v>6630.143732566994</v>
      </c>
      <c r="F22" s="8">
        <v>4.0390879300000004E-5</v>
      </c>
      <c r="G22" s="8">
        <v>3.7218067600000001E-5</v>
      </c>
      <c r="H22" s="8">
        <v>3.3644492299999999E-5</v>
      </c>
      <c r="I22" s="8">
        <v>3.2964561799999999E-5</v>
      </c>
      <c r="J22" s="8">
        <v>7.3333365999999995E-6</v>
      </c>
      <c r="K22" s="8">
        <v>7.3359364000000003E-6</v>
      </c>
      <c r="L22" s="8">
        <v>6.9893457000000003E-6</v>
      </c>
      <c r="M22" s="8">
        <v>5.6620786000000007E-6</v>
      </c>
      <c r="N22" s="8">
        <v>6.5863819000000001E-6</v>
      </c>
      <c r="O22" s="8">
        <v>6.2739079999999996E-6</v>
      </c>
      <c r="P22" s="8">
        <v>6.0683564000000004E-6</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4344.95</v>
      </c>
      <c r="D24" s="8">
        <v>3725.2383114835029</v>
      </c>
      <c r="E24" s="8">
        <v>3941.8874164162003</v>
      </c>
      <c r="F24" s="8">
        <v>3774.0340158307517</v>
      </c>
      <c r="G24" s="8">
        <v>3090.796815264006</v>
      </c>
      <c r="H24" s="8">
        <v>2587.0502150661046</v>
      </c>
      <c r="I24" s="8">
        <v>3212.4109150436088</v>
      </c>
      <c r="J24" s="8">
        <v>3343.0997153001499</v>
      </c>
      <c r="K24" s="8">
        <v>2646.027615081603</v>
      </c>
      <c r="L24" s="8">
        <v>2872.4995141716558</v>
      </c>
      <c r="M24" s="8">
        <v>2701.3487144059172</v>
      </c>
      <c r="N24" s="8">
        <v>2827.797514610028</v>
      </c>
      <c r="O24" s="8">
        <v>2615.6697144900554</v>
      </c>
      <c r="P24" s="8">
        <v>2593.2718144439582</v>
      </c>
      <c r="Q24" s="8">
        <v>2679.4883142965241</v>
      </c>
      <c r="R24" s="8">
        <v>2511.7569142733864</v>
      </c>
      <c r="S24" s="8">
        <v>2499.5736143530839</v>
      </c>
      <c r="T24" s="8">
        <v>1599.2897143152641</v>
      </c>
      <c r="U24" s="8">
        <v>1602.7261139527066</v>
      </c>
      <c r="V24" s="8">
        <v>1531.5745137556919</v>
      </c>
      <c r="W24" s="8">
        <v>1617.9390138910346</v>
      </c>
      <c r="X24" s="8">
        <v>1284.7296140686499</v>
      </c>
      <c r="Y24" s="8">
        <v>1503.9081139984451</v>
      </c>
      <c r="Z24" s="8">
        <v>1454.4200139641321</v>
      </c>
      <c r="AA24" s="8">
        <v>1618.0209446483</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5240.6937745032101</v>
      </c>
      <c r="D26" s="8">
        <v>4556.0859192397529</v>
      </c>
      <c r="E26" s="8">
        <v>6484.7877049532108</v>
      </c>
      <c r="F26" s="8">
        <v>5050.9939785283259</v>
      </c>
      <c r="G26" s="8">
        <v>4634.2940834777046</v>
      </c>
      <c r="H26" s="8">
        <v>5031.1261864289991</v>
      </c>
      <c r="I26" s="8">
        <v>4185.6756645676933</v>
      </c>
      <c r="J26" s="8">
        <v>3229.897442396119</v>
      </c>
      <c r="K26" s="8">
        <v>4804.1015707429769</v>
      </c>
      <c r="L26" s="8">
        <v>3557.1943755581187</v>
      </c>
      <c r="M26" s="8">
        <v>3677.0369677760996</v>
      </c>
      <c r="N26" s="8">
        <v>4867.7644663655919</v>
      </c>
      <c r="O26" s="8">
        <v>5740.8256447177118</v>
      </c>
      <c r="P26" s="8">
        <v>5668.6037474180548</v>
      </c>
      <c r="Q26" s="8">
        <v>5715.5526640396374</v>
      </c>
      <c r="R26" s="8">
        <v>4066.9966834945476</v>
      </c>
      <c r="S26" s="8">
        <v>2714.9067800727762</v>
      </c>
      <c r="T26" s="8">
        <v>6342.3758263619256</v>
      </c>
      <c r="U26" s="8">
        <v>3373.7452709617355</v>
      </c>
      <c r="V26" s="8">
        <v>4573.5418811641184</v>
      </c>
      <c r="W26" s="8">
        <v>4213.57146885776</v>
      </c>
      <c r="X26" s="8">
        <v>3480.4667729538569</v>
      </c>
      <c r="Y26" s="8">
        <v>4496.7593039322892</v>
      </c>
      <c r="Z26" s="8">
        <v>4070.4584281556436</v>
      </c>
      <c r="AA26" s="8">
        <v>5877.055662851797</v>
      </c>
    </row>
    <row r="27" spans="1:27">
      <c r="A27" s="16" t="s">
        <v>23</v>
      </c>
      <c r="B27" s="16" t="s">
        <v>2</v>
      </c>
      <c r="C27" s="8">
        <v>3225.108804</v>
      </c>
      <c r="D27" s="8">
        <v>2840.4641240000001</v>
      </c>
      <c r="E27" s="8">
        <v>3968.8741300000002</v>
      </c>
      <c r="F27" s="8">
        <v>2979.21083</v>
      </c>
      <c r="G27" s="8">
        <v>2881.3861999999999</v>
      </c>
      <c r="H27" s="8">
        <v>2499.7209899999998</v>
      </c>
      <c r="I27" s="8">
        <v>2328.5311200000001</v>
      </c>
      <c r="J27" s="8">
        <v>2889.1389300000001</v>
      </c>
      <c r="K27" s="8">
        <v>3080.123016</v>
      </c>
      <c r="L27" s="8">
        <v>2537.0934500000003</v>
      </c>
      <c r="M27" s="8">
        <v>2011.2514839999999</v>
      </c>
      <c r="N27" s="8">
        <v>3650.3209999999999</v>
      </c>
      <c r="O27" s="8">
        <v>2701.0445400000003</v>
      </c>
      <c r="P27" s="8">
        <v>2252.7587359999998</v>
      </c>
      <c r="Q27" s="8">
        <v>2090.7507000000001</v>
      </c>
      <c r="R27" s="8">
        <v>1953.4961159999998</v>
      </c>
      <c r="S27" s="8">
        <v>2571.7256499999999</v>
      </c>
      <c r="T27" s="8">
        <v>2688.81718</v>
      </c>
      <c r="U27" s="8">
        <v>2461.5948450000001</v>
      </c>
      <c r="V27" s="8">
        <v>1795.88129</v>
      </c>
      <c r="W27" s="8">
        <v>3172.0617299999999</v>
      </c>
      <c r="X27" s="8">
        <v>2472.8978300000003</v>
      </c>
      <c r="Y27" s="8">
        <v>2127.7597639999999</v>
      </c>
      <c r="Z27" s="8">
        <v>2065.59888</v>
      </c>
      <c r="AA27" s="8">
        <v>1873.36988</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8297.890080000001</v>
      </c>
      <c r="D29" s="8">
        <v>14618.624109531707</v>
      </c>
      <c r="E29" s="8">
        <v>24535.145137450807</v>
      </c>
      <c r="F29" s="8">
        <v>24416.592698177756</v>
      </c>
      <c r="G29" s="8">
        <v>26538.505313544138</v>
      </c>
      <c r="H29" s="8">
        <v>26741.14346215031</v>
      </c>
      <c r="I29" s="8">
        <v>30781.622190822429</v>
      </c>
      <c r="J29" s="8">
        <v>34009.027826655176</v>
      </c>
      <c r="K29" s="8">
        <v>33003.65431843706</v>
      </c>
      <c r="L29" s="8">
        <v>35366.221896646581</v>
      </c>
      <c r="M29" s="8">
        <v>37084.239756024137</v>
      </c>
      <c r="N29" s="8">
        <v>38685.850454052386</v>
      </c>
      <c r="O29" s="8">
        <v>36388.5938364537</v>
      </c>
      <c r="P29" s="8">
        <v>38178.558915616151</v>
      </c>
      <c r="Q29" s="8">
        <v>37339.374836623319</v>
      </c>
      <c r="R29" s="8">
        <v>45184.343801316551</v>
      </c>
      <c r="S29" s="8">
        <v>47097.901909710803</v>
      </c>
      <c r="T29" s="8">
        <v>42750.36167747627</v>
      </c>
      <c r="U29" s="8">
        <v>45263.274097654597</v>
      </c>
      <c r="V29" s="8">
        <v>44867.022659217422</v>
      </c>
      <c r="W29" s="8">
        <v>50421.320659364377</v>
      </c>
      <c r="X29" s="8">
        <v>48331.196951601276</v>
      </c>
      <c r="Y29" s="8">
        <v>47803.009437849701</v>
      </c>
      <c r="Z29" s="8">
        <v>47860.292147137152</v>
      </c>
      <c r="AA29" s="8">
        <v>49006.980529929031</v>
      </c>
    </row>
    <row r="30" spans="1:27">
      <c r="A30" s="16" t="s">
        <v>23</v>
      </c>
      <c r="B30" s="16" t="s">
        <v>8</v>
      </c>
      <c r="C30" s="8">
        <v>12001.429953999997</v>
      </c>
      <c r="D30" s="8">
        <v>15042.862999217487</v>
      </c>
      <c r="E30" s="8">
        <v>17919.313716311168</v>
      </c>
      <c r="F30" s="8">
        <v>27200.030608917143</v>
      </c>
      <c r="G30" s="8">
        <v>28326.499233567676</v>
      </c>
      <c r="H30" s="8">
        <v>28282.883517092378</v>
      </c>
      <c r="I30" s="8">
        <v>30456.29696921647</v>
      </c>
      <c r="J30" s="8">
        <v>30479.418290710135</v>
      </c>
      <c r="K30" s="8">
        <v>33352.333901438426</v>
      </c>
      <c r="L30" s="8">
        <v>36120.02883877181</v>
      </c>
      <c r="M30" s="8">
        <v>37106.473558992308</v>
      </c>
      <c r="N30" s="8">
        <v>39503.546391000003</v>
      </c>
      <c r="O30" s="8">
        <v>40786.13966600001</v>
      </c>
      <c r="P30" s="8">
        <v>43041.402229999992</v>
      </c>
      <c r="Q30" s="8">
        <v>47386.400379999999</v>
      </c>
      <c r="R30" s="8">
        <v>47709.783386999996</v>
      </c>
      <c r="S30" s="8">
        <v>49197.832528999999</v>
      </c>
      <c r="T30" s="8">
        <v>53486.902471000009</v>
      </c>
      <c r="U30" s="8">
        <v>56450.327834000011</v>
      </c>
      <c r="V30" s="8">
        <v>58280.595166999999</v>
      </c>
      <c r="W30" s="8">
        <v>54769.364447</v>
      </c>
      <c r="X30" s="8">
        <v>55010.782922999999</v>
      </c>
      <c r="Y30" s="8">
        <v>55447.155459999994</v>
      </c>
      <c r="Z30" s="8">
        <v>53390.942601000002</v>
      </c>
      <c r="AA30" s="8">
        <v>57223.889113000005</v>
      </c>
    </row>
    <row r="31" spans="1:27">
      <c r="A31" s="16" t="s">
        <v>23</v>
      </c>
      <c r="B31" s="16" t="s">
        <v>84</v>
      </c>
      <c r="C31" s="8">
        <v>4327.3471530000006</v>
      </c>
      <c r="D31" s="8">
        <v>6309.2949001713505</v>
      </c>
      <c r="E31" s="8">
        <v>6306.1100860501847</v>
      </c>
      <c r="F31" s="8">
        <v>7676.7024089705956</v>
      </c>
      <c r="G31" s="8">
        <v>8307.5970890038188</v>
      </c>
      <c r="H31" s="8">
        <v>8147.2030415333793</v>
      </c>
      <c r="I31" s="8">
        <v>8888.7506212868902</v>
      </c>
      <c r="J31" s="8">
        <v>8365.1496340418216</v>
      </c>
      <c r="K31" s="8">
        <v>8384.0434671363546</v>
      </c>
      <c r="L31" s="8">
        <v>8709.255611518849</v>
      </c>
      <c r="M31" s="8">
        <v>8659.8605916267406</v>
      </c>
      <c r="N31" s="8">
        <v>8139.1982222617808</v>
      </c>
      <c r="O31" s="8">
        <v>7816.3291229697606</v>
      </c>
      <c r="P31" s="8">
        <v>7269.0285199305708</v>
      </c>
      <c r="Q31" s="8">
        <v>7298.5307478226005</v>
      </c>
      <c r="R31" s="8">
        <v>7011.4426454661698</v>
      </c>
      <c r="S31" s="8">
        <v>7016.9419367353494</v>
      </c>
      <c r="T31" s="8">
        <v>6866.8107786625005</v>
      </c>
      <c r="U31" s="8">
        <v>6776.8051281891012</v>
      </c>
      <c r="V31" s="8">
        <v>7019.0313342175195</v>
      </c>
      <c r="W31" s="8">
        <v>5856.0764921067212</v>
      </c>
      <c r="X31" s="8">
        <v>5178.2638343641993</v>
      </c>
      <c r="Y31" s="8">
        <v>4545.0590054899503</v>
      </c>
      <c r="Z31" s="8">
        <v>4064.2494693530998</v>
      </c>
      <c r="AA31" s="8">
        <v>4286.0555181995205</v>
      </c>
    </row>
    <row r="32" spans="1:27">
      <c r="A32" s="16" t="s">
        <v>23</v>
      </c>
      <c r="B32" s="16" t="s">
        <v>187</v>
      </c>
      <c r="C32" s="8">
        <v>346.07017999999999</v>
      </c>
      <c r="D32" s="8">
        <v>384.27521999999999</v>
      </c>
      <c r="E32" s="8">
        <v>1516.4309259880442</v>
      </c>
      <c r="F32" s="8">
        <v>5909.5390512069689</v>
      </c>
      <c r="G32" s="8">
        <v>6713.1271445006487</v>
      </c>
      <c r="H32" s="8">
        <v>6401.581999186059</v>
      </c>
      <c r="I32" s="8">
        <v>6879.8778555914378</v>
      </c>
      <c r="J32" s="8">
        <v>6504.0300564061808</v>
      </c>
      <c r="K32" s="8">
        <v>6834.469097240536</v>
      </c>
      <c r="L32" s="8">
        <v>7017.3281793177212</v>
      </c>
      <c r="M32" s="8">
        <v>6511.7959014716416</v>
      </c>
      <c r="N32" s="8">
        <v>7054.7518970651017</v>
      </c>
      <c r="O32" s="8">
        <v>6436.19708036255</v>
      </c>
      <c r="P32" s="8">
        <v>6661.9684273729017</v>
      </c>
      <c r="Q32" s="8">
        <v>6046.66286194451</v>
      </c>
      <c r="R32" s="8">
        <v>6607.5663396639511</v>
      </c>
      <c r="S32" s="8">
        <v>5822.4067017368116</v>
      </c>
      <c r="T32" s="8">
        <v>5747.094456116035</v>
      </c>
      <c r="U32" s="8">
        <v>5792.1120926602289</v>
      </c>
      <c r="V32" s="8">
        <v>6492.974813130345</v>
      </c>
      <c r="W32" s="8">
        <v>5682.8152723130825</v>
      </c>
      <c r="X32" s="8">
        <v>4172.427244643065</v>
      </c>
      <c r="Y32" s="8">
        <v>3909.9035650546957</v>
      </c>
      <c r="Z32" s="8">
        <v>3298.0992493089989</v>
      </c>
      <c r="AA32" s="8">
        <v>4681.2328235171672</v>
      </c>
    </row>
    <row r="33" spans="1:27">
      <c r="A33" s="16" t="s">
        <v>23</v>
      </c>
      <c r="B33" s="16" t="s">
        <v>15</v>
      </c>
      <c r="C33" s="8">
        <v>297.26352000000003</v>
      </c>
      <c r="D33" s="8">
        <v>443.45921799999996</v>
      </c>
      <c r="E33" s="8">
        <v>383.23595</v>
      </c>
      <c r="F33" s="8">
        <v>558.94695999999999</v>
      </c>
      <c r="G33" s="8">
        <v>776.77959999999996</v>
      </c>
      <c r="H33" s="8">
        <v>997.4184600000001</v>
      </c>
      <c r="I33" s="8">
        <v>1258.0400300000001</v>
      </c>
      <c r="J33" s="8">
        <v>1556.68977</v>
      </c>
      <c r="K33" s="8">
        <v>1894.4787000000001</v>
      </c>
      <c r="L33" s="8">
        <v>2395.5702000000001</v>
      </c>
      <c r="M33" s="8">
        <v>2846.8047999999999</v>
      </c>
      <c r="N33" s="8">
        <v>3254.9504000000002</v>
      </c>
      <c r="O33" s="8">
        <v>3842.4009000000001</v>
      </c>
      <c r="P33" s="8">
        <v>4529.7536</v>
      </c>
      <c r="Q33" s="8">
        <v>5040.1711999999998</v>
      </c>
      <c r="R33" s="8">
        <v>5739.0210000000006</v>
      </c>
      <c r="S33" s="8">
        <v>6024.8387000000002</v>
      </c>
      <c r="T33" s="8">
        <v>6746.6304</v>
      </c>
      <c r="U33" s="8">
        <v>8084.8296</v>
      </c>
      <c r="V33" s="8">
        <v>9113.0514999999996</v>
      </c>
      <c r="W33" s="8">
        <v>9048.358400000001</v>
      </c>
      <c r="X33" s="8">
        <v>8963.4722000000002</v>
      </c>
      <c r="Y33" s="8">
        <v>9762.0763999999999</v>
      </c>
      <c r="Z33" s="8">
        <v>10295.637199999999</v>
      </c>
      <c r="AA33" s="8">
        <v>12380.656500000001</v>
      </c>
    </row>
    <row r="34" spans="1:27">
      <c r="A34" s="16" t="s">
        <v>23</v>
      </c>
      <c r="B34" s="16" t="s">
        <v>6</v>
      </c>
      <c r="C34" s="8">
        <v>0.94599115985201909</v>
      </c>
      <c r="D34" s="8">
        <v>1.5200086214649631</v>
      </c>
      <c r="E34" s="8">
        <v>8.7559986538831627</v>
      </c>
      <c r="F34" s="8">
        <v>1717.4821230052355</v>
      </c>
      <c r="G34" s="8">
        <v>1765.0869208870001</v>
      </c>
      <c r="H34" s="8">
        <v>1713.9598149564463</v>
      </c>
      <c r="I34" s="8">
        <v>1529.7178197720002</v>
      </c>
      <c r="J34" s="8">
        <v>1507.7473524686438</v>
      </c>
      <c r="K34" s="8">
        <v>1783.4183500256399</v>
      </c>
      <c r="L34" s="8">
        <v>2113.1831766415603</v>
      </c>
      <c r="M34" s="8">
        <v>2321.6934572859423</v>
      </c>
      <c r="N34" s="8">
        <v>2257.1696979900003</v>
      </c>
      <c r="O34" s="8">
        <v>2191.1220794345995</v>
      </c>
      <c r="P34" s="8">
        <v>2169.9212478290001</v>
      </c>
      <c r="Q34" s="8">
        <v>2219.933139633436</v>
      </c>
      <c r="R34" s="8">
        <v>2330.7001077301425</v>
      </c>
      <c r="S34" s="8">
        <v>2428.4859170195064</v>
      </c>
      <c r="T34" s="8">
        <v>2599.6445445750369</v>
      </c>
      <c r="U34" s="8">
        <v>2666.2501279607218</v>
      </c>
      <c r="V34" s="8">
        <v>2783.2023075233856</v>
      </c>
      <c r="W34" s="8">
        <v>2864.0737799818348</v>
      </c>
      <c r="X34" s="8">
        <v>2999.1755369183925</v>
      </c>
      <c r="Y34" s="8">
        <v>3108.1948618429997</v>
      </c>
      <c r="Z34" s="8">
        <v>3197.3439975227629</v>
      </c>
      <c r="AA34" s="8">
        <v>3070.6868233834375</v>
      </c>
    </row>
    <row r="35" spans="1:27">
      <c r="A35" s="77" t="s">
        <v>83</v>
      </c>
      <c r="B35" s="77"/>
      <c r="C35" s="70">
        <v>65165.337156663067</v>
      </c>
      <c r="D35" s="70">
        <v>65367.277070265271</v>
      </c>
      <c r="E35" s="70">
        <v>71694.684798390488</v>
      </c>
      <c r="F35" s="70">
        <v>79283.532715027657</v>
      </c>
      <c r="G35" s="70">
        <v>83034.072437463037</v>
      </c>
      <c r="H35" s="70">
        <v>82402.08772005816</v>
      </c>
      <c r="I35" s="70">
        <v>89520.923219265096</v>
      </c>
      <c r="J35" s="70">
        <v>91884.199025311565</v>
      </c>
      <c r="K35" s="70">
        <v>95782.650043438538</v>
      </c>
      <c r="L35" s="70">
        <v>100688.37524961562</v>
      </c>
      <c r="M35" s="70">
        <v>102920.50523724487</v>
      </c>
      <c r="N35" s="70">
        <v>110241.35004993126</v>
      </c>
      <c r="O35" s="70">
        <v>108518.32259070229</v>
      </c>
      <c r="P35" s="70">
        <v>112365.26724467898</v>
      </c>
      <c r="Q35" s="70">
        <v>115816.86484436003</v>
      </c>
      <c r="R35" s="70">
        <v>123115.10699494474</v>
      </c>
      <c r="S35" s="70">
        <v>125374.61373862834</v>
      </c>
      <c r="T35" s="70">
        <v>128827.92704850703</v>
      </c>
      <c r="U35" s="70">
        <v>132471.66511037908</v>
      </c>
      <c r="V35" s="70">
        <v>136456.87546600847</v>
      </c>
      <c r="W35" s="70">
        <v>137645.58126351482</v>
      </c>
      <c r="X35" s="70">
        <v>131893.41290754944</v>
      </c>
      <c r="Y35" s="70">
        <v>132703.82591216807</v>
      </c>
      <c r="Z35" s="70">
        <v>129697.04198644181</v>
      </c>
      <c r="AA35" s="70">
        <v>140017.94779552927</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28350.38752</v>
      </c>
      <c r="D38" s="8">
        <v>23972.771180000003</v>
      </c>
      <c r="E38" s="8">
        <v>7430.8876489734694</v>
      </c>
      <c r="F38" s="8">
        <v>2741.1130962285238</v>
      </c>
      <c r="G38" s="8">
        <v>2638.6855720584372</v>
      </c>
      <c r="H38" s="8">
        <v>2578.1184639823559</v>
      </c>
      <c r="I38" s="8">
        <v>2348.8710595753478</v>
      </c>
      <c r="J38" s="8">
        <v>2440.6777604152185</v>
      </c>
      <c r="K38" s="8">
        <v>2505.0884535680229</v>
      </c>
      <c r="L38" s="8">
        <v>1929.9855398184288</v>
      </c>
      <c r="M38" s="8">
        <v>2109.647232246416</v>
      </c>
      <c r="N38" s="8">
        <v>2.7195861399999998E-5</v>
      </c>
      <c r="O38" s="8">
        <v>2.8340464399999999E-5</v>
      </c>
      <c r="P38" s="8">
        <v>2.83237769E-5</v>
      </c>
      <c r="Q38" s="8">
        <v>2.3036559060000002E-5</v>
      </c>
      <c r="R38" s="8">
        <v>2.5200672400000004E-5</v>
      </c>
      <c r="S38" s="8">
        <v>2.34738679E-5</v>
      </c>
      <c r="T38" s="8">
        <v>1.99064241E-5</v>
      </c>
      <c r="U38" s="8">
        <v>1.7620018300000001E-5</v>
      </c>
      <c r="V38" s="8">
        <v>1.4004508299999998E-5</v>
      </c>
      <c r="W38" s="8">
        <v>1.2333228400000002E-5</v>
      </c>
      <c r="X38" s="8">
        <v>1.2172569800000001E-5</v>
      </c>
      <c r="Y38" s="8">
        <v>1.1551905399999999E-5</v>
      </c>
      <c r="Z38" s="8">
        <v>1.19500576E-5</v>
      </c>
      <c r="AA38" s="8">
        <v>1.58383908E-5</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7793.1813300000013</v>
      </c>
      <c r="D40" s="8">
        <v>5661.3956564040427</v>
      </c>
      <c r="E40" s="8">
        <v>7135.9099870127275</v>
      </c>
      <c r="F40" s="8">
        <v>5830.8553264161474</v>
      </c>
      <c r="G40" s="8">
        <v>5385.6970258410784</v>
      </c>
      <c r="H40" s="8">
        <v>4728.6130255336748</v>
      </c>
      <c r="I40" s="8">
        <v>4929.9104553261323</v>
      </c>
      <c r="J40" s="8">
        <v>4529.1637552597385</v>
      </c>
      <c r="K40" s="8">
        <v>4622.450055325522</v>
      </c>
      <c r="L40" s="8">
        <v>3697.5122744882469</v>
      </c>
      <c r="M40" s="8">
        <v>3033.1792007861932</v>
      </c>
      <c r="N40" s="8">
        <v>3429.5900651085467</v>
      </c>
      <c r="O40" s="8">
        <v>3415.1090148378389</v>
      </c>
      <c r="P40" s="8">
        <v>3018.894314791914</v>
      </c>
      <c r="Q40" s="8">
        <v>2798.638874639305</v>
      </c>
      <c r="R40" s="8">
        <v>2406.9212145236406</v>
      </c>
      <c r="S40" s="8">
        <v>2496.5832887839019</v>
      </c>
      <c r="T40" s="8">
        <v>2630.5307146456653</v>
      </c>
      <c r="U40" s="8">
        <v>2154.270939345919</v>
      </c>
      <c r="V40" s="8">
        <v>1274.2927141597659</v>
      </c>
      <c r="W40" s="8">
        <v>932.15937420806699</v>
      </c>
      <c r="X40" s="8">
        <v>887.35381432630993</v>
      </c>
      <c r="Y40" s="8">
        <v>930.69811430115897</v>
      </c>
      <c r="Z40" s="8">
        <v>833.87451432783905</v>
      </c>
      <c r="AA40" s="8">
        <v>4.2023210000000002E-5</v>
      </c>
    </row>
    <row r="41" spans="1:27">
      <c r="A41" s="16" t="s">
        <v>24</v>
      </c>
      <c r="B41" s="16" t="s">
        <v>12</v>
      </c>
      <c r="C41" s="8">
        <v>204.17523</v>
      </c>
      <c r="D41" s="8">
        <v>172.15889000000001</v>
      </c>
      <c r="E41" s="8">
        <v>202.53612000000001</v>
      </c>
      <c r="F41" s="8">
        <v>205.83403000000001</v>
      </c>
      <c r="G41" s="8">
        <v>197.06725</v>
      </c>
      <c r="H41" s="8">
        <v>178.77126000000001</v>
      </c>
      <c r="I41" s="8">
        <v>177.47047000000001</v>
      </c>
      <c r="J41" s="8">
        <v>180.03856999999999</v>
      </c>
      <c r="K41" s="8">
        <v>178.51795999999999</v>
      </c>
      <c r="L41" s="8">
        <v>145.67398</v>
      </c>
      <c r="M41" s="8">
        <v>160.81825000000001</v>
      </c>
      <c r="N41" s="8">
        <v>169.47200000000001</v>
      </c>
      <c r="O41" s="8">
        <v>150.52700999999999</v>
      </c>
      <c r="P41" s="8">
        <v>148.26791</v>
      </c>
      <c r="Q41" s="8">
        <v>146.38997000000001</v>
      </c>
      <c r="R41" s="8">
        <v>151.19148000000001</v>
      </c>
      <c r="S41" s="8">
        <v>163.94403</v>
      </c>
      <c r="T41" s="8">
        <v>155.80719999999999</v>
      </c>
      <c r="U41" s="8">
        <v>143.01607999999999</v>
      </c>
      <c r="V41" s="8">
        <v>135.93233000000001</v>
      </c>
      <c r="W41" s="8">
        <v>137.36806000000001</v>
      </c>
      <c r="X41" s="8">
        <v>145.34174999999999</v>
      </c>
      <c r="Y41" s="8">
        <v>134.60337999999999</v>
      </c>
      <c r="Z41" s="8">
        <v>135.39838</v>
      </c>
      <c r="AA41" s="8">
        <v>0</v>
      </c>
    </row>
    <row r="42" spans="1:27">
      <c r="A42" s="16" t="s">
        <v>24</v>
      </c>
      <c r="B42" s="16" t="s">
        <v>4</v>
      </c>
      <c r="C42" s="8">
        <v>3654.4958757493437</v>
      </c>
      <c r="D42" s="8">
        <v>627.0216421831517</v>
      </c>
      <c r="E42" s="8">
        <v>2329.4754729791512</v>
      </c>
      <c r="F42" s="8">
        <v>2638.3036050769751</v>
      </c>
      <c r="G42" s="8">
        <v>2457.1210974980222</v>
      </c>
      <c r="H42" s="8">
        <v>2143.3429730628718</v>
      </c>
      <c r="I42" s="8">
        <v>1407.6520683543961</v>
      </c>
      <c r="J42" s="8">
        <v>1053.6836661541017</v>
      </c>
      <c r="K42" s="8">
        <v>1927.3848590975015</v>
      </c>
      <c r="L42" s="8">
        <v>875.26828803231604</v>
      </c>
      <c r="M42" s="8">
        <v>1513.893936671047</v>
      </c>
      <c r="N42" s="8">
        <v>1444.8912004469289</v>
      </c>
      <c r="O42" s="8">
        <v>1626.7364359632604</v>
      </c>
      <c r="P42" s="8">
        <v>1932.9598911907217</v>
      </c>
      <c r="Q42" s="8">
        <v>1505.0660863575381</v>
      </c>
      <c r="R42" s="8">
        <v>1071.4286308969072</v>
      </c>
      <c r="S42" s="8">
        <v>652.71413969585103</v>
      </c>
      <c r="T42" s="8">
        <v>1378.5995743697379</v>
      </c>
      <c r="U42" s="8">
        <v>884.59444880270439</v>
      </c>
      <c r="V42" s="8">
        <v>1954.1832045770582</v>
      </c>
      <c r="W42" s="8">
        <v>834.34797405858308</v>
      </c>
      <c r="X42" s="8">
        <v>705.59864957654952</v>
      </c>
      <c r="Y42" s="8">
        <v>1175.9089664441201</v>
      </c>
      <c r="Z42" s="8">
        <v>233.47872548242279</v>
      </c>
      <c r="AA42" s="8">
        <v>742.36648707702466</v>
      </c>
    </row>
    <row r="43" spans="1:27">
      <c r="A43" s="16" t="s">
        <v>24</v>
      </c>
      <c r="B43" s="16" t="s">
        <v>2</v>
      </c>
      <c r="C43" s="8">
        <v>687.63387999999998</v>
      </c>
      <c r="D43" s="8">
        <v>668.13783999999998</v>
      </c>
      <c r="E43" s="8">
        <v>693.63450999999998</v>
      </c>
      <c r="F43" s="8">
        <v>666.27769000000001</v>
      </c>
      <c r="G43" s="8">
        <v>675.93307000000004</v>
      </c>
      <c r="H43" s="8">
        <v>645.16602</v>
      </c>
      <c r="I43" s="8">
        <v>641.77405999999996</v>
      </c>
      <c r="J43" s="8">
        <v>668.49023</v>
      </c>
      <c r="K43" s="8">
        <v>652.9171</v>
      </c>
      <c r="L43" s="8">
        <v>581.55487000000005</v>
      </c>
      <c r="M43" s="8">
        <v>598.09564</v>
      </c>
      <c r="N43" s="8">
        <v>178.45788999999999</v>
      </c>
      <c r="O43" s="8">
        <v>129.57885999999999</v>
      </c>
      <c r="P43" s="8">
        <v>108.06749000000001</v>
      </c>
      <c r="Q43" s="8">
        <v>160.37833000000001</v>
      </c>
      <c r="R43" s="8">
        <v>105.49214000000001</v>
      </c>
      <c r="S43" s="8">
        <v>1.1362069E-7</v>
      </c>
      <c r="T43" s="8">
        <v>8.8950465000000005E-8</v>
      </c>
      <c r="U43" s="8">
        <v>8.114111E-8</v>
      </c>
      <c r="V43" s="8">
        <v>7.6717973999999997E-8</v>
      </c>
      <c r="W43" s="8">
        <v>7.4606675E-8</v>
      </c>
      <c r="X43" s="8">
        <v>7.0909829999999996E-8</v>
      </c>
      <c r="Y43" s="8">
        <v>0.95561169999999995</v>
      </c>
      <c r="Z43" s="8">
        <v>8.1684780000000003E-8</v>
      </c>
      <c r="AA43" s="8">
        <v>1.7644555E-7</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7565.7105200000005</v>
      </c>
      <c r="D45" s="8">
        <v>17729.088871512631</v>
      </c>
      <c r="E45" s="8">
        <v>22871.285410506076</v>
      </c>
      <c r="F45" s="8">
        <v>24088.773867968459</v>
      </c>
      <c r="G45" s="8">
        <v>24880.360111664642</v>
      </c>
      <c r="H45" s="8">
        <v>26345.713315766174</v>
      </c>
      <c r="I45" s="8">
        <v>29626.069679068623</v>
      </c>
      <c r="J45" s="8">
        <v>33869.365168014192</v>
      </c>
      <c r="K45" s="8">
        <v>37422.962411576744</v>
      </c>
      <c r="L45" s="8">
        <v>37983.1991148292</v>
      </c>
      <c r="M45" s="8">
        <v>39293.47843471932</v>
      </c>
      <c r="N45" s="8">
        <v>36020.85853425353</v>
      </c>
      <c r="O45" s="8">
        <v>35515.152589913523</v>
      </c>
      <c r="P45" s="8">
        <v>36272.103866546036</v>
      </c>
      <c r="Q45" s="8">
        <v>36291.165429614834</v>
      </c>
      <c r="R45" s="8">
        <v>40104.198548787266</v>
      </c>
      <c r="S45" s="8">
        <v>40680.166137673208</v>
      </c>
      <c r="T45" s="8">
        <v>42080.731093138376</v>
      </c>
      <c r="U45" s="8">
        <v>41386.485575679762</v>
      </c>
      <c r="V45" s="8">
        <v>43541.486876092946</v>
      </c>
      <c r="W45" s="8">
        <v>39113.766400737921</v>
      </c>
      <c r="X45" s="8">
        <v>38739.66212450403</v>
      </c>
      <c r="Y45" s="8">
        <v>41256.878088599653</v>
      </c>
      <c r="Z45" s="8">
        <v>39808.763374012247</v>
      </c>
      <c r="AA45" s="8">
        <v>41538.833969105071</v>
      </c>
    </row>
    <row r="46" spans="1:27">
      <c r="A46" s="16" t="s">
        <v>24</v>
      </c>
      <c r="B46" s="16" t="s">
        <v>8</v>
      </c>
      <c r="C46" s="8">
        <v>10915.602724000002</v>
      </c>
      <c r="D46" s="8">
        <v>13073.26269674435</v>
      </c>
      <c r="E46" s="8">
        <v>18363.80679926317</v>
      </c>
      <c r="F46" s="8">
        <v>24233.223399782582</v>
      </c>
      <c r="G46" s="8">
        <v>24450.267645592106</v>
      </c>
      <c r="H46" s="8">
        <v>25095.496685272057</v>
      </c>
      <c r="I46" s="8">
        <v>25017.338555503615</v>
      </c>
      <c r="J46" s="8">
        <v>25378.658013066055</v>
      </c>
      <c r="K46" s="8">
        <v>27061.028251413263</v>
      </c>
      <c r="L46" s="8">
        <v>31094.235093984993</v>
      </c>
      <c r="M46" s="8">
        <v>33927.314890212983</v>
      </c>
      <c r="N46" s="8">
        <v>41832.265373869137</v>
      </c>
      <c r="O46" s="8">
        <v>42257.987376090219</v>
      </c>
      <c r="P46" s="8">
        <v>42449.152271714338</v>
      </c>
      <c r="Q46" s="8">
        <v>44549.790357116421</v>
      </c>
      <c r="R46" s="8">
        <v>43416.340267146355</v>
      </c>
      <c r="S46" s="8">
        <v>46285.358530722035</v>
      </c>
      <c r="T46" s="8">
        <v>46582.241494791269</v>
      </c>
      <c r="U46" s="8">
        <v>46064.151234851372</v>
      </c>
      <c r="V46" s="8">
        <v>46583.872584712437</v>
      </c>
      <c r="W46" s="8">
        <v>60144.794042683418</v>
      </c>
      <c r="X46" s="8">
        <v>60583.303761893454</v>
      </c>
      <c r="Y46" s="8">
        <v>57425.099598687601</v>
      </c>
      <c r="Z46" s="8">
        <v>59848.686731858928</v>
      </c>
      <c r="AA46" s="8">
        <v>62075.374358729066</v>
      </c>
    </row>
    <row r="47" spans="1:27">
      <c r="A47" s="16" t="s">
        <v>24</v>
      </c>
      <c r="B47" s="16" t="s">
        <v>84</v>
      </c>
      <c r="C47" s="8">
        <v>3571.2971549999993</v>
      </c>
      <c r="D47" s="8">
        <v>4688.5138131200974</v>
      </c>
      <c r="E47" s="8">
        <v>7627.8417146525862</v>
      </c>
      <c r="F47" s="8">
        <v>11119.56214242601</v>
      </c>
      <c r="G47" s="8">
        <v>10925.561854032459</v>
      </c>
      <c r="H47" s="8">
        <v>10685.145349102419</v>
      </c>
      <c r="I47" s="8">
        <v>11025.391420348757</v>
      </c>
      <c r="J47" s="8">
        <v>10205.125408502856</v>
      </c>
      <c r="K47" s="8">
        <v>10322.774553541607</v>
      </c>
      <c r="L47" s="8">
        <v>10402.26571402113</v>
      </c>
      <c r="M47" s="8">
        <v>10772.803496660221</v>
      </c>
      <c r="N47" s="8">
        <v>13654.787724031799</v>
      </c>
      <c r="O47" s="8">
        <v>12856.63175782729</v>
      </c>
      <c r="P47" s="8">
        <v>12061.48844735943</v>
      </c>
      <c r="Q47" s="8">
        <v>11703.055376000619</v>
      </c>
      <c r="R47" s="8">
        <v>10913.770727099731</v>
      </c>
      <c r="S47" s="8">
        <v>11772.8996376797</v>
      </c>
      <c r="T47" s="8">
        <v>10807.6380449219</v>
      </c>
      <c r="U47" s="8">
        <v>9398.8088746950016</v>
      </c>
      <c r="V47" s="8">
        <v>9228.6656637599008</v>
      </c>
      <c r="W47" s="8">
        <v>14381.941402197632</v>
      </c>
      <c r="X47" s="8">
        <v>12097.145857314779</v>
      </c>
      <c r="Y47" s="8">
        <v>10033.334475328151</v>
      </c>
      <c r="Z47" s="8">
        <v>9434.1292150237296</v>
      </c>
      <c r="AA47" s="8">
        <v>10708.774205529799</v>
      </c>
    </row>
    <row r="48" spans="1:27">
      <c r="A48" s="16" t="s">
        <v>24</v>
      </c>
      <c r="B48" s="16" t="s">
        <v>187</v>
      </c>
      <c r="C48" s="8">
        <v>1103.99935</v>
      </c>
      <c r="D48" s="8">
        <v>1278.7491399999999</v>
      </c>
      <c r="E48" s="8">
        <v>826.11144999999999</v>
      </c>
      <c r="F48" s="8">
        <v>763.14147000000003</v>
      </c>
      <c r="G48" s="8">
        <v>836.15528379105695</v>
      </c>
      <c r="H48" s="8">
        <v>750.9576438762831</v>
      </c>
      <c r="I48" s="8">
        <v>876.41950394308651</v>
      </c>
      <c r="J48" s="8">
        <v>828.17969397859133</v>
      </c>
      <c r="K48" s="8">
        <v>770.40012395431404</v>
      </c>
      <c r="L48" s="8">
        <v>3800.8877400000001</v>
      </c>
      <c r="M48" s="8">
        <v>3878.60448</v>
      </c>
      <c r="N48" s="8">
        <v>4214.2697800000005</v>
      </c>
      <c r="O48" s="8">
        <v>3576.20136</v>
      </c>
      <c r="P48" s="8">
        <v>3037.1915899999999</v>
      </c>
      <c r="Q48" s="8">
        <v>2930.2436199999997</v>
      </c>
      <c r="R48" s="8">
        <v>2653.21288</v>
      </c>
      <c r="S48" s="8">
        <v>3163.8257199999998</v>
      </c>
      <c r="T48" s="8">
        <v>2876.2356900000004</v>
      </c>
      <c r="U48" s="8">
        <v>2525.1709000000001</v>
      </c>
      <c r="V48" s="8">
        <v>2438.6876099999999</v>
      </c>
      <c r="W48" s="8">
        <v>2232.0879500000001</v>
      </c>
      <c r="X48" s="8">
        <v>2122.88103</v>
      </c>
      <c r="Y48" s="8">
        <v>1679.2095549999999</v>
      </c>
      <c r="Z48" s="8">
        <v>2049.4389499999997</v>
      </c>
      <c r="AA48" s="8">
        <v>2287.80195</v>
      </c>
    </row>
    <row r="49" spans="1:27">
      <c r="A49" s="16" t="s">
        <v>24</v>
      </c>
      <c r="B49" s="16" t="s">
        <v>15</v>
      </c>
      <c r="C49" s="8">
        <v>136.62772000000001</v>
      </c>
      <c r="D49" s="8">
        <v>248.117189</v>
      </c>
      <c r="E49" s="8">
        <v>200.129796</v>
      </c>
      <c r="F49" s="8">
        <v>326.03516999999999</v>
      </c>
      <c r="G49" s="8">
        <v>447.82982000000004</v>
      </c>
      <c r="H49" s="8">
        <v>608.24428</v>
      </c>
      <c r="I49" s="8">
        <v>790.83649000000003</v>
      </c>
      <c r="J49" s="8">
        <v>1013.59196</v>
      </c>
      <c r="K49" s="8">
        <v>1265.7906400000002</v>
      </c>
      <c r="L49" s="8">
        <v>1557.39948</v>
      </c>
      <c r="M49" s="8">
        <v>1873.78457</v>
      </c>
      <c r="N49" s="8">
        <v>2215.7044999999998</v>
      </c>
      <c r="O49" s="8">
        <v>2674.7623999999996</v>
      </c>
      <c r="P49" s="8">
        <v>3140.8071</v>
      </c>
      <c r="Q49" s="8">
        <v>3632.6213000000002</v>
      </c>
      <c r="R49" s="8">
        <v>4149.2012999999997</v>
      </c>
      <c r="S49" s="8">
        <v>4725.7497000000003</v>
      </c>
      <c r="T49" s="8">
        <v>5269.7474000000002</v>
      </c>
      <c r="U49" s="8">
        <v>5937.5047999999997</v>
      </c>
      <c r="V49" s="8">
        <v>6502.0422999999992</v>
      </c>
      <c r="W49" s="8">
        <v>7116.3006000000005</v>
      </c>
      <c r="X49" s="8">
        <v>7898.1913999999997</v>
      </c>
      <c r="Y49" s="8">
        <v>8421.0403999999999</v>
      </c>
      <c r="Z49" s="8">
        <v>9539.8778999999995</v>
      </c>
      <c r="AA49" s="8">
        <v>9829.8765000000003</v>
      </c>
    </row>
    <row r="50" spans="1:27">
      <c r="A50" s="16" t="s">
        <v>24</v>
      </c>
      <c r="B50" s="16" t="s">
        <v>6</v>
      </c>
      <c r="C50" s="8">
        <v>0.86400475914471542</v>
      </c>
      <c r="D50" s="8">
        <v>1.1999987411552233</v>
      </c>
      <c r="E50" s="8">
        <v>117.2389192053796</v>
      </c>
      <c r="F50" s="8">
        <v>297.06561073048704</v>
      </c>
      <c r="G50" s="8">
        <v>306.4582355</v>
      </c>
      <c r="H50" s="8">
        <v>335.03830075761698</v>
      </c>
      <c r="I50" s="8">
        <v>345.77174083536721</v>
      </c>
      <c r="J50" s="8">
        <v>379.34913340000003</v>
      </c>
      <c r="K50" s="8">
        <v>445.21016603624628</v>
      </c>
      <c r="L50" s="8">
        <v>447.12854104347593</v>
      </c>
      <c r="M50" s="8">
        <v>505.43545107588011</v>
      </c>
      <c r="N50" s="8">
        <v>578.54846199999997</v>
      </c>
      <c r="O50" s="8">
        <v>641.9087714880759</v>
      </c>
      <c r="P50" s="8">
        <v>715.00300200000004</v>
      </c>
      <c r="Q50" s="8">
        <v>715.39692157221066</v>
      </c>
      <c r="R50" s="8">
        <v>762.56593206503385</v>
      </c>
      <c r="S50" s="8">
        <v>805.65247202070418</v>
      </c>
      <c r="T50" s="8">
        <v>996.47583007486242</v>
      </c>
      <c r="U50" s="8">
        <v>974.51845008051282</v>
      </c>
      <c r="V50" s="8">
        <v>1115.7870000854509</v>
      </c>
      <c r="W50" s="8">
        <v>1258.3569000933401</v>
      </c>
      <c r="X50" s="8">
        <v>1418.4759400982923</v>
      </c>
      <c r="Y50" s="8">
        <v>1639.1502999999998</v>
      </c>
      <c r="Z50" s="8">
        <v>1772.3106001126948</v>
      </c>
      <c r="AA50" s="8">
        <v>848.79005211849176</v>
      </c>
    </row>
    <row r="51" spans="1:27">
      <c r="A51" s="77" t="s">
        <v>83</v>
      </c>
      <c r="B51" s="77"/>
      <c r="C51" s="70">
        <v>63983.975309508496</v>
      </c>
      <c r="D51" s="70">
        <v>68120.416917705428</v>
      </c>
      <c r="E51" s="70">
        <v>67798.857828592561</v>
      </c>
      <c r="F51" s="70">
        <v>72910.185408629186</v>
      </c>
      <c r="G51" s="70">
        <v>73201.136965977814</v>
      </c>
      <c r="H51" s="70">
        <v>74094.607317353453</v>
      </c>
      <c r="I51" s="70">
        <v>77187.505502955333</v>
      </c>
      <c r="J51" s="70">
        <v>80546.32335879076</v>
      </c>
      <c r="K51" s="70">
        <v>87174.524574513242</v>
      </c>
      <c r="L51" s="70">
        <v>92515.110636217796</v>
      </c>
      <c r="M51" s="70">
        <v>97667.055582372079</v>
      </c>
      <c r="N51" s="70">
        <v>103738.84555690581</v>
      </c>
      <c r="O51" s="70">
        <v>102844.59560446067</v>
      </c>
      <c r="P51" s="70">
        <v>102883.93591192622</v>
      </c>
      <c r="Q51" s="70">
        <v>104432.74628833748</v>
      </c>
      <c r="R51" s="70">
        <v>105734.32314571962</v>
      </c>
      <c r="S51" s="70">
        <v>110746.89368016289</v>
      </c>
      <c r="T51" s="70">
        <v>112778.00706193718</v>
      </c>
      <c r="U51" s="70">
        <v>109468.52132115643</v>
      </c>
      <c r="V51" s="70">
        <v>112774.95029746876</v>
      </c>
      <c r="W51" s="70">
        <v>126151.12271638679</v>
      </c>
      <c r="X51" s="70">
        <v>124597.95433995689</v>
      </c>
      <c r="Y51" s="70">
        <v>122696.87850161258</v>
      </c>
      <c r="Z51" s="70">
        <v>123655.9584028496</v>
      </c>
      <c r="AA51" s="70">
        <v>128031.8175805975</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18852.911500000002</v>
      </c>
      <c r="D55" s="8">
        <v>16533.12360445764</v>
      </c>
      <c r="E55" s="8">
        <v>2453.3481321014547</v>
      </c>
      <c r="F55" s="8">
        <v>2147.9795144103969</v>
      </c>
      <c r="G55" s="8">
        <v>1.6487987100000001E-5</v>
      </c>
      <c r="H55" s="8">
        <v>1.6472442900000001E-5</v>
      </c>
      <c r="I55" s="8">
        <v>1.5238134799999998E-5</v>
      </c>
      <c r="J55" s="8">
        <v>1.3931986799999999E-5</v>
      </c>
      <c r="K55" s="8">
        <v>1.2844652600000001E-5</v>
      </c>
      <c r="L55" s="8">
        <v>4.4556862000000003E-6</v>
      </c>
      <c r="M55" s="8">
        <v>4.2776696999999995E-6</v>
      </c>
      <c r="N55" s="8">
        <v>4.1661240999999996E-6</v>
      </c>
      <c r="O55" s="8">
        <v>4.1520507999999999E-6</v>
      </c>
      <c r="P55" s="8">
        <v>4.2428967999999999E-6</v>
      </c>
      <c r="Q55" s="8">
        <v>4.3083473E-6</v>
      </c>
      <c r="R55" s="8">
        <v>4.1569548999999996E-6</v>
      </c>
      <c r="S55" s="8">
        <v>4.2394293999999995E-6</v>
      </c>
      <c r="T55" s="8">
        <v>4.2406932000000006E-6</v>
      </c>
      <c r="U55" s="8">
        <v>4.0770888000000003E-6</v>
      </c>
      <c r="V55" s="8">
        <v>4.1329948999999998E-6</v>
      </c>
      <c r="W55" s="8">
        <v>4.1061889999999997E-6</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1022.8481399999999</v>
      </c>
      <c r="D57" s="8">
        <v>425.31819999999999</v>
      </c>
      <c r="E57" s="8">
        <v>696.55944999999997</v>
      </c>
      <c r="F57" s="8">
        <v>287.87725999999998</v>
      </c>
      <c r="G57" s="8">
        <v>328.49252000000001</v>
      </c>
      <c r="H57" s="8">
        <v>184.54447999999999</v>
      </c>
      <c r="I57" s="8">
        <v>190.46207999999999</v>
      </c>
      <c r="J57" s="8">
        <v>20.677229000000001</v>
      </c>
      <c r="K57" s="8">
        <v>215.21567999999999</v>
      </c>
      <c r="L57" s="8">
        <v>42.611941999999999</v>
      </c>
      <c r="M57" s="8">
        <v>32.018684</v>
      </c>
      <c r="N57" s="8">
        <v>60.849026000000002</v>
      </c>
      <c r="O57" s="8">
        <v>1.7688666000000001E-6</v>
      </c>
      <c r="P57" s="8">
        <v>0</v>
      </c>
      <c r="Q57" s="8">
        <v>0</v>
      </c>
      <c r="R57" s="8">
        <v>0</v>
      </c>
      <c r="S57" s="8">
        <v>0</v>
      </c>
      <c r="T57" s="8">
        <v>0</v>
      </c>
      <c r="U57" s="8">
        <v>0</v>
      </c>
      <c r="V57" s="8">
        <v>0</v>
      </c>
      <c r="W57" s="8">
        <v>0</v>
      </c>
      <c r="X57" s="8">
        <v>0</v>
      </c>
      <c r="Y57" s="8">
        <v>0</v>
      </c>
      <c r="Z57" s="8">
        <v>0</v>
      </c>
      <c r="AA57" s="8">
        <v>0</v>
      </c>
    </row>
    <row r="58" spans="1:27">
      <c r="A58" s="16" t="s">
        <v>25</v>
      </c>
      <c r="B58" s="16" t="s">
        <v>4</v>
      </c>
      <c r="C58" s="8">
        <v>2736.890038646859</v>
      </c>
      <c r="D58" s="8">
        <v>1957.5838004612108</v>
      </c>
      <c r="E58" s="8">
        <v>3934.2169616914211</v>
      </c>
      <c r="F58" s="8">
        <v>2730.8220636385363</v>
      </c>
      <c r="G58" s="8">
        <v>2859.8399204411003</v>
      </c>
      <c r="H58" s="8">
        <v>1829.7597203264791</v>
      </c>
      <c r="I58" s="8">
        <v>3609.8741961728683</v>
      </c>
      <c r="J58" s="8">
        <v>2208.3934448215891</v>
      </c>
      <c r="K58" s="8">
        <v>4285.7393320160672</v>
      </c>
      <c r="L58" s="8">
        <v>2113.4311175759949</v>
      </c>
      <c r="M58" s="8">
        <v>2281.1819967682864</v>
      </c>
      <c r="N58" s="8">
        <v>3386.8545898003013</v>
      </c>
      <c r="O58" s="8">
        <v>2541.1561882365741</v>
      </c>
      <c r="P58" s="8">
        <v>3698.6202470038934</v>
      </c>
      <c r="Q58" s="8">
        <v>3160.701170031793</v>
      </c>
      <c r="R58" s="8">
        <v>3622.1256617382746</v>
      </c>
      <c r="S58" s="8">
        <v>1180.749206613827</v>
      </c>
      <c r="T58" s="8">
        <v>4096.1523865711097</v>
      </c>
      <c r="U58" s="8">
        <v>2392.8838794655217</v>
      </c>
      <c r="V58" s="8">
        <v>2746.4909641087238</v>
      </c>
      <c r="W58" s="8">
        <v>4165.5422225854418</v>
      </c>
      <c r="X58" s="8">
        <v>1816.8845188942723</v>
      </c>
      <c r="Y58" s="8">
        <v>4188.7828747172944</v>
      </c>
      <c r="Z58" s="8">
        <v>2287.8350862128568</v>
      </c>
      <c r="AA58" s="8">
        <v>5035.5169514642275</v>
      </c>
    </row>
    <row r="59" spans="1:27">
      <c r="A59" s="16" t="s">
        <v>25</v>
      </c>
      <c r="B59" s="16" t="s">
        <v>2</v>
      </c>
      <c r="C59" s="8">
        <v>3276.865965</v>
      </c>
      <c r="D59" s="8">
        <v>2749.6118999999999</v>
      </c>
      <c r="E59" s="8">
        <v>4099.60628</v>
      </c>
      <c r="F59" s="8">
        <v>3429.1989699999999</v>
      </c>
      <c r="G59" s="8">
        <v>2961.8877649999999</v>
      </c>
      <c r="H59" s="8">
        <v>2972.3530539999997</v>
      </c>
      <c r="I59" s="8">
        <v>2703.0436800000002</v>
      </c>
      <c r="J59" s="8">
        <v>3311.9936099999995</v>
      </c>
      <c r="K59" s="8">
        <v>3419.4597790000003</v>
      </c>
      <c r="L59" s="8">
        <v>3242.4623500000002</v>
      </c>
      <c r="M59" s="8">
        <v>2723.0968300000004</v>
      </c>
      <c r="N59" s="8">
        <v>4088.5460799999996</v>
      </c>
      <c r="O59" s="8">
        <v>3420.5160250000004</v>
      </c>
      <c r="P59" s="8">
        <v>2956.7833909999995</v>
      </c>
      <c r="Q59" s="8">
        <v>2961.6921300000004</v>
      </c>
      <c r="R59" s="8">
        <v>2697.981194</v>
      </c>
      <c r="S59" s="8">
        <v>3294.4954140000004</v>
      </c>
      <c r="T59" s="8">
        <v>3412.1741500000003</v>
      </c>
      <c r="U59" s="8">
        <v>3233.1371959999997</v>
      </c>
      <c r="V59" s="8">
        <v>2727.9454900000001</v>
      </c>
      <c r="W59" s="8">
        <v>4090.6822160000002</v>
      </c>
      <c r="X59" s="8">
        <v>3425.2149799999997</v>
      </c>
      <c r="Y59" s="8">
        <v>2962.261074</v>
      </c>
      <c r="Z59" s="8">
        <v>2961.8983400000002</v>
      </c>
      <c r="AA59" s="8">
        <v>2688.3930600000003</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15249.524805000001</v>
      </c>
      <c r="D61" s="8">
        <v>18293.444107915755</v>
      </c>
      <c r="E61" s="8">
        <v>28421.235871025041</v>
      </c>
      <c r="F61" s="8">
        <v>32265.295534795288</v>
      </c>
      <c r="G61" s="8">
        <v>33692.025887725169</v>
      </c>
      <c r="H61" s="8">
        <v>38451.665303842412</v>
      </c>
      <c r="I61" s="8">
        <v>39438.352088002568</v>
      </c>
      <c r="J61" s="8">
        <v>44812.142122068719</v>
      </c>
      <c r="K61" s="8">
        <v>47316.152113126162</v>
      </c>
      <c r="L61" s="8">
        <v>53437.478863732518</v>
      </c>
      <c r="M61" s="8">
        <v>57459.088781884115</v>
      </c>
      <c r="N61" s="8">
        <v>57130.914441160756</v>
      </c>
      <c r="O61" s="8">
        <v>63100.853805371102</v>
      </c>
      <c r="P61" s="8">
        <v>63133.252764128709</v>
      </c>
      <c r="Q61" s="8">
        <v>68103.575116571665</v>
      </c>
      <c r="R61" s="8">
        <v>61849.457867672521</v>
      </c>
      <c r="S61" s="8">
        <v>65477.823721903776</v>
      </c>
      <c r="T61" s="8">
        <v>66148.241644045687</v>
      </c>
      <c r="U61" s="8">
        <v>68039.050405873</v>
      </c>
      <c r="V61" s="8">
        <v>69248.623826449708</v>
      </c>
      <c r="W61" s="8">
        <v>66755.569025472287</v>
      </c>
      <c r="X61" s="8">
        <v>71869.013747635487</v>
      </c>
      <c r="Y61" s="8">
        <v>68821.150230437168</v>
      </c>
      <c r="Z61" s="8">
        <v>73423.852975753398</v>
      </c>
      <c r="AA61" s="8">
        <v>68255.625254677201</v>
      </c>
    </row>
    <row r="62" spans="1:27">
      <c r="A62" s="16" t="s">
        <v>25</v>
      </c>
      <c r="B62" s="16" t="s">
        <v>8</v>
      </c>
      <c r="C62" s="8">
        <v>3820.2239346000001</v>
      </c>
      <c r="D62" s="8">
        <v>7990.3730933035904</v>
      </c>
      <c r="E62" s="8">
        <v>8722.7808983046907</v>
      </c>
      <c r="F62" s="8">
        <v>9286.1206630338838</v>
      </c>
      <c r="G62" s="8">
        <v>12101.076073095879</v>
      </c>
      <c r="H62" s="8">
        <v>12124.792238041051</v>
      </c>
      <c r="I62" s="8">
        <v>12559.51126248851</v>
      </c>
      <c r="J62" s="8">
        <v>12592.343878341555</v>
      </c>
      <c r="K62" s="8">
        <v>12680.279631210149</v>
      </c>
      <c r="L62" s="8">
        <v>13263.919353045709</v>
      </c>
      <c r="M62" s="8">
        <v>13451.357038455979</v>
      </c>
      <c r="N62" s="8">
        <v>13484.834528699181</v>
      </c>
      <c r="O62" s="8">
        <v>14087.306103099243</v>
      </c>
      <c r="P62" s="8">
        <v>14180.055085476546</v>
      </c>
      <c r="Q62" s="8">
        <v>14144.502125281522</v>
      </c>
      <c r="R62" s="8">
        <v>18368.437381</v>
      </c>
      <c r="S62" s="8">
        <v>18393.539499999999</v>
      </c>
      <c r="T62" s="8">
        <v>19077.156587000001</v>
      </c>
      <c r="U62" s="8">
        <v>20032.211975999999</v>
      </c>
      <c r="V62" s="8">
        <v>19958.142540000001</v>
      </c>
      <c r="W62" s="8">
        <v>18696.201546</v>
      </c>
      <c r="X62" s="8">
        <v>18989.196859999996</v>
      </c>
      <c r="Y62" s="8">
        <v>18779.473290000002</v>
      </c>
      <c r="Z62" s="8">
        <v>18109.081869999998</v>
      </c>
      <c r="AA62" s="8">
        <v>18501.069799999997</v>
      </c>
    </row>
    <row r="63" spans="1:27">
      <c r="A63" s="16" t="s">
        <v>25</v>
      </c>
      <c r="B63" s="16" t="s">
        <v>84</v>
      </c>
      <c r="C63" s="8">
        <v>2492.9343650000001</v>
      </c>
      <c r="D63" s="8">
        <v>4945.457038045266</v>
      </c>
      <c r="E63" s="8">
        <v>4316.8518087704333</v>
      </c>
      <c r="F63" s="8">
        <v>4870.3193154929022</v>
      </c>
      <c r="G63" s="8">
        <v>5672.066492557944</v>
      </c>
      <c r="H63" s="8">
        <v>5251.4631857469776</v>
      </c>
      <c r="I63" s="8">
        <v>5371.8935414707712</v>
      </c>
      <c r="J63" s="8">
        <v>4832.8021705603633</v>
      </c>
      <c r="K63" s="8">
        <v>5436.8577115779499</v>
      </c>
      <c r="L63" s="8">
        <v>5291.5214166233</v>
      </c>
      <c r="M63" s="8">
        <v>5490.1033262123001</v>
      </c>
      <c r="N63" s="8">
        <v>5114.2162252397002</v>
      </c>
      <c r="O63" s="8">
        <v>4571.6903880144</v>
      </c>
      <c r="P63" s="8">
        <v>4326.8432349530995</v>
      </c>
      <c r="Q63" s="8">
        <v>4072.9280789847003</v>
      </c>
      <c r="R63" s="8">
        <v>4168.2438552677004</v>
      </c>
      <c r="S63" s="8">
        <v>4400.4602052303999</v>
      </c>
      <c r="T63" s="8">
        <v>3980.2212281751999</v>
      </c>
      <c r="U63" s="8">
        <v>3755.5766787634998</v>
      </c>
      <c r="V63" s="8">
        <v>4057.2224971319993</v>
      </c>
      <c r="W63" s="8">
        <v>3520.0672676013005</v>
      </c>
      <c r="X63" s="8">
        <v>2826.2946903759002</v>
      </c>
      <c r="Y63" s="8">
        <v>2714.8622585600001</v>
      </c>
      <c r="Z63" s="8">
        <v>2000.0766899832997</v>
      </c>
      <c r="AA63" s="8">
        <v>2091.4372666132299</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154.70966999999999</v>
      </c>
      <c r="D65" s="8">
        <v>250.592367</v>
      </c>
      <c r="E65" s="8">
        <v>205.252534</v>
      </c>
      <c r="F65" s="8">
        <v>282.04616999999996</v>
      </c>
      <c r="G65" s="8">
        <v>480.02094999999997</v>
      </c>
      <c r="H65" s="8">
        <v>605.00905999999998</v>
      </c>
      <c r="I65" s="8">
        <v>766.24505999999997</v>
      </c>
      <c r="J65" s="8">
        <v>908.02735000000007</v>
      </c>
      <c r="K65" s="8">
        <v>1064.70867</v>
      </c>
      <c r="L65" s="8">
        <v>1320.6626999999999</v>
      </c>
      <c r="M65" s="8">
        <v>1671.0842</v>
      </c>
      <c r="N65" s="8">
        <v>1872.4935500000001</v>
      </c>
      <c r="O65" s="8">
        <v>2160.5814399999999</v>
      </c>
      <c r="P65" s="8">
        <v>2445.4427000000001</v>
      </c>
      <c r="Q65" s="8">
        <v>2412.05593</v>
      </c>
      <c r="R65" s="8">
        <v>3065.5144</v>
      </c>
      <c r="S65" s="8">
        <v>3299.1046999999999</v>
      </c>
      <c r="T65" s="8">
        <v>3436.0149000000001</v>
      </c>
      <c r="U65" s="8">
        <v>3767.4223000000002</v>
      </c>
      <c r="V65" s="8">
        <v>5439.5892000000003</v>
      </c>
      <c r="W65" s="8">
        <v>5002.5676000000003</v>
      </c>
      <c r="X65" s="8">
        <v>3765.6514000000002</v>
      </c>
      <c r="Y65" s="8">
        <v>4419.9799000000003</v>
      </c>
      <c r="Z65" s="8">
        <v>3875.4695000000002</v>
      </c>
      <c r="AA65" s="8">
        <v>5250.5407999999998</v>
      </c>
    </row>
    <row r="66" spans="1:27">
      <c r="A66" s="16" t="s">
        <v>25</v>
      </c>
      <c r="B66" s="16" t="s">
        <v>6</v>
      </c>
      <c r="C66" s="8">
        <v>2.2669536713706737</v>
      </c>
      <c r="D66" s="8">
        <v>2.802003559020843</v>
      </c>
      <c r="E66" s="8">
        <v>12.208000316191947</v>
      </c>
      <c r="F66" s="8">
        <v>760.29290178050405</v>
      </c>
      <c r="G66" s="8">
        <v>792.09833613109947</v>
      </c>
      <c r="H66" s="8">
        <v>831.21051510999996</v>
      </c>
      <c r="I66" s="8">
        <v>865.06080923000002</v>
      </c>
      <c r="J66" s="8">
        <v>885.17936047204728</v>
      </c>
      <c r="K66" s="8">
        <v>922.78364154073199</v>
      </c>
      <c r="L66" s="8">
        <v>951.73213424398136</v>
      </c>
      <c r="M66" s="8">
        <v>967.03948206627888</v>
      </c>
      <c r="N66" s="8">
        <v>1008.2513998000001</v>
      </c>
      <c r="O66" s="8">
        <v>1017.9352384531609</v>
      </c>
      <c r="P66" s="8">
        <v>1053.5909966978895</v>
      </c>
      <c r="Q66" s="8">
        <v>1065.0732019607999</v>
      </c>
      <c r="R66" s="8">
        <v>1093.1338589</v>
      </c>
      <c r="S66" s="8">
        <v>1110.5550014589921</v>
      </c>
      <c r="T66" s="8">
        <v>1151.3338020752444</v>
      </c>
      <c r="U66" s="8">
        <v>1173.1269938</v>
      </c>
      <c r="V66" s="8">
        <v>1171.5349026854387</v>
      </c>
      <c r="W66" s="8">
        <v>1195.098483092695</v>
      </c>
      <c r="X66" s="8">
        <v>1211.906819098609</v>
      </c>
      <c r="Y66" s="8">
        <v>1220.4317961057602</v>
      </c>
      <c r="Z66" s="8">
        <v>1233.0480976130445</v>
      </c>
      <c r="AA66" s="8">
        <v>1201.4016043186532</v>
      </c>
    </row>
    <row r="67" spans="1:27">
      <c r="A67" s="77" t="s">
        <v>83</v>
      </c>
      <c r="B67" s="77"/>
      <c r="C67" s="70">
        <v>47609.175371918231</v>
      </c>
      <c r="D67" s="70">
        <v>53148.306114742481</v>
      </c>
      <c r="E67" s="70">
        <v>52862.059936209233</v>
      </c>
      <c r="F67" s="70">
        <v>56059.952393151521</v>
      </c>
      <c r="G67" s="70">
        <v>58887.507961439173</v>
      </c>
      <c r="H67" s="70">
        <v>62250.797573539363</v>
      </c>
      <c r="I67" s="70">
        <v>65504.442732602853</v>
      </c>
      <c r="J67" s="70">
        <v>69571.559179196265</v>
      </c>
      <c r="K67" s="70">
        <v>75341.196571315726</v>
      </c>
      <c r="L67" s="70">
        <v>79663.819881677191</v>
      </c>
      <c r="M67" s="70">
        <v>84074.970343664609</v>
      </c>
      <c r="N67" s="70">
        <v>86146.959844866069</v>
      </c>
      <c r="O67" s="70">
        <v>90900.039194095385</v>
      </c>
      <c r="P67" s="70">
        <v>91794.588423503024</v>
      </c>
      <c r="Q67" s="70">
        <v>95920.527757138829</v>
      </c>
      <c r="R67" s="70">
        <v>94864.894222735442</v>
      </c>
      <c r="S67" s="70">
        <v>97156.727753446423</v>
      </c>
      <c r="T67" s="70">
        <v>101301.29470210793</v>
      </c>
      <c r="U67" s="70">
        <v>102393.40943397912</v>
      </c>
      <c r="V67" s="70">
        <v>105349.54942450886</v>
      </c>
      <c r="W67" s="70">
        <v>103425.7283648579</v>
      </c>
      <c r="X67" s="70">
        <v>103904.16301600427</v>
      </c>
      <c r="Y67" s="70">
        <v>103106.94142382022</v>
      </c>
      <c r="Z67" s="70">
        <v>103891.2625595626</v>
      </c>
      <c r="AA67" s="70">
        <v>103023.98473707332</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2172.6833499999998</v>
      </c>
      <c r="D72" s="8">
        <v>2345.2694399380221</v>
      </c>
      <c r="E72" s="8">
        <v>2067.7654151196543</v>
      </c>
      <c r="F72" s="8">
        <v>1754.056014672683</v>
      </c>
      <c r="G72" s="8">
        <v>1957.6864146039461</v>
      </c>
      <c r="H72" s="8">
        <v>1627.5078142148982</v>
      </c>
      <c r="I72" s="8">
        <v>1680.206015769068</v>
      </c>
      <c r="J72" s="8">
        <v>1767.2286159819209</v>
      </c>
      <c r="K72" s="8">
        <v>1779.1617159298471</v>
      </c>
      <c r="L72" s="8">
        <v>1215.2751148606242</v>
      </c>
      <c r="M72" s="8">
        <v>1230.7599149444761</v>
      </c>
      <c r="N72" s="8">
        <v>1.5480346000000001E-5</v>
      </c>
      <c r="O72" s="8">
        <v>1.5235478999999999E-5</v>
      </c>
      <c r="P72" s="8">
        <v>1.521237E-5</v>
      </c>
      <c r="Q72" s="8">
        <v>1.4916436E-5</v>
      </c>
      <c r="R72" s="8">
        <v>1.4991430000000001E-5</v>
      </c>
      <c r="S72" s="8">
        <v>1.5039808E-5</v>
      </c>
      <c r="T72" s="8">
        <v>1.5039503E-5</v>
      </c>
      <c r="U72" s="8">
        <v>1.4533029000000001E-5</v>
      </c>
      <c r="V72" s="8">
        <v>1.4262944000000001E-5</v>
      </c>
      <c r="W72" s="8">
        <v>1.4741692E-5</v>
      </c>
      <c r="X72" s="8">
        <v>1.4767144E-5</v>
      </c>
      <c r="Y72" s="8">
        <v>1.4800447999999999E-5</v>
      </c>
      <c r="Z72" s="8">
        <v>1.4716757E-5</v>
      </c>
      <c r="AA72" s="8">
        <v>6.9824010000000002E-5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1513.4355996269078</v>
      </c>
      <c r="D74" s="8">
        <v>1370.9075390748042</v>
      </c>
      <c r="E74" s="8">
        <v>1718.1326548867662</v>
      </c>
      <c r="F74" s="8">
        <v>1298.4484733873896</v>
      </c>
      <c r="G74" s="8">
        <v>1390.3071961074211</v>
      </c>
      <c r="H74" s="8">
        <v>1376.1570020655145</v>
      </c>
      <c r="I74" s="8">
        <v>1222.8236070065404</v>
      </c>
      <c r="J74" s="8">
        <v>985.23987756983354</v>
      </c>
      <c r="K74" s="8">
        <v>1304.2931241074289</v>
      </c>
      <c r="L74" s="8">
        <v>647.34412549193689</v>
      </c>
      <c r="M74" s="8">
        <v>581.03684703022213</v>
      </c>
      <c r="N74" s="8">
        <v>764.4647677357907</v>
      </c>
      <c r="O74" s="8">
        <v>948.26263317597432</v>
      </c>
      <c r="P74" s="8">
        <v>871.54232690673643</v>
      </c>
      <c r="Q74" s="8">
        <v>746.67306330717781</v>
      </c>
      <c r="R74" s="8">
        <v>804.49899374430129</v>
      </c>
      <c r="S74" s="8">
        <v>412.99115262959026</v>
      </c>
      <c r="T74" s="8">
        <v>836.20331597076847</v>
      </c>
      <c r="U74" s="8">
        <v>221.98328069018697</v>
      </c>
      <c r="V74" s="8">
        <v>276.45125320586442</v>
      </c>
      <c r="W74" s="8">
        <v>267.92743294116741</v>
      </c>
      <c r="X74" s="8">
        <v>152.3902568021563</v>
      </c>
      <c r="Y74" s="8">
        <v>383.51285809264698</v>
      </c>
      <c r="Z74" s="8">
        <v>222.25961924932682</v>
      </c>
      <c r="AA74" s="8">
        <v>854.22535288888798</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8774.2170840000017</v>
      </c>
      <c r="D77" s="8">
        <v>11156.913321073202</v>
      </c>
      <c r="E77" s="8">
        <v>11217.131302779455</v>
      </c>
      <c r="F77" s="8">
        <v>12079.660597634358</v>
      </c>
      <c r="G77" s="8">
        <v>13902.737598784952</v>
      </c>
      <c r="H77" s="8">
        <v>14451.224561034027</v>
      </c>
      <c r="I77" s="8">
        <v>13931.534854515625</v>
      </c>
      <c r="J77" s="8">
        <v>14654.017921585313</v>
      </c>
      <c r="K77" s="8">
        <v>13812.645129602046</v>
      </c>
      <c r="L77" s="8">
        <v>14895.363920217202</v>
      </c>
      <c r="M77" s="8">
        <v>14494.559074437684</v>
      </c>
      <c r="N77" s="8">
        <v>13944.667632920533</v>
      </c>
      <c r="O77" s="8">
        <v>14274.985191583219</v>
      </c>
      <c r="P77" s="8">
        <v>14815.968632264758</v>
      </c>
      <c r="Q77" s="8">
        <v>15586.33314841249</v>
      </c>
      <c r="R77" s="8">
        <v>14532.22402081357</v>
      </c>
      <c r="S77" s="8">
        <v>16118.889957378942</v>
      </c>
      <c r="T77" s="8">
        <v>14210.063829875036</v>
      </c>
      <c r="U77" s="8">
        <v>17377.186319945209</v>
      </c>
      <c r="V77" s="8">
        <v>17102.490411690997</v>
      </c>
      <c r="W77" s="8">
        <v>17715.115734358889</v>
      </c>
      <c r="X77" s="8">
        <v>19955.047120723466</v>
      </c>
      <c r="Y77" s="8">
        <v>19120.160835048388</v>
      </c>
      <c r="Z77" s="8">
        <v>19621.02804503325</v>
      </c>
      <c r="AA77" s="8">
        <v>18436.778529573017</v>
      </c>
    </row>
    <row r="78" spans="1:27">
      <c r="A78" s="16" t="s">
        <v>26</v>
      </c>
      <c r="B78" s="16" t="s">
        <v>8</v>
      </c>
      <c r="C78" s="8">
        <v>1456.5348049999998</v>
      </c>
      <c r="D78" s="8">
        <v>1846.6309157593798</v>
      </c>
      <c r="E78" s="8">
        <v>3913.6242560480287</v>
      </c>
      <c r="F78" s="8">
        <v>4139.2057090221406</v>
      </c>
      <c r="G78" s="8">
        <v>4462.0125930564691</v>
      </c>
      <c r="H78" s="8">
        <v>4429.9098370211004</v>
      </c>
      <c r="I78" s="8">
        <v>4574.9139366185736</v>
      </c>
      <c r="J78" s="8">
        <v>4553.1490304733288</v>
      </c>
      <c r="K78" s="8">
        <v>7094.6345569331597</v>
      </c>
      <c r="L78" s="8">
        <v>7274.963793174993</v>
      </c>
      <c r="M78" s="8">
        <v>7698.2579951334901</v>
      </c>
      <c r="N78" s="8">
        <v>10396.365549505746</v>
      </c>
      <c r="O78" s="8">
        <v>10391.582716829696</v>
      </c>
      <c r="P78" s="8">
        <v>10033.549724888238</v>
      </c>
      <c r="Q78" s="8">
        <v>10505.969865397097</v>
      </c>
      <c r="R78" s="8">
        <v>10614.574496315479</v>
      </c>
      <c r="S78" s="8">
        <v>10989.18620400056</v>
      </c>
      <c r="T78" s="8">
        <v>13264.447303145933</v>
      </c>
      <c r="U78" s="8">
        <v>12920.643029336279</v>
      </c>
      <c r="V78" s="8">
        <v>14424.946874008596</v>
      </c>
      <c r="W78" s="8">
        <v>14103.665503369521</v>
      </c>
      <c r="X78" s="8">
        <v>13434.06997879671</v>
      </c>
      <c r="Y78" s="8">
        <v>13568.593255780685</v>
      </c>
      <c r="Z78" s="8">
        <v>14131.583530011419</v>
      </c>
      <c r="AA78" s="8">
        <v>14210.826313386</v>
      </c>
    </row>
    <row r="79" spans="1:27">
      <c r="A79" s="16" t="s">
        <v>26</v>
      </c>
      <c r="B79" s="16" t="s">
        <v>84</v>
      </c>
      <c r="C79" s="8">
        <v>1013.9603929000001</v>
      </c>
      <c r="D79" s="8">
        <v>2055.4014557251289</v>
      </c>
      <c r="E79" s="8">
        <v>2519.5534634590558</v>
      </c>
      <c r="F79" s="8">
        <v>2497.1550504705301</v>
      </c>
      <c r="G79" s="8">
        <v>2507.931898897165</v>
      </c>
      <c r="H79" s="8">
        <v>2317.0064728390907</v>
      </c>
      <c r="I79" s="8">
        <v>2406.5521440523298</v>
      </c>
      <c r="J79" s="8">
        <v>2172.4834326648497</v>
      </c>
      <c r="K79" s="8">
        <v>2334.0242963915844</v>
      </c>
      <c r="L79" s="8">
        <v>2276.5709605890097</v>
      </c>
      <c r="M79" s="8">
        <v>2423.4671808866296</v>
      </c>
      <c r="N79" s="8">
        <v>3835.2329213533794</v>
      </c>
      <c r="O79" s="8">
        <v>3536.07827623914</v>
      </c>
      <c r="P79" s="8">
        <v>3137.3342560288997</v>
      </c>
      <c r="Q79" s="8">
        <v>2858.8446561229698</v>
      </c>
      <c r="R79" s="8">
        <v>2837.0975478268701</v>
      </c>
      <c r="S79" s="8">
        <v>2975.62440288673</v>
      </c>
      <c r="T79" s="8">
        <v>2899.2465110726998</v>
      </c>
      <c r="U79" s="8">
        <v>2227.2918298122199</v>
      </c>
      <c r="V79" s="8">
        <v>2731.7887039728698</v>
      </c>
      <c r="W79" s="8">
        <v>2439.9356861901997</v>
      </c>
      <c r="X79" s="8">
        <v>1748.4633480570401</v>
      </c>
      <c r="Y79" s="8">
        <v>1241.2500142010299</v>
      </c>
      <c r="Z79" s="8">
        <v>1038.7608016849599</v>
      </c>
      <c r="AA79" s="8">
        <v>1222.0162292222699</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141.97304</v>
      </c>
      <c r="D81" s="8">
        <v>246.6445587</v>
      </c>
      <c r="E81" s="8">
        <v>188.42418400000003</v>
      </c>
      <c r="F81" s="8">
        <v>208.98389699999998</v>
      </c>
      <c r="G81" s="8">
        <v>247.03198400000002</v>
      </c>
      <c r="H81" s="8">
        <v>285.87873400000001</v>
      </c>
      <c r="I81" s="8">
        <v>351.21175400000004</v>
      </c>
      <c r="J81" s="8">
        <v>394.12621999999999</v>
      </c>
      <c r="K81" s="8">
        <v>503.03903000000003</v>
      </c>
      <c r="L81" s="8">
        <v>584.61950999999999</v>
      </c>
      <c r="M81" s="8">
        <v>708.31981999999994</v>
      </c>
      <c r="N81" s="8">
        <v>852.73964000000001</v>
      </c>
      <c r="O81" s="8">
        <v>999.88490000000002</v>
      </c>
      <c r="P81" s="8">
        <v>1112.8447900000001</v>
      </c>
      <c r="Q81" s="8">
        <v>1186.6623999999999</v>
      </c>
      <c r="R81" s="8">
        <v>1380.82015</v>
      </c>
      <c r="S81" s="8">
        <v>1526.90265</v>
      </c>
      <c r="T81" s="8">
        <v>1723.2939000000001</v>
      </c>
      <c r="U81" s="8">
        <v>1842.1446999999998</v>
      </c>
      <c r="V81" s="8">
        <v>2234.5785999999998</v>
      </c>
      <c r="W81" s="8">
        <v>2291.4819000000002</v>
      </c>
      <c r="X81" s="8">
        <v>1970.2936500000001</v>
      </c>
      <c r="Y81" s="8">
        <v>2288.3993</v>
      </c>
      <c r="Z81" s="8">
        <v>2141.48225</v>
      </c>
      <c r="AA81" s="8">
        <v>2675.0484999999999</v>
      </c>
    </row>
    <row r="82" spans="1:27">
      <c r="A82" s="16" t="s">
        <v>26</v>
      </c>
      <c r="B82" s="16" t="s">
        <v>6</v>
      </c>
      <c r="C82" s="8">
        <v>412.04468003895562</v>
      </c>
      <c r="D82" s="8">
        <v>120.69379486759659</v>
      </c>
      <c r="E82" s="8">
        <v>161.97187102999999</v>
      </c>
      <c r="F82" s="8">
        <v>114.9380207759046</v>
      </c>
      <c r="G82" s="8">
        <v>132.82590093072659</v>
      </c>
      <c r="H82" s="8">
        <v>129.94711089700286</v>
      </c>
      <c r="I82" s="8">
        <v>165.12057453</v>
      </c>
      <c r="J82" s="8">
        <v>146.00507096481905</v>
      </c>
      <c r="K82" s="8">
        <v>239.48710304031397</v>
      </c>
      <c r="L82" s="8">
        <v>150.13917104354647</v>
      </c>
      <c r="M82" s="8">
        <v>153.71785144582253</v>
      </c>
      <c r="N82" s="8">
        <v>233.36500404</v>
      </c>
      <c r="O82" s="8">
        <v>317.23062175265227</v>
      </c>
      <c r="P82" s="8">
        <v>333.10530206626026</v>
      </c>
      <c r="Q82" s="8">
        <v>315.89061806018231</v>
      </c>
      <c r="R82" s="8">
        <v>427.99201014495054</v>
      </c>
      <c r="S82" s="8">
        <v>358.0047150690055</v>
      </c>
      <c r="T82" s="8">
        <v>507.83285007459421</v>
      </c>
      <c r="U82" s="8">
        <v>409.53598010000002</v>
      </c>
      <c r="V82" s="8">
        <v>419.87204008451107</v>
      </c>
      <c r="W82" s="8">
        <v>681.4368500923307</v>
      </c>
      <c r="X82" s="8">
        <v>673.4337900975836</v>
      </c>
      <c r="Y82" s="8">
        <v>828.54324010479047</v>
      </c>
      <c r="Z82" s="8">
        <v>880.67830011202432</v>
      </c>
      <c r="AA82" s="8">
        <v>167.31819711793244</v>
      </c>
    </row>
    <row r="83" spans="1:27">
      <c r="A83" s="77" t="s">
        <v>83</v>
      </c>
      <c r="B83" s="77"/>
      <c r="C83" s="70">
        <v>15484.848951565866</v>
      </c>
      <c r="D83" s="70">
        <v>19142.461025138131</v>
      </c>
      <c r="E83" s="70">
        <v>21786.60314732296</v>
      </c>
      <c r="F83" s="70">
        <v>22092.447762963006</v>
      </c>
      <c r="G83" s="70">
        <v>24600.533586380679</v>
      </c>
      <c r="H83" s="70">
        <v>24617.631532071635</v>
      </c>
      <c r="I83" s="70">
        <v>24332.362886492137</v>
      </c>
      <c r="J83" s="70">
        <v>24672.250169240062</v>
      </c>
      <c r="K83" s="70">
        <v>27067.284956004383</v>
      </c>
      <c r="L83" s="70">
        <v>27044.276595377312</v>
      </c>
      <c r="M83" s="70">
        <v>27290.118683878325</v>
      </c>
      <c r="N83" s="70">
        <v>30026.835531035798</v>
      </c>
      <c r="O83" s="70">
        <v>30468.02435481616</v>
      </c>
      <c r="P83" s="70">
        <v>30304.345047367256</v>
      </c>
      <c r="Q83" s="70">
        <v>31200.373766216351</v>
      </c>
      <c r="R83" s="70">
        <v>30597.207233836598</v>
      </c>
      <c r="S83" s="70">
        <v>32381.599097004633</v>
      </c>
      <c r="T83" s="70">
        <v>33441.087725178528</v>
      </c>
      <c r="U83" s="70">
        <v>34998.785154416924</v>
      </c>
      <c r="V83" s="70">
        <v>37190.127897225779</v>
      </c>
      <c r="W83" s="70">
        <v>37499.563121693798</v>
      </c>
      <c r="X83" s="70">
        <v>37933.698159244101</v>
      </c>
      <c r="Y83" s="70">
        <v>37430.459518027987</v>
      </c>
      <c r="Z83" s="70">
        <v>38035.792560807749</v>
      </c>
      <c r="AA83" s="70">
        <v>37566.21319201211</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4.4101630000000002E-6</v>
      </c>
      <c r="E88" s="8">
        <v>4.3525474000000003E-6</v>
      </c>
      <c r="F88" s="8">
        <v>5.0137637000000002E-6</v>
      </c>
      <c r="G88" s="8">
        <v>6.4569129999999997E-6</v>
      </c>
      <c r="H88" s="8">
        <v>6.9983407000000002E-6</v>
      </c>
      <c r="I88" s="8">
        <v>8.4188809999999997E-6</v>
      </c>
      <c r="J88" s="8">
        <v>8.4395219999999996E-6</v>
      </c>
      <c r="K88" s="8">
        <v>8.2588619999999992E-6</v>
      </c>
      <c r="L88" s="8">
        <v>7.8669079999999994E-6</v>
      </c>
      <c r="M88" s="8">
        <v>7.8616185E-6</v>
      </c>
      <c r="N88" s="8">
        <v>8.1723290000000007E-6</v>
      </c>
      <c r="O88" s="8">
        <v>8.0597965000000008E-6</v>
      </c>
      <c r="P88" s="8">
        <v>8.7205360000000008E-6</v>
      </c>
      <c r="Q88" s="8">
        <v>8.7015070000000004E-6</v>
      </c>
      <c r="R88" s="8">
        <v>8.8442829999999995E-6</v>
      </c>
      <c r="S88" s="8">
        <v>8.6889769999999997E-6</v>
      </c>
      <c r="T88" s="8">
        <v>8.759165E-6</v>
      </c>
      <c r="U88" s="8">
        <v>8.5925370000000007E-6</v>
      </c>
      <c r="V88" s="8">
        <v>8.4527740000000003E-6</v>
      </c>
      <c r="W88" s="8">
        <v>8.9024609999999999E-6</v>
      </c>
      <c r="X88" s="8">
        <v>8.7472344999999992E-6</v>
      </c>
      <c r="Y88" s="8">
        <v>1.0341545000000001E-5</v>
      </c>
      <c r="Z88" s="8">
        <v>1.0247176999999999E-5</v>
      </c>
      <c r="AA88" s="8">
        <v>3.1774077999999998E-5</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43.337905424978999</v>
      </c>
      <c r="D90" s="8">
        <v>5.3187529999999996E-6</v>
      </c>
      <c r="E90" s="8">
        <v>5.8848035481782004</v>
      </c>
      <c r="F90" s="8">
        <v>5.9669153022129988</v>
      </c>
      <c r="G90" s="8">
        <v>97.278141032519599</v>
      </c>
      <c r="H90" s="8">
        <v>68.66506848090259</v>
      </c>
      <c r="I90" s="8">
        <v>57.857391642212306</v>
      </c>
      <c r="J90" s="8">
        <v>33.719734731794304</v>
      </c>
      <c r="K90" s="8">
        <v>35.758515242797401</v>
      </c>
      <c r="L90" s="8">
        <v>25.7963243827155</v>
      </c>
      <c r="M90" s="8">
        <v>22.361417242370198</v>
      </c>
      <c r="N90" s="8">
        <v>44.606007368638302</v>
      </c>
      <c r="O90" s="8">
        <v>21.339317509633297</v>
      </c>
      <c r="P90" s="8">
        <v>29.740727677517697</v>
      </c>
      <c r="Q90" s="8">
        <v>8.8080027444080002</v>
      </c>
      <c r="R90" s="8">
        <v>19.027491418636899</v>
      </c>
      <c r="S90" s="8">
        <v>2.3673385685904997</v>
      </c>
      <c r="T90" s="8">
        <v>35.690177212802602</v>
      </c>
      <c r="U90" s="8">
        <v>19.552600021672099</v>
      </c>
      <c r="V90" s="8">
        <v>9.4357953602729019</v>
      </c>
      <c r="W90" s="8">
        <v>8.6773811258045992</v>
      </c>
      <c r="X90" s="8">
        <v>2.6615082896083</v>
      </c>
      <c r="Y90" s="8">
        <v>26.462626586825703</v>
      </c>
      <c r="Z90" s="8">
        <v>5.5729470067263005</v>
      </c>
      <c r="AA90" s="8">
        <v>2.5817876E-5</v>
      </c>
    </row>
    <row r="91" spans="1:27">
      <c r="A91" s="16" t="s">
        <v>27</v>
      </c>
      <c r="B91" s="16" t="s">
        <v>2</v>
      </c>
      <c r="C91" s="8">
        <v>10224.870359999999</v>
      </c>
      <c r="D91" s="8">
        <v>8474.4754159999993</v>
      </c>
      <c r="E91" s="8">
        <v>8435.0365899999997</v>
      </c>
      <c r="F91" s="8">
        <v>8901.3646800000006</v>
      </c>
      <c r="G91" s="8">
        <v>9487.3654499999993</v>
      </c>
      <c r="H91" s="8">
        <v>8675.9216000000015</v>
      </c>
      <c r="I91" s="8">
        <v>8488.8063000000002</v>
      </c>
      <c r="J91" s="8">
        <v>8324.096230000001</v>
      </c>
      <c r="K91" s="8">
        <v>9603.14581</v>
      </c>
      <c r="L91" s="8">
        <v>7599.3663499999993</v>
      </c>
      <c r="M91" s="8">
        <v>7761.4614299999994</v>
      </c>
      <c r="N91" s="8">
        <v>8936.1807200000003</v>
      </c>
      <c r="O91" s="8">
        <v>7421.7211900000002</v>
      </c>
      <c r="P91" s="8">
        <v>7801.8580299999994</v>
      </c>
      <c r="Q91" s="8">
        <v>7334.7404299999998</v>
      </c>
      <c r="R91" s="8">
        <v>7379.3891200000007</v>
      </c>
      <c r="S91" s="8">
        <v>8237.8261399999992</v>
      </c>
      <c r="T91" s="8">
        <v>8181.1755599999988</v>
      </c>
      <c r="U91" s="8">
        <v>7393.0846600000013</v>
      </c>
      <c r="V91" s="8">
        <v>6923.488264999999</v>
      </c>
      <c r="W91" s="8">
        <v>7544.8470200000002</v>
      </c>
      <c r="X91" s="8">
        <v>8242.3900099999992</v>
      </c>
      <c r="Y91" s="8">
        <v>7085.6713749999999</v>
      </c>
      <c r="Z91" s="8">
        <v>6922.6355600000006</v>
      </c>
      <c r="AA91" s="8">
        <v>7705.97757</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1750.4083499999999</v>
      </c>
      <c r="D93" s="8">
        <v>4046.4364712649071</v>
      </c>
      <c r="E93" s="8">
        <v>5081.2173391274582</v>
      </c>
      <c r="F93" s="8">
        <v>5796.1732402602438</v>
      </c>
      <c r="G93" s="8">
        <v>6344.4431480539906</v>
      </c>
      <c r="H93" s="8">
        <v>7324.2255631273492</v>
      </c>
      <c r="I93" s="8">
        <v>7255.9263448246847</v>
      </c>
      <c r="J93" s="8">
        <v>7785.9628651321364</v>
      </c>
      <c r="K93" s="8">
        <v>8542.3360324266469</v>
      </c>
      <c r="L93" s="8">
        <v>8852.6320071637747</v>
      </c>
      <c r="M93" s="8">
        <v>9332.1370703628854</v>
      </c>
      <c r="N93" s="8">
        <v>9210.9737769798048</v>
      </c>
      <c r="O93" s="8">
        <v>9544.772606130442</v>
      </c>
      <c r="P93" s="8">
        <v>9143.3016173625474</v>
      </c>
      <c r="Q93" s="8">
        <v>10426.483677621614</v>
      </c>
      <c r="R93" s="8">
        <v>9878.4988685869812</v>
      </c>
      <c r="S93" s="8">
        <v>10014.665952413201</v>
      </c>
      <c r="T93" s="8">
        <v>10406.393488381329</v>
      </c>
      <c r="U93" s="8">
        <v>10373.628021078643</v>
      </c>
      <c r="V93" s="8">
        <v>10607.699568748594</v>
      </c>
      <c r="W93" s="8">
        <v>10413.688291278782</v>
      </c>
      <c r="X93" s="8">
        <v>10484.845648105151</v>
      </c>
      <c r="Y93" s="8">
        <v>10026.60942371579</v>
      </c>
      <c r="Z93" s="8">
        <v>10996.818322098037</v>
      </c>
      <c r="AA93" s="8">
        <v>9648.0560270386086</v>
      </c>
    </row>
    <row r="94" spans="1:27">
      <c r="A94" s="16" t="s">
        <v>27</v>
      </c>
      <c r="B94" s="16" t="s">
        <v>8</v>
      </c>
      <c r="C94" s="8">
        <v>0</v>
      </c>
      <c r="D94" s="8">
        <v>547.71850721394276</v>
      </c>
      <c r="E94" s="8">
        <v>649.01685977984471</v>
      </c>
      <c r="F94" s="8">
        <v>643.41694523386491</v>
      </c>
      <c r="G94" s="8">
        <v>656.11971516861388</v>
      </c>
      <c r="H94" s="8">
        <v>646.27595415018914</v>
      </c>
      <c r="I94" s="8">
        <v>673.56851785106596</v>
      </c>
      <c r="J94" s="8">
        <v>660.26021916861475</v>
      </c>
      <c r="K94" s="8">
        <v>652.70621871354604</v>
      </c>
      <c r="L94" s="8">
        <v>664.80732736131301</v>
      </c>
      <c r="M94" s="8">
        <v>662.25417539171269</v>
      </c>
      <c r="N94" s="8">
        <v>647.5778740965319</v>
      </c>
      <c r="O94" s="8">
        <v>638.06028155355102</v>
      </c>
      <c r="P94" s="8">
        <v>654.7644832114579</v>
      </c>
      <c r="Q94" s="8">
        <v>646.58837551343697</v>
      </c>
      <c r="R94" s="8">
        <v>666.58834139928399</v>
      </c>
      <c r="S94" s="8">
        <v>647.78661042377803</v>
      </c>
      <c r="T94" s="8">
        <v>637.90913232471212</v>
      </c>
      <c r="U94" s="8">
        <v>659.05587658986906</v>
      </c>
      <c r="V94" s="8">
        <v>651.98243182625106</v>
      </c>
      <c r="W94" s="8">
        <v>641.69247459660494</v>
      </c>
      <c r="X94" s="8">
        <v>624.85289391889091</v>
      </c>
      <c r="Y94" s="8">
        <v>653.49719818120991</v>
      </c>
      <c r="Z94" s="8">
        <v>641.93514951338705</v>
      </c>
      <c r="AA94" s="8">
        <v>663.85827381197998</v>
      </c>
    </row>
    <row r="95" spans="1:27">
      <c r="A95" s="16" t="s">
        <v>27</v>
      </c>
      <c r="B95" s="16" t="s">
        <v>84</v>
      </c>
      <c r="C95" s="8">
        <v>0</v>
      </c>
      <c r="D95" s="8">
        <v>4.0208842999999998E-5</v>
      </c>
      <c r="E95" s="8">
        <v>4.9728654999999994E-5</v>
      </c>
      <c r="F95" s="8">
        <v>1.8675893499999998E-4</v>
      </c>
      <c r="G95" s="8">
        <v>2.0695650500000002E-4</v>
      </c>
      <c r="H95" s="8">
        <v>2.4641011999999998E-4</v>
      </c>
      <c r="I95" s="8">
        <v>2.6867644E-4</v>
      </c>
      <c r="J95" s="8">
        <v>2.5613903E-4</v>
      </c>
      <c r="K95" s="8">
        <v>2.7949905599999999E-4</v>
      </c>
      <c r="L95" s="8">
        <v>3.44750544E-4</v>
      </c>
      <c r="M95" s="8">
        <v>3.37406244E-4</v>
      </c>
      <c r="N95" s="8">
        <v>3.1958347599999996E-4</v>
      </c>
      <c r="O95" s="8">
        <v>3.3340846E-4</v>
      </c>
      <c r="P95" s="8">
        <v>4.9072875999999995E-4</v>
      </c>
      <c r="Q95" s="8">
        <v>4.8415285999999999E-4</v>
      </c>
      <c r="R95" s="8">
        <v>5.7775578000000003E-4</v>
      </c>
      <c r="S95" s="8">
        <v>5.4069552999999994E-4</v>
      </c>
      <c r="T95" s="8">
        <v>5.8722642999999995E-4</v>
      </c>
      <c r="U95" s="8">
        <v>6.4182911E-4</v>
      </c>
      <c r="V95" s="8">
        <v>6.4688451000000004E-4</v>
      </c>
      <c r="W95" s="8">
        <v>6.5607795999999999E-4</v>
      </c>
      <c r="X95" s="8">
        <v>6.0099071000000001E-4</v>
      </c>
      <c r="Y95" s="8">
        <v>6.0028952000000003E-4</v>
      </c>
      <c r="Z95" s="8">
        <v>5.5681212000000002E-4</v>
      </c>
      <c r="AA95" s="8">
        <v>5.9435899000000007E-4</v>
      </c>
    </row>
    <row r="96" spans="1:27">
      <c r="A96" s="16" t="s">
        <v>27</v>
      </c>
      <c r="B96" s="16" t="s">
        <v>187</v>
      </c>
      <c r="C96" s="8">
        <v>0</v>
      </c>
      <c r="D96" s="8">
        <v>0</v>
      </c>
      <c r="E96" s="8">
        <v>2.2908090499999999E-5</v>
      </c>
      <c r="F96" s="8">
        <v>1.0852652250000001E-4</v>
      </c>
      <c r="G96" s="8">
        <v>1.2777686959999999E-4</v>
      </c>
      <c r="H96" s="8">
        <v>1.37634076E-4</v>
      </c>
      <c r="I96" s="8">
        <v>1.3932336000000001E-4</v>
      </c>
      <c r="J96" s="8">
        <v>1.4254586299999999E-4</v>
      </c>
      <c r="K96" s="8">
        <v>1.5219922150000001E-4</v>
      </c>
      <c r="L96" s="8">
        <v>1.71273848E-4</v>
      </c>
      <c r="M96" s="8">
        <v>1.6857096399999999E-4</v>
      </c>
      <c r="N96" s="8">
        <v>1.6188304800000001E-4</v>
      </c>
      <c r="O96" s="8">
        <v>1.5974157E-4</v>
      </c>
      <c r="P96" s="8">
        <v>1.6812437E-4</v>
      </c>
      <c r="Q96" s="8">
        <v>1.6431376100000002E-4</v>
      </c>
      <c r="R96" s="8">
        <v>1.6920592149999999E-4</v>
      </c>
      <c r="S96" s="8">
        <v>1.6493741849999999E-4</v>
      </c>
      <c r="T96" s="8">
        <v>1.7779141199999999E-4</v>
      </c>
      <c r="U96" s="8">
        <v>1.8379409999999999E-4</v>
      </c>
      <c r="V96" s="8">
        <v>1.8506262100000001E-4</v>
      </c>
      <c r="W96" s="8">
        <v>1.80989143E-4</v>
      </c>
      <c r="X96" s="8">
        <v>1.7767474500000001E-4</v>
      </c>
      <c r="Y96" s="8">
        <v>1.7443504300000001E-4</v>
      </c>
      <c r="Z96" s="8">
        <v>1.7594801900000002E-4</v>
      </c>
      <c r="AA96" s="8">
        <v>1.81974062E-4</v>
      </c>
    </row>
    <row r="97" spans="1:27">
      <c r="A97" s="16" t="s">
        <v>27</v>
      </c>
      <c r="B97" s="16" t="s">
        <v>15</v>
      </c>
      <c r="C97" s="8">
        <v>1.2070396000000001</v>
      </c>
      <c r="D97" s="8">
        <v>7.8642491699999999</v>
      </c>
      <c r="E97" s="8">
        <v>9.9632515000000001</v>
      </c>
      <c r="F97" s="8">
        <v>14.7989493</v>
      </c>
      <c r="G97" s="8">
        <v>24.738035</v>
      </c>
      <c r="H97" s="8">
        <v>30.952883999999997</v>
      </c>
      <c r="I97" s="8">
        <v>41.553089999999997</v>
      </c>
      <c r="J97" s="8">
        <v>50.382666</v>
      </c>
      <c r="K97" s="8">
        <v>63.676648999999998</v>
      </c>
      <c r="L97" s="8">
        <v>87.944828000000001</v>
      </c>
      <c r="M97" s="8">
        <v>110.17630800000001</v>
      </c>
      <c r="N97" s="8">
        <v>128.078293</v>
      </c>
      <c r="O97" s="8">
        <v>145.58369999999999</v>
      </c>
      <c r="P97" s="8">
        <v>169.40375</v>
      </c>
      <c r="Q97" s="8">
        <v>163.315797</v>
      </c>
      <c r="R97" s="8">
        <v>210.34667000000002</v>
      </c>
      <c r="S97" s="8">
        <v>237.00229000000002</v>
      </c>
      <c r="T97" s="8">
        <v>246.99468000000002</v>
      </c>
      <c r="U97" s="8">
        <v>284.76348999999999</v>
      </c>
      <c r="V97" s="8">
        <v>337.81806</v>
      </c>
      <c r="W97" s="8">
        <v>354.63401999999996</v>
      </c>
      <c r="X97" s="8">
        <v>348.89918</v>
      </c>
      <c r="Y97" s="8">
        <v>389.80271000000005</v>
      </c>
      <c r="Z97" s="8">
        <v>352.68689000000001</v>
      </c>
      <c r="AA97" s="8">
        <v>378.26344999999998</v>
      </c>
    </row>
    <row r="98" spans="1:27">
      <c r="A98" s="16" t="s">
        <v>27</v>
      </c>
      <c r="B98" s="16" t="s">
        <v>6</v>
      </c>
      <c r="C98" s="8">
        <v>8.8053200000000001E-7</v>
      </c>
      <c r="D98" s="8">
        <v>6.1675320000000003E-7</v>
      </c>
      <c r="E98" s="8">
        <v>6.399603E-7</v>
      </c>
      <c r="F98" s="8">
        <v>4.9950677000000004E-7</v>
      </c>
      <c r="G98" s="8">
        <v>0.17200062999999999</v>
      </c>
      <c r="H98" s="8">
        <v>0.52532800000000002</v>
      </c>
      <c r="I98" s="8">
        <v>1.999414</v>
      </c>
      <c r="J98" s="8">
        <v>7.0729844999999998E-7</v>
      </c>
      <c r="K98" s="8">
        <v>1.1755043000000001</v>
      </c>
      <c r="L98" s="8">
        <v>4.5833883000000002</v>
      </c>
      <c r="M98" s="8">
        <v>7.5477016000000003E-7</v>
      </c>
      <c r="N98" s="8">
        <v>2.1337329999999999</v>
      </c>
      <c r="O98" s="8">
        <v>9.5231525000000002E-7</v>
      </c>
      <c r="P98" s="8">
        <v>1.7437849999999999</v>
      </c>
      <c r="Q98" s="8">
        <v>2.6631450000000001</v>
      </c>
      <c r="R98" s="8">
        <v>16.573136999999999</v>
      </c>
      <c r="S98" s="8">
        <v>1.203908E-6</v>
      </c>
      <c r="T98" s="8">
        <v>75.429000000000002</v>
      </c>
      <c r="U98" s="8">
        <v>27.428046999999999</v>
      </c>
      <c r="V98" s="8">
        <v>26.684142999999999</v>
      </c>
      <c r="W98" s="8">
        <v>41.570006999999997</v>
      </c>
      <c r="X98" s="8">
        <v>23.509755999999999</v>
      </c>
      <c r="Y98" s="8">
        <v>316.74936000000002</v>
      </c>
      <c r="Z98" s="8">
        <v>210.47667000000001</v>
      </c>
      <c r="AA98" s="8">
        <v>5.5925410000000002E-2</v>
      </c>
    </row>
    <row r="99" spans="1:27">
      <c r="A99" s="77" t="s">
        <v>83</v>
      </c>
      <c r="B99" s="77"/>
      <c r="C99" s="70">
        <v>12019.823655905511</v>
      </c>
      <c r="D99" s="70">
        <v>13076.49469420336</v>
      </c>
      <c r="E99" s="70">
        <v>14181.118921584733</v>
      </c>
      <c r="F99" s="70">
        <v>15361.721030895051</v>
      </c>
      <c r="G99" s="70">
        <v>16610.116831075407</v>
      </c>
      <c r="H99" s="70">
        <v>16746.566788800978</v>
      </c>
      <c r="I99" s="70">
        <v>16519.711474736647</v>
      </c>
      <c r="J99" s="70">
        <v>16854.42212286426</v>
      </c>
      <c r="K99" s="70">
        <v>18898.799169640133</v>
      </c>
      <c r="L99" s="70">
        <v>17235.130749099102</v>
      </c>
      <c r="M99" s="70">
        <v>17888.390915590564</v>
      </c>
      <c r="N99" s="70">
        <v>18969.550894083823</v>
      </c>
      <c r="O99" s="70">
        <v>17771.477597355763</v>
      </c>
      <c r="P99" s="70">
        <v>17800.813060825185</v>
      </c>
      <c r="Q99" s="70">
        <v>18582.60008504759</v>
      </c>
      <c r="R99" s="70">
        <v>18170.424384210892</v>
      </c>
      <c r="S99" s="70">
        <v>19139.649046931405</v>
      </c>
      <c r="T99" s="70">
        <v>19583.592811695849</v>
      </c>
      <c r="U99" s="70">
        <v>18757.513528905933</v>
      </c>
      <c r="V99" s="70">
        <v>18557.109104335021</v>
      </c>
      <c r="W99" s="70">
        <v>19005.110039970757</v>
      </c>
      <c r="X99" s="70">
        <v>19727.159783726336</v>
      </c>
      <c r="Y99" s="70">
        <v>18498.793478549935</v>
      </c>
      <c r="Z99" s="70">
        <v>19130.126281625468</v>
      </c>
      <c r="AA99" s="70">
        <v>18396.212080185593</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12976.865090100004</v>
      </c>
      <c r="D104" s="8">
        <v>20707.438414251796</v>
      </c>
      <c r="E104" s="8">
        <v>24360.279999405655</v>
      </c>
      <c r="F104" s="8">
        <v>30937.501543366816</v>
      </c>
      <c r="G104" s="8">
        <v>32349.873621545947</v>
      </c>
      <c r="H104" s="8">
        <v>31157.052774150656</v>
      </c>
      <c r="I104" s="8">
        <v>32713.244765175677</v>
      </c>
      <c r="J104" s="8">
        <v>30191.037767019978</v>
      </c>
      <c r="K104" s="8">
        <v>31278.314627683783</v>
      </c>
      <c r="L104" s="8">
        <v>31502.718860356632</v>
      </c>
      <c r="M104" s="8">
        <v>32323.577390332699</v>
      </c>
      <c r="N104" s="8">
        <v>36504.371346218235</v>
      </c>
      <c r="O104" s="8">
        <v>34047.56611576437</v>
      </c>
      <c r="P104" s="8">
        <v>31660.483108158587</v>
      </c>
      <c r="Q104" s="8">
        <v>30761.734283099911</v>
      </c>
      <c r="R104" s="8">
        <v>29360.06951808347</v>
      </c>
      <c r="S104" s="8">
        <v>30993.12398202658</v>
      </c>
      <c r="T104" s="8">
        <v>28953.512609408819</v>
      </c>
      <c r="U104" s="8">
        <v>26157.293423158011</v>
      </c>
      <c r="V104" s="8">
        <v>27261.820910624112</v>
      </c>
      <c r="W104" s="8">
        <v>30996.716217693011</v>
      </c>
      <c r="X104" s="8">
        <v>25864.090030155967</v>
      </c>
      <c r="Y104" s="8">
        <v>21845.4000722241</v>
      </c>
      <c r="Z104" s="8">
        <v>19501.285725858394</v>
      </c>
      <c r="AA104" s="8">
        <v>21618.760718612593</v>
      </c>
    </row>
    <row r="105" spans="1:27" collapsed="1">
      <c r="A105" s="16" t="s">
        <v>17</v>
      </c>
      <c r="B105" s="16" t="s">
        <v>188</v>
      </c>
      <c r="C105" s="8">
        <v>3422.1373199999998</v>
      </c>
      <c r="D105" s="8">
        <v>4030.8956099999996</v>
      </c>
      <c r="E105" s="8">
        <v>4350.864136233954</v>
      </c>
      <c r="F105" s="8">
        <v>9871.0571354653293</v>
      </c>
      <c r="G105" s="8">
        <v>11248.482504108879</v>
      </c>
      <c r="H105" s="8">
        <v>10566.257855980261</v>
      </c>
      <c r="I105" s="8">
        <v>11162.150407520387</v>
      </c>
      <c r="J105" s="8">
        <v>11084.497775160469</v>
      </c>
      <c r="K105" s="8">
        <v>11024.343639371858</v>
      </c>
      <c r="L105" s="8">
        <v>14959.506717491158</v>
      </c>
      <c r="M105" s="8">
        <v>14882.920853368763</v>
      </c>
      <c r="N105" s="8">
        <v>15809.315470469026</v>
      </c>
      <c r="O105" s="8">
        <v>13726.303213366396</v>
      </c>
      <c r="P105" s="8">
        <v>13285.023828410063</v>
      </c>
      <c r="Q105" s="8">
        <v>12525.503337175745</v>
      </c>
      <c r="R105" s="8">
        <v>12597.510519184571</v>
      </c>
      <c r="S105" s="8">
        <v>12653.214555417037</v>
      </c>
      <c r="T105" s="8">
        <v>11907.337070634694</v>
      </c>
      <c r="U105" s="8">
        <v>11589.633429636919</v>
      </c>
      <c r="V105" s="8">
        <v>12483.348569257178</v>
      </c>
      <c r="W105" s="8">
        <v>10591.327758463765</v>
      </c>
      <c r="X105" s="8">
        <v>9073.8163993856433</v>
      </c>
      <c r="Y105" s="8">
        <v>7428.5930937861622</v>
      </c>
      <c r="Z105" s="8">
        <v>7410.9086368681392</v>
      </c>
      <c r="AA105" s="8">
        <v>9666.5875702338271</v>
      </c>
    </row>
    <row r="106" spans="1:27">
      <c r="A106" s="16" t="s">
        <v>17</v>
      </c>
      <c r="B106" s="16" t="s">
        <v>94</v>
      </c>
      <c r="C106" s="8">
        <v>876.79237219999993</v>
      </c>
      <c r="D106" s="8">
        <v>1436.4858404699999</v>
      </c>
      <c r="E106" s="8">
        <v>1181.9425307999998</v>
      </c>
      <c r="F106" s="8">
        <v>1669.7334895000001</v>
      </c>
      <c r="G106" s="8">
        <v>2367.9688130000004</v>
      </c>
      <c r="H106" s="8">
        <v>3030.8161110000001</v>
      </c>
      <c r="I106" s="8">
        <v>3848.1122179999998</v>
      </c>
      <c r="J106" s="8">
        <v>4704.5276170000006</v>
      </c>
      <c r="K106" s="8">
        <v>5746.974303</v>
      </c>
      <c r="L106" s="8">
        <v>7125.6552439999996</v>
      </c>
      <c r="M106" s="8">
        <v>8645.7465730000004</v>
      </c>
      <c r="N106" s="8">
        <v>9990.111538000001</v>
      </c>
      <c r="O106" s="8">
        <v>11781.47559</v>
      </c>
      <c r="P106" s="8">
        <v>13654.595165000001</v>
      </c>
      <c r="Q106" s="8">
        <v>14947.599559999997</v>
      </c>
      <c r="R106" s="8">
        <v>17402.717123999999</v>
      </c>
      <c r="S106" s="8">
        <v>18984.198800000002</v>
      </c>
      <c r="T106" s="8">
        <v>20868.263215000003</v>
      </c>
      <c r="U106" s="8">
        <v>23880.738860000001</v>
      </c>
      <c r="V106" s="8">
        <v>28397.057340000003</v>
      </c>
      <c r="W106" s="8">
        <v>28486.406659999997</v>
      </c>
      <c r="X106" s="8">
        <v>27596.127429999997</v>
      </c>
      <c r="Y106" s="8">
        <v>30231.119190000005</v>
      </c>
      <c r="Z106" s="8">
        <v>31431.779663999998</v>
      </c>
      <c r="AA106" s="8">
        <v>36575.749579999996</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4816.5602790000012</v>
      </c>
      <c r="D109" s="8">
        <v>7169.4432356765292</v>
      </c>
      <c r="E109" s="8">
        <v>7292.8817896703667</v>
      </c>
      <c r="F109" s="8">
        <v>8983.1637671659373</v>
      </c>
      <c r="G109" s="8">
        <v>9720.5694848373259</v>
      </c>
      <c r="H109" s="8">
        <v>9512.4272239266829</v>
      </c>
      <c r="I109" s="8">
        <v>10416.761025018219</v>
      </c>
      <c r="J109" s="8">
        <v>9800.704391550169</v>
      </c>
      <c r="K109" s="8">
        <v>9826.8559475580842</v>
      </c>
      <c r="L109" s="8">
        <v>10207.430571064393</v>
      </c>
      <c r="M109" s="8">
        <v>10160.38880323396</v>
      </c>
      <c r="N109" s="8">
        <v>9556.8241691210605</v>
      </c>
      <c r="O109" s="8">
        <v>9133.5756606217892</v>
      </c>
      <c r="P109" s="8">
        <v>8477.2831341337005</v>
      </c>
      <c r="Q109" s="8">
        <v>8556.5428218018387</v>
      </c>
      <c r="R109" s="8">
        <v>8145.2788144755605</v>
      </c>
      <c r="S109" s="8">
        <v>8192.5015326247303</v>
      </c>
      <c r="T109" s="8">
        <v>7998.8079798028584</v>
      </c>
      <c r="U109" s="8">
        <v>7891.8243161822293</v>
      </c>
      <c r="V109" s="8">
        <v>8215.1786211166982</v>
      </c>
      <c r="W109" s="8">
        <v>6777.0996294126207</v>
      </c>
      <c r="X109" s="8">
        <v>6016.4877649556001</v>
      </c>
      <c r="Y109" s="8">
        <v>5209.9278316536502</v>
      </c>
      <c r="Z109" s="8">
        <v>4654.0804938150604</v>
      </c>
      <c r="AA109" s="8">
        <v>4917.26835017745</v>
      </c>
    </row>
    <row r="110" spans="1:27">
      <c r="A110" s="16" t="s">
        <v>23</v>
      </c>
      <c r="B110" s="16" t="s">
        <v>188</v>
      </c>
      <c r="C110" s="8">
        <v>1893.6545800000001</v>
      </c>
      <c r="D110" s="8">
        <v>2249.6612599999999</v>
      </c>
      <c r="E110" s="8">
        <v>3211.0876060838195</v>
      </c>
      <c r="F110" s="8">
        <v>8816.5197414027698</v>
      </c>
      <c r="G110" s="8">
        <v>10092.136322206663</v>
      </c>
      <c r="H110" s="8">
        <v>9530.8871292021558</v>
      </c>
      <c r="I110" s="8">
        <v>9957.623918908992</v>
      </c>
      <c r="J110" s="8">
        <v>9943.9000427109349</v>
      </c>
      <c r="K110" s="8">
        <v>9959.8842336504804</v>
      </c>
      <c r="L110" s="8">
        <v>9937.7842927499896</v>
      </c>
      <c r="M110" s="8">
        <v>9709.7858898779159</v>
      </c>
      <c r="N110" s="8">
        <v>10215.071748710525</v>
      </c>
      <c r="O110" s="8">
        <v>9027.7417631179287</v>
      </c>
      <c r="P110" s="8">
        <v>9259.9563076774793</v>
      </c>
      <c r="Q110" s="8">
        <v>8589.7655895546886</v>
      </c>
      <c r="R110" s="8">
        <v>9113.7085972629629</v>
      </c>
      <c r="S110" s="8">
        <v>8458.882347664754</v>
      </c>
      <c r="T110" s="8">
        <v>8111.0959078359738</v>
      </c>
      <c r="U110" s="8">
        <v>8230.8867280487684</v>
      </c>
      <c r="V110" s="8">
        <v>9212.160344004682</v>
      </c>
      <c r="W110" s="8">
        <v>7670.4519320141908</v>
      </c>
      <c r="X110" s="8">
        <v>6256.3904939125987</v>
      </c>
      <c r="Y110" s="8">
        <v>5181.3802760839117</v>
      </c>
      <c r="Z110" s="8">
        <v>4714.5251645458256</v>
      </c>
      <c r="AA110" s="8">
        <v>6627.76908150497</v>
      </c>
    </row>
    <row r="111" spans="1:27">
      <c r="A111" s="16" t="s">
        <v>23</v>
      </c>
      <c r="B111" s="16" t="s">
        <v>94</v>
      </c>
      <c r="C111" s="8">
        <v>356.19574</v>
      </c>
      <c r="D111" s="8">
        <v>532.18048499999998</v>
      </c>
      <c r="E111" s="8">
        <v>459.10323999999997</v>
      </c>
      <c r="F111" s="8">
        <v>670.22072000000003</v>
      </c>
      <c r="G111" s="8">
        <v>931.48428000000001</v>
      </c>
      <c r="H111" s="8">
        <v>1196.07626</v>
      </c>
      <c r="I111" s="8">
        <v>1508.3496700000001</v>
      </c>
      <c r="J111" s="8">
        <v>1866.5246</v>
      </c>
      <c r="K111" s="8">
        <v>2271.7109</v>
      </c>
      <c r="L111" s="8">
        <v>2872.2511</v>
      </c>
      <c r="M111" s="8">
        <v>3413.4724000000001</v>
      </c>
      <c r="N111" s="8">
        <v>3912.2743</v>
      </c>
      <c r="O111" s="8">
        <v>4601.9852000000001</v>
      </c>
      <c r="P111" s="8">
        <v>5427.2587999999996</v>
      </c>
      <c r="Q111" s="8">
        <v>6061.3465999999999</v>
      </c>
      <c r="R111" s="8">
        <v>6863.5240000000003</v>
      </c>
      <c r="S111" s="8">
        <v>7224.1445000000003</v>
      </c>
      <c r="T111" s="8">
        <v>8089.4110000000001</v>
      </c>
      <c r="U111" s="8">
        <v>9694.1946000000007</v>
      </c>
      <c r="V111" s="8">
        <v>10958.5651</v>
      </c>
      <c r="W111" s="8">
        <v>10817.8469</v>
      </c>
      <c r="X111" s="8">
        <v>10785.651399999999</v>
      </c>
      <c r="Y111" s="8">
        <v>11667.143099999999</v>
      </c>
      <c r="Z111" s="8">
        <v>12344.334699999999</v>
      </c>
      <c r="AA111" s="8">
        <v>14844.906299999999</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4132.1871600000004</v>
      </c>
      <c r="D114" s="8">
        <v>5453.3319704487758</v>
      </c>
      <c r="E114" s="8">
        <v>9071.8312634337926</v>
      </c>
      <c r="F114" s="8">
        <v>13288.569352458459</v>
      </c>
      <c r="G114" s="8">
        <v>13050.452257776276</v>
      </c>
      <c r="H114" s="8">
        <v>12766.959414527384</v>
      </c>
      <c r="I114" s="8">
        <v>13153.097433286226</v>
      </c>
      <c r="J114" s="8">
        <v>12186.028194107901</v>
      </c>
      <c r="K114" s="8">
        <v>12329.836410760759</v>
      </c>
      <c r="L114" s="8">
        <v>12410.248291010499</v>
      </c>
      <c r="M114" s="8">
        <v>12861.699784495149</v>
      </c>
      <c r="N114" s="8">
        <v>16386.27774000934</v>
      </c>
      <c r="O114" s="8">
        <v>15335.323698886201</v>
      </c>
      <c r="P114" s="8">
        <v>14421.081443756939</v>
      </c>
      <c r="Q114" s="8">
        <v>14015.509396608901</v>
      </c>
      <c r="R114" s="8">
        <v>13021.2681491354</v>
      </c>
      <c r="S114" s="8">
        <v>14085.580164645358</v>
      </c>
      <c r="T114" s="8">
        <v>12891.322263071541</v>
      </c>
      <c r="U114" s="8">
        <v>11237.554191625601</v>
      </c>
      <c r="V114" s="8">
        <v>11017.482020768801</v>
      </c>
      <c r="W114" s="8">
        <v>17242.258712836701</v>
      </c>
      <c r="X114" s="8">
        <v>14462.881047860679</v>
      </c>
      <c r="Y114" s="8">
        <v>12053.6834455881</v>
      </c>
      <c r="Z114" s="8">
        <v>11304.281399279371</v>
      </c>
      <c r="AA114" s="8">
        <v>12862.794697372599</v>
      </c>
    </row>
    <row r="115" spans="1:27">
      <c r="A115" s="16" t="s">
        <v>24</v>
      </c>
      <c r="B115" s="16" t="s">
        <v>188</v>
      </c>
      <c r="C115" s="8">
        <v>1528.4827399999999</v>
      </c>
      <c r="D115" s="8">
        <v>1781.2343499999999</v>
      </c>
      <c r="E115" s="8">
        <v>1139.7764999999999</v>
      </c>
      <c r="F115" s="8">
        <v>1054.5372499999999</v>
      </c>
      <c r="G115" s="8">
        <v>1156.3460150034175</v>
      </c>
      <c r="H115" s="8">
        <v>1035.3705451039789</v>
      </c>
      <c r="I115" s="8">
        <v>1204.5263051864354</v>
      </c>
      <c r="J115" s="8">
        <v>1140.5975452345203</v>
      </c>
      <c r="K115" s="8">
        <v>1064.459205204415</v>
      </c>
      <c r="L115" s="8">
        <v>5021.7222000000002</v>
      </c>
      <c r="M115" s="8">
        <v>5173.1347399999995</v>
      </c>
      <c r="N115" s="8">
        <v>5594.2435100000002</v>
      </c>
      <c r="O115" s="8">
        <v>4698.56124</v>
      </c>
      <c r="P115" s="8">
        <v>4025.0672999999997</v>
      </c>
      <c r="Q115" s="8">
        <v>3935.7375299999999</v>
      </c>
      <c r="R115" s="8">
        <v>3483.8017</v>
      </c>
      <c r="S115" s="8">
        <v>4194.3319900000006</v>
      </c>
      <c r="T115" s="8">
        <v>3796.2409299999999</v>
      </c>
      <c r="U115" s="8">
        <v>3358.7464599999998</v>
      </c>
      <c r="V115" s="8">
        <v>3271.1879800000002</v>
      </c>
      <c r="W115" s="8">
        <v>2920.8755899999996</v>
      </c>
      <c r="X115" s="8">
        <v>2817.4256700000001</v>
      </c>
      <c r="Y115" s="8">
        <v>2247.2125900000001</v>
      </c>
      <c r="Z115" s="8">
        <v>2696.3832400000001</v>
      </c>
      <c r="AA115" s="8">
        <v>3038.8182500000003</v>
      </c>
    </row>
    <row r="116" spans="1:27">
      <c r="A116" s="16" t="s">
        <v>24</v>
      </c>
      <c r="B116" s="16" t="s">
        <v>94</v>
      </c>
      <c r="C116" s="8">
        <v>163.73535000000001</v>
      </c>
      <c r="D116" s="8">
        <v>297.67918199999997</v>
      </c>
      <c r="E116" s="8">
        <v>239.813985</v>
      </c>
      <c r="F116" s="8">
        <v>390.94275399999998</v>
      </c>
      <c r="G116" s="8">
        <v>536.98126000000002</v>
      </c>
      <c r="H116" s="8">
        <v>729.45108000000005</v>
      </c>
      <c r="I116" s="8">
        <v>948.11872999999991</v>
      </c>
      <c r="J116" s="8">
        <v>1215.3914</v>
      </c>
      <c r="K116" s="8">
        <v>1517.84916</v>
      </c>
      <c r="L116" s="8">
        <v>1867.4203499999999</v>
      </c>
      <c r="M116" s="8">
        <v>2246.63204</v>
      </c>
      <c r="N116" s="8">
        <v>2656.9703</v>
      </c>
      <c r="O116" s="8">
        <v>3207.0753999999997</v>
      </c>
      <c r="P116" s="8">
        <v>3765.9332999999997</v>
      </c>
      <c r="Q116" s="8">
        <v>4355.8832999999995</v>
      </c>
      <c r="R116" s="8">
        <v>4975.0540999999994</v>
      </c>
      <c r="S116" s="8">
        <v>5666.4348</v>
      </c>
      <c r="T116" s="8">
        <v>6318.4787999999999</v>
      </c>
      <c r="U116" s="8">
        <v>7119.6244999999999</v>
      </c>
      <c r="V116" s="8">
        <v>7796.2764000000006</v>
      </c>
      <c r="W116" s="8">
        <v>8532.8166999999994</v>
      </c>
      <c r="X116" s="8">
        <v>9470.2013999999999</v>
      </c>
      <c r="Y116" s="8">
        <v>10097.203300000001</v>
      </c>
      <c r="Z116" s="8">
        <v>11438.4552</v>
      </c>
      <c r="AA116" s="8">
        <v>11786.1324</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2829.6572630000001</v>
      </c>
      <c r="D119" s="8">
        <v>5652.5842142484134</v>
      </c>
      <c r="E119" s="8">
        <v>4992.4350532360459</v>
      </c>
      <c r="F119" s="8">
        <v>5675.3791208805969</v>
      </c>
      <c r="G119" s="8">
        <v>6591.5381390160583</v>
      </c>
      <c r="H119" s="8">
        <v>6114.2847326613746</v>
      </c>
      <c r="I119" s="8">
        <v>6264.0109040046991</v>
      </c>
      <c r="J119" s="8">
        <v>5616.2608395942098</v>
      </c>
      <c r="K119" s="8">
        <v>6334.1746973300505</v>
      </c>
      <c r="L119" s="8">
        <v>6166.2803511549</v>
      </c>
      <c r="M119" s="8">
        <v>6405.6770949753</v>
      </c>
      <c r="N119" s="8">
        <v>5964.4613031453991</v>
      </c>
      <c r="O119" s="8">
        <v>5330.1254310246004</v>
      </c>
      <c r="P119" s="8">
        <v>5018.2781052709988</v>
      </c>
      <c r="Q119" s="8">
        <v>4751.1870993233006</v>
      </c>
      <c r="R119" s="8">
        <v>4815.7187600165998</v>
      </c>
      <c r="S119" s="8">
        <v>5140.0673222305995</v>
      </c>
      <c r="T119" s="8">
        <v>4605.5848169772007</v>
      </c>
      <c r="U119" s="8">
        <v>4361.5168572194007</v>
      </c>
      <c r="V119" s="8">
        <v>4739.7015071305996</v>
      </c>
      <c r="W119" s="8">
        <v>4070.2405616902001</v>
      </c>
      <c r="X119" s="8">
        <v>3280.4219883570004</v>
      </c>
      <c r="Y119" s="8">
        <v>3113.4704256276796</v>
      </c>
      <c r="Z119" s="8">
        <v>2293.8774025856796</v>
      </c>
      <c r="AA119" s="8">
        <v>2387.8269947983599</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185.37502000000001</v>
      </c>
      <c r="D121" s="8">
        <v>300.99588700000004</v>
      </c>
      <c r="E121" s="8">
        <v>245.60229399999997</v>
      </c>
      <c r="F121" s="8">
        <v>339.58411000000001</v>
      </c>
      <c r="G121" s="8">
        <v>574.21823000000006</v>
      </c>
      <c r="H121" s="8">
        <v>725.45049999999992</v>
      </c>
      <c r="I121" s="8">
        <v>920.34569999999997</v>
      </c>
      <c r="J121" s="8">
        <v>1089.9639400000001</v>
      </c>
      <c r="K121" s="8">
        <v>1277.5852599999998</v>
      </c>
      <c r="L121" s="8">
        <v>1579.856</v>
      </c>
      <c r="M121" s="8">
        <v>2003.7305699999999</v>
      </c>
      <c r="N121" s="8">
        <v>2245.28316</v>
      </c>
      <c r="O121" s="8">
        <v>2595.6415000000002</v>
      </c>
      <c r="P121" s="8">
        <v>2927.2093399999999</v>
      </c>
      <c r="Q121" s="8">
        <v>2907.1004000000003</v>
      </c>
      <c r="R121" s="8">
        <v>3660.8303999999998</v>
      </c>
      <c r="S121" s="8">
        <v>3975.1441</v>
      </c>
      <c r="T121" s="8">
        <v>4100.6561000000002</v>
      </c>
      <c r="U121" s="8">
        <v>4517.3582000000006</v>
      </c>
      <c r="V121" s="8">
        <v>6549.3760000000002</v>
      </c>
      <c r="W121" s="8">
        <v>5971.3295999999991</v>
      </c>
      <c r="X121" s="8">
        <v>4547.9767000000002</v>
      </c>
      <c r="Y121" s="8">
        <v>5267.0870999999997</v>
      </c>
      <c r="Z121" s="8">
        <v>4649.2444999999998</v>
      </c>
      <c r="AA121" s="8">
        <v>6292.7898000000005</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1198.4603881</v>
      </c>
      <c r="D124" s="8">
        <v>2432.0789460235474</v>
      </c>
      <c r="E124" s="8">
        <v>3003.1318339935196</v>
      </c>
      <c r="F124" s="8">
        <v>2990.3890810104804</v>
      </c>
      <c r="G124" s="8">
        <v>2987.3134943702498</v>
      </c>
      <c r="H124" s="8">
        <v>2763.3811104407696</v>
      </c>
      <c r="I124" s="8">
        <v>2879.37508344444</v>
      </c>
      <c r="J124" s="8">
        <v>2588.0440373465763</v>
      </c>
      <c r="K124" s="8">
        <v>2787.4472394879303</v>
      </c>
      <c r="L124" s="8">
        <v>2718.7592380644501</v>
      </c>
      <c r="M124" s="8">
        <v>2895.8113060863798</v>
      </c>
      <c r="N124" s="8">
        <v>4596.8077547626999</v>
      </c>
      <c r="O124" s="8">
        <v>4248.5409289286199</v>
      </c>
      <c r="P124" s="8">
        <v>3743.8398418249299</v>
      </c>
      <c r="Q124" s="8">
        <v>3438.4943892028796</v>
      </c>
      <c r="R124" s="8">
        <v>3377.8031074751598</v>
      </c>
      <c r="S124" s="8">
        <v>3574.9743193193999</v>
      </c>
      <c r="T124" s="8">
        <v>3457.7968515084003</v>
      </c>
      <c r="U124" s="8">
        <v>2666.3972952696299</v>
      </c>
      <c r="V124" s="8">
        <v>3289.4579913644802</v>
      </c>
      <c r="W124" s="8">
        <v>2907.1165347800297</v>
      </c>
      <c r="X124" s="8">
        <v>2104.29851329843</v>
      </c>
      <c r="Y124" s="8">
        <v>1468.3176566380498</v>
      </c>
      <c r="Z124" s="8">
        <v>1249.0457678809598</v>
      </c>
      <c r="AA124" s="8">
        <v>1450.8699702103499</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170.04535999999999</v>
      </c>
      <c r="D126" s="8">
        <v>296.17133059999998</v>
      </c>
      <c r="E126" s="8">
        <v>225.50477099999998</v>
      </c>
      <c r="F126" s="8">
        <v>251.23527999999999</v>
      </c>
      <c r="G126" s="8">
        <v>295.62703299999998</v>
      </c>
      <c r="H126" s="8">
        <v>342.72205000000002</v>
      </c>
      <c r="I126" s="8">
        <v>421.47247499999997</v>
      </c>
      <c r="J126" s="8">
        <v>472.23523999999998</v>
      </c>
      <c r="K126" s="8">
        <v>603.17380000000003</v>
      </c>
      <c r="L126" s="8">
        <v>700.98091999999997</v>
      </c>
      <c r="M126" s="8">
        <v>849.32989999999995</v>
      </c>
      <c r="N126" s="8">
        <v>1022.4836</v>
      </c>
      <c r="O126" s="8">
        <v>1202.20596</v>
      </c>
      <c r="P126" s="8">
        <v>1331.0722099999998</v>
      </c>
      <c r="Q126" s="8">
        <v>1427.0598500000001</v>
      </c>
      <c r="R126" s="8">
        <v>1651.4677000000001</v>
      </c>
      <c r="S126" s="8">
        <v>1833.3045500000001</v>
      </c>
      <c r="T126" s="8">
        <v>2063.8461400000001</v>
      </c>
      <c r="U126" s="8">
        <v>2208.8240500000002</v>
      </c>
      <c r="V126" s="8">
        <v>2686.0050000000001</v>
      </c>
      <c r="W126" s="8">
        <v>2740.9614000000001</v>
      </c>
      <c r="X126" s="8">
        <v>2371.7923999999998</v>
      </c>
      <c r="Y126" s="8">
        <v>2734.4794999999999</v>
      </c>
      <c r="Z126" s="8">
        <v>2574.2129</v>
      </c>
      <c r="AA126" s="8">
        <v>3201.0124000000001</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4.7854528999999993E-5</v>
      </c>
      <c r="E129" s="8">
        <v>5.9071931999999993E-5</v>
      </c>
      <c r="F129" s="8">
        <v>2.2185134000000001E-4</v>
      </c>
      <c r="G129" s="8">
        <v>2.4554603899999998E-4</v>
      </c>
      <c r="H129" s="8">
        <v>2.9259444600000003E-4</v>
      </c>
      <c r="I129" s="8">
        <v>3.1942209500000003E-4</v>
      </c>
      <c r="J129" s="8">
        <v>3.0442112399999997E-4</v>
      </c>
      <c r="K129" s="8">
        <v>3.3254695999999998E-4</v>
      </c>
      <c r="L129" s="8">
        <v>4.0906238999999998E-4</v>
      </c>
      <c r="M129" s="8">
        <v>4.0154190999999999E-4</v>
      </c>
      <c r="N129" s="8">
        <v>3.7917973399999999E-4</v>
      </c>
      <c r="O129" s="8">
        <v>3.9630315999999999E-4</v>
      </c>
      <c r="P129" s="8">
        <v>5.8317201999999999E-4</v>
      </c>
      <c r="Q129" s="8">
        <v>5.7616299000000002E-4</v>
      </c>
      <c r="R129" s="8">
        <v>6.8698075000000005E-4</v>
      </c>
      <c r="S129" s="8">
        <v>6.4320649E-4</v>
      </c>
      <c r="T129" s="8">
        <v>6.9804882000000003E-4</v>
      </c>
      <c r="U129" s="8">
        <v>7.6286114999999993E-4</v>
      </c>
      <c r="V129" s="8">
        <v>7.7024352999999993E-4</v>
      </c>
      <c r="W129" s="8">
        <v>7.7897345999999998E-4</v>
      </c>
      <c r="X129" s="8">
        <v>7.1568426000000001E-4</v>
      </c>
      <c r="Y129" s="8">
        <v>7.1271661999999997E-4</v>
      </c>
      <c r="Z129" s="8">
        <v>6.6229731999999997E-4</v>
      </c>
      <c r="AA129" s="8">
        <v>7.0605383000000004E-4</v>
      </c>
    </row>
    <row r="130" spans="1:27">
      <c r="A130" s="16" t="s">
        <v>27</v>
      </c>
      <c r="B130" s="16" t="s">
        <v>188</v>
      </c>
      <c r="C130" s="8">
        <v>0</v>
      </c>
      <c r="D130" s="8">
        <v>0</v>
      </c>
      <c r="E130" s="8">
        <v>3.0150134000000001E-5</v>
      </c>
      <c r="F130" s="8">
        <v>1.4406255949999999E-4</v>
      </c>
      <c r="G130" s="8">
        <v>1.66898798E-4</v>
      </c>
      <c r="H130" s="8">
        <v>1.8167412600000001E-4</v>
      </c>
      <c r="I130" s="8">
        <v>1.834249595E-4</v>
      </c>
      <c r="J130" s="8">
        <v>1.8721501299999999E-4</v>
      </c>
      <c r="K130" s="8">
        <v>2.00516963E-4</v>
      </c>
      <c r="L130" s="8">
        <v>2.2474116799999999E-4</v>
      </c>
      <c r="M130" s="8">
        <v>2.2349084799999999E-4</v>
      </c>
      <c r="N130" s="8">
        <v>2.117585E-4</v>
      </c>
      <c r="O130" s="8">
        <v>2.1024846699999999E-4</v>
      </c>
      <c r="P130" s="8">
        <v>2.2073258500000001E-4</v>
      </c>
      <c r="Q130" s="8">
        <v>2.17621056E-4</v>
      </c>
      <c r="R130" s="8">
        <v>2.2192160800000002E-4</v>
      </c>
      <c r="S130" s="8">
        <v>2.17752282E-4</v>
      </c>
      <c r="T130" s="8">
        <v>2.3279872000000001E-4</v>
      </c>
      <c r="U130" s="8">
        <v>2.4158815000000002E-4</v>
      </c>
      <c r="V130" s="8">
        <v>2.4525249499999998E-4</v>
      </c>
      <c r="W130" s="8">
        <v>2.36449574E-4</v>
      </c>
      <c r="X130" s="8">
        <v>2.35473044E-4</v>
      </c>
      <c r="Y130" s="8">
        <v>2.2770224999999999E-4</v>
      </c>
      <c r="Z130" s="8">
        <v>2.32322313E-4</v>
      </c>
      <c r="AA130" s="8">
        <v>2.38728856E-4</v>
      </c>
    </row>
    <row r="131" spans="1:27">
      <c r="A131" s="16" t="s">
        <v>27</v>
      </c>
      <c r="B131" s="16" t="s">
        <v>94</v>
      </c>
      <c r="C131" s="8">
        <v>1.4409022</v>
      </c>
      <c r="D131" s="8">
        <v>9.4589558700000005</v>
      </c>
      <c r="E131" s="8">
        <v>11.9182408</v>
      </c>
      <c r="F131" s="8">
        <v>17.750625499999998</v>
      </c>
      <c r="G131" s="8">
        <v>29.658009999999997</v>
      </c>
      <c r="H131" s="8">
        <v>37.116220999999996</v>
      </c>
      <c r="I131" s="8">
        <v>49.825642999999999</v>
      </c>
      <c r="J131" s="8">
        <v>60.412436999999997</v>
      </c>
      <c r="K131" s="8">
        <v>76.655182999999994</v>
      </c>
      <c r="L131" s="8">
        <v>105.146874</v>
      </c>
      <c r="M131" s="8">
        <v>132.58166299999999</v>
      </c>
      <c r="N131" s="8">
        <v>153.100178</v>
      </c>
      <c r="O131" s="8">
        <v>174.56752999999998</v>
      </c>
      <c r="P131" s="8">
        <v>203.12151499999999</v>
      </c>
      <c r="Q131" s="8">
        <v>196.20940999999999</v>
      </c>
      <c r="R131" s="8">
        <v>251.84092399999997</v>
      </c>
      <c r="S131" s="8">
        <v>285.17085000000003</v>
      </c>
      <c r="T131" s="8">
        <v>295.87117499999999</v>
      </c>
      <c r="U131" s="8">
        <v>340.73750999999999</v>
      </c>
      <c r="V131" s="8">
        <v>406.83483999999999</v>
      </c>
      <c r="W131" s="8">
        <v>423.45205999999996</v>
      </c>
      <c r="X131" s="8">
        <v>420.50552999999996</v>
      </c>
      <c r="Y131" s="8">
        <v>465.20618999999999</v>
      </c>
      <c r="Z131" s="8">
        <v>425.53236399999997</v>
      </c>
      <c r="AA131" s="8">
        <v>450.90868</v>
      </c>
    </row>
  </sheetData>
  <sheetProtection algorithmName="SHA-512" hashValue="03m9AQegFmBo60kgZjNTbi5KxIkHn/xBJRVd/8nPBQV8gE6lalhfBv8SCzFOJoiyudyloYNwzul0Nri0mO63zw==" saltValue="FeYUf2OTHRanwyCJJFXUVw=="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2668-0604-4C50-B8A8-71B6C4124A57}">
  <sheetPr codeName="Sheet100">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241</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215</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3484.2825842044003</v>
      </c>
      <c r="F6" s="8">
        <v>450</v>
      </c>
      <c r="G6" s="8">
        <v>450</v>
      </c>
      <c r="H6" s="8">
        <v>450</v>
      </c>
      <c r="I6" s="8">
        <v>450</v>
      </c>
      <c r="J6" s="8">
        <v>449.99997000000002</v>
      </c>
      <c r="K6" s="8">
        <v>449.99997000000002</v>
      </c>
      <c r="L6" s="8">
        <v>449.99997000000002</v>
      </c>
      <c r="M6" s="8">
        <v>449.99997000000002</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4835</v>
      </c>
      <c r="D7" s="8">
        <v>4275</v>
      </c>
      <c r="E7" s="8">
        <v>580</v>
      </c>
      <c r="F7" s="8">
        <v>580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7921.2792867456046</v>
      </c>
      <c r="F10" s="8">
        <v>8321.2792767456049</v>
      </c>
      <c r="G10" s="8">
        <v>8196.147976745604</v>
      </c>
      <c r="H10" s="8">
        <v>8196.1479867456037</v>
      </c>
      <c r="I10" s="8">
        <v>8584.4100060395613</v>
      </c>
      <c r="J10" s="8">
        <v>7990.9100060649926</v>
      </c>
      <c r="K10" s="8">
        <v>8396.2508713940424</v>
      </c>
      <c r="L10" s="8">
        <v>9455.4524913940422</v>
      </c>
      <c r="M10" s="8">
        <v>9434.6524921569817</v>
      </c>
      <c r="N10" s="8">
        <v>10184.109692156982</v>
      </c>
      <c r="O10" s="8">
        <v>10184.109692156982</v>
      </c>
      <c r="P10" s="8">
        <v>9744.1096921569824</v>
      </c>
      <c r="Q10" s="8">
        <v>9624.1096921569824</v>
      </c>
      <c r="R10" s="8">
        <v>9624.1096921569824</v>
      </c>
      <c r="S10" s="8">
        <v>9530.1096921569824</v>
      </c>
      <c r="T10" s="8">
        <v>11706.819292156983</v>
      </c>
      <c r="U10" s="8">
        <v>10647.820299237061</v>
      </c>
      <c r="V10" s="8">
        <v>10647.820299237061</v>
      </c>
      <c r="W10" s="8">
        <v>10499.08776923706</v>
      </c>
      <c r="X10" s="8">
        <v>9915.0877692370595</v>
      </c>
      <c r="Y10" s="8">
        <v>10454.980499237061</v>
      </c>
      <c r="Z10" s="8">
        <v>9935.9804992370609</v>
      </c>
      <c r="AA10" s="8">
        <v>10550.210229237062</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21001.923582605043</v>
      </c>
      <c r="E13" s="8">
        <v>31103.048909602421</v>
      </c>
      <c r="F13" s="8">
        <v>32982.411882890381</v>
      </c>
      <c r="G13" s="8">
        <v>35381.139757399418</v>
      </c>
      <c r="H13" s="8">
        <v>36277.108200457238</v>
      </c>
      <c r="I13" s="8">
        <v>40302.636229138996</v>
      </c>
      <c r="J13" s="8">
        <v>46210.467871994369</v>
      </c>
      <c r="K13" s="8">
        <v>47459.685742002177</v>
      </c>
      <c r="L13" s="8">
        <v>48311.471040478122</v>
      </c>
      <c r="M13" s="8">
        <v>50007.328750432782</v>
      </c>
      <c r="N13" s="8">
        <v>53671.946010911721</v>
      </c>
      <c r="O13" s="8">
        <v>54677.764339817222</v>
      </c>
      <c r="P13" s="8">
        <v>56853.766516521187</v>
      </c>
      <c r="Q13" s="8">
        <v>56188.763271176977</v>
      </c>
      <c r="R13" s="8">
        <v>61691.610839608693</v>
      </c>
      <c r="S13" s="8">
        <v>64421.980741175044</v>
      </c>
      <c r="T13" s="8">
        <v>64155.788020095664</v>
      </c>
      <c r="U13" s="8">
        <v>64245.323123642818</v>
      </c>
      <c r="V13" s="8">
        <v>63086.342722801426</v>
      </c>
      <c r="W13" s="8">
        <v>67930.034796653126</v>
      </c>
      <c r="X13" s="8">
        <v>72091.471911355344</v>
      </c>
      <c r="Y13" s="8">
        <v>72058.864880358553</v>
      </c>
      <c r="Z13" s="8">
        <v>70634.074894748206</v>
      </c>
      <c r="AA13" s="8">
        <v>70268.72489630559</v>
      </c>
    </row>
    <row r="14" spans="1:27">
      <c r="A14" s="16" t="s">
        <v>17</v>
      </c>
      <c r="B14" s="16" t="s">
        <v>8</v>
      </c>
      <c r="C14" s="8">
        <v>12340.717971801745</v>
      </c>
      <c r="D14" s="8">
        <v>17777.350986480698</v>
      </c>
      <c r="E14" s="8">
        <v>24013.393475025616</v>
      </c>
      <c r="F14" s="8">
        <v>32341.922175025615</v>
      </c>
      <c r="G14" s="8">
        <v>33829.299685025617</v>
      </c>
      <c r="H14" s="8">
        <v>33823.179685140058</v>
      </c>
      <c r="I14" s="8">
        <v>33873.130520140054</v>
      </c>
      <c r="J14" s="8">
        <v>34877.03475914005</v>
      </c>
      <c r="K14" s="8">
        <v>39478.744735140055</v>
      </c>
      <c r="L14" s="8">
        <v>40924.417218143659</v>
      </c>
      <c r="M14" s="8">
        <v>43435.592553928858</v>
      </c>
      <c r="N14" s="8">
        <v>56375.347845029792</v>
      </c>
      <c r="O14" s="8">
        <v>57088.1758240493</v>
      </c>
      <c r="P14" s="8">
        <v>60032.948784675107</v>
      </c>
      <c r="Q14" s="8">
        <v>61669.333675084898</v>
      </c>
      <c r="R14" s="8">
        <v>64673.108490878396</v>
      </c>
      <c r="S14" s="8">
        <v>67240.864260466042</v>
      </c>
      <c r="T14" s="8">
        <v>74854.011467441655</v>
      </c>
      <c r="U14" s="8">
        <v>74531.595415024625</v>
      </c>
      <c r="V14" s="8">
        <v>74413.928412384921</v>
      </c>
      <c r="W14" s="8">
        <v>84817.885927346841</v>
      </c>
      <c r="X14" s="8">
        <v>88848.788067472022</v>
      </c>
      <c r="Y14" s="8">
        <v>89491.846114984699</v>
      </c>
      <c r="Z14" s="8">
        <v>88037.926113078807</v>
      </c>
      <c r="AA14" s="8">
        <v>86830.031105066228</v>
      </c>
    </row>
    <row r="15" spans="1:27">
      <c r="A15" s="16" t="s">
        <v>17</v>
      </c>
      <c r="B15" s="16" t="s">
        <v>84</v>
      </c>
      <c r="C15" s="8">
        <v>8150.8299937248212</v>
      </c>
      <c r="D15" s="8">
        <v>12610.726899675747</v>
      </c>
      <c r="E15" s="8">
        <v>18215.985214416956</v>
      </c>
      <c r="F15" s="8">
        <v>21727.589639143458</v>
      </c>
      <c r="G15" s="8">
        <v>21833.417743004669</v>
      </c>
      <c r="H15" s="8">
        <v>22033.417743109971</v>
      </c>
      <c r="I15" s="8">
        <v>22263.944844092781</v>
      </c>
      <c r="J15" s="8">
        <v>22198.614845195742</v>
      </c>
      <c r="K15" s="8">
        <v>25197.935197186911</v>
      </c>
      <c r="L15" s="8">
        <v>25197.935197536732</v>
      </c>
      <c r="M15" s="8">
        <v>25147.935198464973</v>
      </c>
      <c r="N15" s="8">
        <v>27377.575020420754</v>
      </c>
      <c r="O15" s="8">
        <v>27272.575020735221</v>
      </c>
      <c r="P15" s="8">
        <v>27414.62113409867</v>
      </c>
      <c r="Q15" s="8">
        <v>27349.621136479876</v>
      </c>
      <c r="R15" s="8">
        <v>27043.351293488071</v>
      </c>
      <c r="S15" s="8">
        <v>26993.35130875199</v>
      </c>
      <c r="T15" s="8">
        <v>26485.281304942757</v>
      </c>
      <c r="U15" s="8">
        <v>25785.281334640167</v>
      </c>
      <c r="V15" s="8">
        <v>25097.681336169419</v>
      </c>
      <c r="W15" s="8">
        <v>27337.09107131802</v>
      </c>
      <c r="X15" s="8">
        <v>26707.204893809267</v>
      </c>
      <c r="Y15" s="8">
        <v>24662.571212510775</v>
      </c>
      <c r="Z15" s="8">
        <v>21073.967159988693</v>
      </c>
      <c r="AA15" s="8">
        <v>20078.138949539258</v>
      </c>
    </row>
    <row r="16" spans="1:27">
      <c r="A16" s="16" t="s">
        <v>17</v>
      </c>
      <c r="B16" s="16" t="s">
        <v>187</v>
      </c>
      <c r="C16" s="8">
        <v>1060</v>
      </c>
      <c r="D16" s="8">
        <v>1060</v>
      </c>
      <c r="E16" s="8">
        <v>1060</v>
      </c>
      <c r="F16" s="8">
        <v>3910</v>
      </c>
      <c r="G16" s="8">
        <v>3910</v>
      </c>
      <c r="H16" s="8">
        <v>3910</v>
      </c>
      <c r="I16" s="8">
        <v>3910</v>
      </c>
      <c r="J16" s="8">
        <v>3910</v>
      </c>
      <c r="K16" s="8">
        <v>3910</v>
      </c>
      <c r="L16" s="8">
        <v>5908</v>
      </c>
      <c r="M16" s="8">
        <v>5908</v>
      </c>
      <c r="N16" s="8">
        <v>5908</v>
      </c>
      <c r="O16" s="8">
        <v>5908</v>
      </c>
      <c r="P16" s="8">
        <v>5908</v>
      </c>
      <c r="Q16" s="8">
        <v>5908</v>
      </c>
      <c r="R16" s="8">
        <v>5908</v>
      </c>
      <c r="S16" s="8">
        <v>5908</v>
      </c>
      <c r="T16" s="8">
        <v>5908</v>
      </c>
      <c r="U16" s="8">
        <v>5908</v>
      </c>
      <c r="V16" s="8">
        <v>5908</v>
      </c>
      <c r="W16" s="8">
        <v>5908</v>
      </c>
      <c r="X16" s="8">
        <v>5908</v>
      </c>
      <c r="Y16" s="8">
        <v>5908</v>
      </c>
      <c r="Z16" s="8">
        <v>5908</v>
      </c>
      <c r="AA16" s="8">
        <v>5908</v>
      </c>
    </row>
    <row r="17" spans="1:27">
      <c r="A17" s="16" t="s">
        <v>17</v>
      </c>
      <c r="B17" s="16" t="s">
        <v>15</v>
      </c>
      <c r="C17" s="8">
        <v>771.66000461578074</v>
      </c>
      <c r="D17" s="8">
        <v>1149.8000021576863</v>
      </c>
      <c r="E17" s="8">
        <v>1657.4399921894051</v>
      </c>
      <c r="F17" s="8">
        <v>2327.9300265312172</v>
      </c>
      <c r="G17" s="8">
        <v>2933.4399833679186</v>
      </c>
      <c r="H17" s="8">
        <v>3636.1500730514413</v>
      </c>
      <c r="I17" s="8">
        <v>4456.0800132751438</v>
      </c>
      <c r="J17" s="8">
        <v>5417.259923934932</v>
      </c>
      <c r="K17" s="8">
        <v>6421.9800376891963</v>
      </c>
      <c r="L17" s="8">
        <v>7544.2601470947066</v>
      </c>
      <c r="M17" s="8">
        <v>8859.3200836181495</v>
      </c>
      <c r="N17" s="8">
        <v>10386.000041961655</v>
      </c>
      <c r="O17" s="8">
        <v>12145.370079040498</v>
      </c>
      <c r="P17" s="8">
        <v>14017.920043945296</v>
      </c>
      <c r="Q17" s="8">
        <v>15960.220123290992</v>
      </c>
      <c r="R17" s="8">
        <v>18021.270210266084</v>
      </c>
      <c r="S17" s="8">
        <v>20296.079940795877</v>
      </c>
      <c r="T17" s="8">
        <v>22701.169754028291</v>
      </c>
      <c r="U17" s="8">
        <v>25296.31021118163</v>
      </c>
      <c r="V17" s="8">
        <v>28002.639999389638</v>
      </c>
      <c r="W17" s="8">
        <v>30830.220046997063</v>
      </c>
      <c r="X17" s="8">
        <v>33791.079528808594</v>
      </c>
      <c r="Y17" s="8">
        <v>36887.859558105469</v>
      </c>
      <c r="Z17" s="8">
        <v>40097.620391845696</v>
      </c>
      <c r="AA17" s="8">
        <v>41204.099822998047</v>
      </c>
    </row>
    <row r="18" spans="1:27">
      <c r="A18" s="77" t="s">
        <v>83</v>
      </c>
      <c r="B18" s="77"/>
      <c r="C18" s="70">
        <v>76642.07495546338</v>
      </c>
      <c r="D18" s="70">
        <v>93336.080432100818</v>
      </c>
      <c r="E18" s="70">
        <v>99082.749446620437</v>
      </c>
      <c r="F18" s="70">
        <v>113688.4529847723</v>
      </c>
      <c r="G18" s="70">
        <v>117920.66512387575</v>
      </c>
      <c r="H18" s="70">
        <v>119713.22366683683</v>
      </c>
      <c r="I18" s="70">
        <v>125227.42159101905</v>
      </c>
      <c r="J18" s="70">
        <v>132441.50735466261</v>
      </c>
      <c r="K18" s="70">
        <v>142701.81653174493</v>
      </c>
      <c r="L18" s="70">
        <v>149178.75604297977</v>
      </c>
      <c r="M18" s="70">
        <v>154245.04902693426</v>
      </c>
      <c r="N18" s="70">
        <v>174376.19858881342</v>
      </c>
      <c r="O18" s="70">
        <v>177749.21493413174</v>
      </c>
      <c r="P18" s="70">
        <v>183800.18615583327</v>
      </c>
      <c r="Q18" s="70">
        <v>186528.86788262572</v>
      </c>
      <c r="R18" s="70">
        <v>196790.27051083426</v>
      </c>
      <c r="S18" s="70">
        <v>204219.20592778196</v>
      </c>
      <c r="T18" s="70">
        <v>215199.8898231014</v>
      </c>
      <c r="U18" s="70">
        <v>215803.15036816234</v>
      </c>
      <c r="V18" s="70">
        <v>215900.73275441851</v>
      </c>
      <c r="W18" s="70">
        <v>235822.63959598815</v>
      </c>
      <c r="X18" s="70">
        <v>245761.95215511834</v>
      </c>
      <c r="Y18" s="70">
        <v>247964.44224963259</v>
      </c>
      <c r="Z18" s="70">
        <v>244187.88904333452</v>
      </c>
      <c r="AA18" s="70">
        <v>242919.5249875822</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2028.2265400000001</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2284.7991068025017</v>
      </c>
      <c r="J25" s="8">
        <v>2284.7991068279316</v>
      </c>
      <c r="K25" s="8">
        <v>2515.8830721569816</v>
      </c>
      <c r="L25" s="8">
        <v>2937.3257921569816</v>
      </c>
      <c r="M25" s="8">
        <v>2916.5257929199211</v>
      </c>
      <c r="N25" s="8">
        <v>3665.9829929199209</v>
      </c>
      <c r="O25" s="8">
        <v>3665.9829929199209</v>
      </c>
      <c r="P25" s="8">
        <v>3665.9829929199209</v>
      </c>
      <c r="Q25" s="8">
        <v>3665.9829929199209</v>
      </c>
      <c r="R25" s="8">
        <v>3665.9829929199209</v>
      </c>
      <c r="S25" s="8">
        <v>3665.9829929199209</v>
      </c>
      <c r="T25" s="8">
        <v>4363.6839929199214</v>
      </c>
      <c r="U25" s="8">
        <v>3514.6849999999999</v>
      </c>
      <c r="V25" s="8">
        <v>3514.6849999999999</v>
      </c>
      <c r="W25" s="8">
        <v>3514.6849999999999</v>
      </c>
      <c r="X25" s="8">
        <v>3514.6849999999999</v>
      </c>
      <c r="Y25" s="8">
        <v>3514.6849999999999</v>
      </c>
      <c r="Z25" s="8">
        <v>3514.6849999999999</v>
      </c>
      <c r="AA25" s="8">
        <v>4189.2304999999997</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4636.4103609507001</v>
      </c>
      <c r="E28" s="8">
        <v>8359.4790227518479</v>
      </c>
      <c r="F28" s="8">
        <v>8359.4790260398076</v>
      </c>
      <c r="G28" s="8">
        <v>9278.4790260420159</v>
      </c>
      <c r="H28" s="8">
        <v>9379.2790290998237</v>
      </c>
      <c r="I28" s="8">
        <v>10557.905066781586</v>
      </c>
      <c r="J28" s="8">
        <v>12182.632622585215</v>
      </c>
      <c r="K28" s="8">
        <v>12182.632622593015</v>
      </c>
      <c r="L28" s="8">
        <v>12182.632622594834</v>
      </c>
      <c r="M28" s="8">
        <v>12941.947922601255</v>
      </c>
      <c r="N28" s="8">
        <v>13935.907705028436</v>
      </c>
      <c r="O28" s="8">
        <v>13957.845866933936</v>
      </c>
      <c r="P28" s="8">
        <v>14571.027759485296</v>
      </c>
      <c r="Q28" s="8">
        <v>14233.324509499249</v>
      </c>
      <c r="R28" s="8">
        <v>17824.925532675778</v>
      </c>
      <c r="S28" s="8">
        <v>18518.207535675781</v>
      </c>
      <c r="T28" s="8">
        <v>18052.292732318845</v>
      </c>
      <c r="U28" s="8">
        <v>18060.803732318844</v>
      </c>
      <c r="V28" s="8">
        <v>17864.783329267084</v>
      </c>
      <c r="W28" s="8">
        <v>20323.777560589428</v>
      </c>
      <c r="X28" s="8">
        <v>21221.795556215329</v>
      </c>
      <c r="Y28" s="8">
        <v>20825.795456215325</v>
      </c>
      <c r="Z28" s="8">
        <v>20712.605453773926</v>
      </c>
      <c r="AA28" s="8">
        <v>20712.605453773926</v>
      </c>
    </row>
    <row r="29" spans="1:27">
      <c r="A29" s="16" t="s">
        <v>23</v>
      </c>
      <c r="B29" s="16" t="s">
        <v>8</v>
      </c>
      <c r="C29" s="8">
        <v>5529.3929901122992</v>
      </c>
      <c r="D29" s="8">
        <v>7348.2330017089771</v>
      </c>
      <c r="E29" s="8">
        <v>8297.7029132348562</v>
      </c>
      <c r="F29" s="8">
        <v>14515.056453234856</v>
      </c>
      <c r="G29" s="8">
        <v>14515.056453234856</v>
      </c>
      <c r="H29" s="8">
        <v>14515.056453234856</v>
      </c>
      <c r="I29" s="8">
        <v>14515.056453234856</v>
      </c>
      <c r="J29" s="8">
        <v>14613.880587234855</v>
      </c>
      <c r="K29" s="8">
        <v>16614.470783234858</v>
      </c>
      <c r="L29" s="8">
        <v>16614.470783234858</v>
      </c>
      <c r="M29" s="8">
        <v>17443.986747783656</v>
      </c>
      <c r="N29" s="8">
        <v>21609.998254234855</v>
      </c>
      <c r="O29" s="8">
        <v>22249.372533234859</v>
      </c>
      <c r="P29" s="8">
        <v>23145.004733234859</v>
      </c>
      <c r="Q29" s="8">
        <v>24781.389423234858</v>
      </c>
      <c r="R29" s="8">
        <v>24781.389423234858</v>
      </c>
      <c r="S29" s="8">
        <v>26345.828521708976</v>
      </c>
      <c r="T29" s="8">
        <v>30219.214348657217</v>
      </c>
      <c r="U29" s="8">
        <v>30219.214348657217</v>
      </c>
      <c r="V29" s="8">
        <v>30183.134346826162</v>
      </c>
      <c r="W29" s="8">
        <v>31147.804656826163</v>
      </c>
      <c r="X29" s="8">
        <v>33706.641455300291</v>
      </c>
      <c r="Y29" s="8">
        <v>33656.641455300291</v>
      </c>
      <c r="Z29" s="8">
        <v>33062.441450722654</v>
      </c>
      <c r="AA29" s="8">
        <v>32145.70344031616</v>
      </c>
    </row>
    <row r="30" spans="1:27">
      <c r="A30" s="16" t="s">
        <v>23</v>
      </c>
      <c r="B30" s="16" t="s">
        <v>84</v>
      </c>
      <c r="C30" s="8">
        <v>2533.0999927520747</v>
      </c>
      <c r="D30" s="8">
        <v>3934.1421570245343</v>
      </c>
      <c r="E30" s="8">
        <v>4728.3491970245341</v>
      </c>
      <c r="F30" s="8">
        <v>5468.2650740627141</v>
      </c>
      <c r="G30" s="8">
        <v>5604.0931747393643</v>
      </c>
      <c r="H30" s="8">
        <v>5804.0931747919149</v>
      </c>
      <c r="I30" s="8">
        <v>6034.6201753651148</v>
      </c>
      <c r="J30" s="8">
        <v>6024.6201758590851</v>
      </c>
      <c r="K30" s="8">
        <v>6024.6201760262657</v>
      </c>
      <c r="L30" s="8">
        <v>6024.6201761104148</v>
      </c>
      <c r="M30" s="8">
        <v>5974.6201767059056</v>
      </c>
      <c r="N30" s="8">
        <v>5974.6204883754353</v>
      </c>
      <c r="O30" s="8">
        <v>5974.6204884522049</v>
      </c>
      <c r="P30" s="8">
        <v>5974.620598501715</v>
      </c>
      <c r="Q30" s="8">
        <v>5909.6205992594696</v>
      </c>
      <c r="R30" s="8">
        <v>5909.6206003046345</v>
      </c>
      <c r="S30" s="8">
        <v>5909.6206127172254</v>
      </c>
      <c r="T30" s="8">
        <v>5859.6206143216141</v>
      </c>
      <c r="U30" s="8">
        <v>5859.6206247621049</v>
      </c>
      <c r="V30" s="8">
        <v>5832.0206247636052</v>
      </c>
      <c r="W30" s="8">
        <v>5282.0206254867153</v>
      </c>
      <c r="X30" s="8">
        <v>5093.9983917699556</v>
      </c>
      <c r="Y30" s="8">
        <v>4299.4713760718214</v>
      </c>
      <c r="Z30" s="8">
        <v>3759.5555812239813</v>
      </c>
      <c r="AA30" s="8">
        <v>3623.7273709797209</v>
      </c>
    </row>
    <row r="31" spans="1:27">
      <c r="A31" s="16" t="s">
        <v>23</v>
      </c>
      <c r="B31" s="16" t="s">
        <v>187</v>
      </c>
      <c r="C31" s="8">
        <v>240</v>
      </c>
      <c r="D31" s="8">
        <v>240</v>
      </c>
      <c r="E31" s="8">
        <v>240</v>
      </c>
      <c r="F31" s="8">
        <v>3090</v>
      </c>
      <c r="G31" s="8">
        <v>3090</v>
      </c>
      <c r="H31" s="8">
        <v>3090</v>
      </c>
      <c r="I31" s="8">
        <v>3090</v>
      </c>
      <c r="J31" s="8">
        <v>3090</v>
      </c>
      <c r="K31" s="8">
        <v>3090</v>
      </c>
      <c r="L31" s="8">
        <v>3090</v>
      </c>
      <c r="M31" s="8">
        <v>3090</v>
      </c>
      <c r="N31" s="8">
        <v>3090</v>
      </c>
      <c r="O31" s="8">
        <v>3090</v>
      </c>
      <c r="P31" s="8">
        <v>3090</v>
      </c>
      <c r="Q31" s="8">
        <v>3090</v>
      </c>
      <c r="R31" s="8">
        <v>3090</v>
      </c>
      <c r="S31" s="8">
        <v>3090</v>
      </c>
      <c r="T31" s="8">
        <v>3090</v>
      </c>
      <c r="U31" s="8">
        <v>3090</v>
      </c>
      <c r="V31" s="8">
        <v>3090</v>
      </c>
      <c r="W31" s="8">
        <v>3090</v>
      </c>
      <c r="X31" s="8">
        <v>3090</v>
      </c>
      <c r="Y31" s="8">
        <v>3090</v>
      </c>
      <c r="Z31" s="8">
        <v>3090</v>
      </c>
      <c r="AA31" s="8">
        <v>3090</v>
      </c>
    </row>
    <row r="32" spans="1:27">
      <c r="A32" s="16" t="s">
        <v>23</v>
      </c>
      <c r="B32" s="16" t="s">
        <v>15</v>
      </c>
      <c r="C32" s="8">
        <v>292.36999511718699</v>
      </c>
      <c r="D32" s="8">
        <v>432.37001323699911</v>
      </c>
      <c r="E32" s="8">
        <v>621.10998535156205</v>
      </c>
      <c r="F32" s="8">
        <v>877.68000793456986</v>
      </c>
      <c r="G32" s="8">
        <v>1101.140014648437</v>
      </c>
      <c r="H32" s="8">
        <v>1364.4800567626869</v>
      </c>
      <c r="I32" s="8">
        <v>1678.5599670410149</v>
      </c>
      <c r="J32" s="8">
        <v>2038.93994140625</v>
      </c>
      <c r="K32" s="8">
        <v>2397.2100219726508</v>
      </c>
      <c r="L32" s="8">
        <v>2790.2500610351508</v>
      </c>
      <c r="M32" s="8">
        <v>3251.3001098632813</v>
      </c>
      <c r="N32" s="8">
        <v>3788.1600341796802</v>
      </c>
      <c r="O32" s="8">
        <v>4407.45996093749</v>
      </c>
      <c r="P32" s="8">
        <v>5055.419921875</v>
      </c>
      <c r="Q32" s="8">
        <v>5711.9300537109302</v>
      </c>
      <c r="R32" s="8">
        <v>6409.9802246093695</v>
      </c>
      <c r="S32" s="8">
        <v>7183.1398925781195</v>
      </c>
      <c r="T32" s="8">
        <v>7993.6398925781195</v>
      </c>
      <c r="U32" s="8">
        <v>8876.2900390625</v>
      </c>
      <c r="V32" s="8">
        <v>9790.3400878906195</v>
      </c>
      <c r="W32" s="8">
        <v>10743.27978515625</v>
      </c>
      <c r="X32" s="8">
        <v>11741.759765625</v>
      </c>
      <c r="Y32" s="8">
        <v>12788.27978515625</v>
      </c>
      <c r="Z32" s="8">
        <v>13883.31005859375</v>
      </c>
      <c r="AA32" s="8">
        <v>14232.1904296875</v>
      </c>
    </row>
    <row r="33" spans="1:27">
      <c r="A33" s="77" t="s">
        <v>83</v>
      </c>
      <c r="B33" s="77"/>
      <c r="C33" s="70">
        <v>25369.521966934197</v>
      </c>
      <c r="D33" s="70">
        <v>30545.954525078192</v>
      </c>
      <c r="E33" s="70">
        <v>29899.666650519783</v>
      </c>
      <c r="F33" s="70">
        <v>37935.279553428933</v>
      </c>
      <c r="G33" s="70">
        <v>39213.567660821653</v>
      </c>
      <c r="H33" s="70">
        <v>39777.707706046269</v>
      </c>
      <c r="I33" s="70">
        <v>41500.940769225075</v>
      </c>
      <c r="J33" s="70">
        <v>43574.872433913333</v>
      </c>
      <c r="K33" s="70">
        <v>46164.81667598377</v>
      </c>
      <c r="L33" s="70">
        <v>46979.299435132241</v>
      </c>
      <c r="M33" s="70">
        <v>48958.380749874013</v>
      </c>
      <c r="N33" s="70">
        <v>55404.66947473833</v>
      </c>
      <c r="O33" s="70">
        <v>56685.281842478413</v>
      </c>
      <c r="P33" s="70">
        <v>58842.056006016792</v>
      </c>
      <c r="Q33" s="70">
        <v>60732.247578624432</v>
      </c>
      <c r="R33" s="70">
        <v>65021.898773744557</v>
      </c>
      <c r="S33" s="70">
        <v>68052.77955560002</v>
      </c>
      <c r="T33" s="70">
        <v>72478.451580795721</v>
      </c>
      <c r="U33" s="70">
        <v>72520.613744800663</v>
      </c>
      <c r="V33" s="70">
        <v>73174.963388747477</v>
      </c>
      <c r="W33" s="70">
        <v>77001.567628058547</v>
      </c>
      <c r="X33" s="70">
        <v>81268.880168910575</v>
      </c>
      <c r="Y33" s="70">
        <v>81074.873072743678</v>
      </c>
      <c r="Z33" s="70">
        <v>80922.597544314311</v>
      </c>
      <c r="AA33" s="70">
        <v>80893.457194757299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1456.0560442044002</v>
      </c>
      <c r="F36" s="8">
        <v>450</v>
      </c>
      <c r="G36" s="8">
        <v>450</v>
      </c>
      <c r="H36" s="8">
        <v>450</v>
      </c>
      <c r="I36" s="8">
        <v>450</v>
      </c>
      <c r="J36" s="8">
        <v>449.99997000000002</v>
      </c>
      <c r="K36" s="8">
        <v>449.99997000000002</v>
      </c>
      <c r="L36" s="8">
        <v>449.99997000000002</v>
      </c>
      <c r="M36" s="8">
        <v>449.99997000000002</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2592.3687</v>
      </c>
      <c r="H40" s="8">
        <v>2592.3687</v>
      </c>
      <c r="I40" s="8">
        <v>2592.3687</v>
      </c>
      <c r="J40" s="8">
        <v>2168.8687</v>
      </c>
      <c r="K40" s="8">
        <v>2051.8687</v>
      </c>
      <c r="L40" s="8">
        <v>2051.8687</v>
      </c>
      <c r="M40" s="8">
        <v>2051.8687</v>
      </c>
      <c r="N40" s="8">
        <v>2051.8687</v>
      </c>
      <c r="O40" s="8">
        <v>2051.8687</v>
      </c>
      <c r="P40" s="8">
        <v>2051.8687</v>
      </c>
      <c r="Q40" s="8">
        <v>2051.8687</v>
      </c>
      <c r="R40" s="8">
        <v>2051.8687</v>
      </c>
      <c r="S40" s="8">
        <v>2051.8687</v>
      </c>
      <c r="T40" s="8">
        <v>2051.8687</v>
      </c>
      <c r="U40" s="8">
        <v>2051.8687</v>
      </c>
      <c r="V40" s="8">
        <v>2051.8687</v>
      </c>
      <c r="W40" s="8">
        <v>2057.1361699999998</v>
      </c>
      <c r="X40" s="8">
        <v>2057.1361699999998</v>
      </c>
      <c r="Y40" s="8">
        <v>2597.0289000000002</v>
      </c>
      <c r="Z40" s="8">
        <v>2078.0289000000002</v>
      </c>
      <c r="AA40" s="8">
        <v>1732.0289</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5485.0058638342261</v>
      </c>
      <c r="E43" s="8">
        <v>7438.4151305480927</v>
      </c>
      <c r="F43" s="8">
        <v>8206.4151305480918</v>
      </c>
      <c r="G43" s="8">
        <v>8299.0497805480918</v>
      </c>
      <c r="H43" s="8">
        <v>8565.2828305480925</v>
      </c>
      <c r="I43" s="8">
        <v>9436.3104405480917</v>
      </c>
      <c r="J43" s="8">
        <v>11928.931300548091</v>
      </c>
      <c r="K43" s="8">
        <v>12550.234730548093</v>
      </c>
      <c r="L43" s="8">
        <v>12550.234730548093</v>
      </c>
      <c r="M43" s="8">
        <v>12550.234730548093</v>
      </c>
      <c r="N43" s="8">
        <v>13263.999730548092</v>
      </c>
      <c r="O43" s="8">
        <v>13319.333585548093</v>
      </c>
      <c r="P43" s="8">
        <v>13356.241630352994</v>
      </c>
      <c r="Q43" s="8">
        <v>13356.241630354823</v>
      </c>
      <c r="R43" s="8">
        <v>14572.351815356951</v>
      </c>
      <c r="S43" s="8">
        <v>15419.742815360061</v>
      </c>
      <c r="T43" s="8">
        <v>15649.989350073898</v>
      </c>
      <c r="U43" s="8">
        <v>15631.774035439053</v>
      </c>
      <c r="V43" s="8">
        <v>15631.774035460345</v>
      </c>
      <c r="W43" s="8">
        <v>15979.595412014873</v>
      </c>
      <c r="X43" s="8">
        <v>16312.015403099404</v>
      </c>
      <c r="Y43" s="8">
        <v>16758.356317613736</v>
      </c>
      <c r="Z43" s="8">
        <v>16308.356317621819</v>
      </c>
      <c r="AA43" s="8">
        <v>16308.356317628315</v>
      </c>
    </row>
    <row r="44" spans="1:27">
      <c r="A44" s="16" t="s">
        <v>24</v>
      </c>
      <c r="B44" s="16" t="s">
        <v>8</v>
      </c>
      <c r="C44" s="8">
        <v>4751.7649803161576</v>
      </c>
      <c r="D44" s="8">
        <v>5909.3649864196732</v>
      </c>
      <c r="E44" s="8">
        <v>8806.36019947143</v>
      </c>
      <c r="F44" s="8">
        <v>10694.62539947143</v>
      </c>
      <c r="G44" s="8">
        <v>10824.854969471429</v>
      </c>
      <c r="H44" s="8">
        <v>10824.854969471429</v>
      </c>
      <c r="I44" s="8">
        <v>10824.854969471429</v>
      </c>
      <c r="J44" s="8">
        <v>11621.831069471429</v>
      </c>
      <c r="K44" s="8">
        <v>12470.406169471429</v>
      </c>
      <c r="L44" s="8">
        <v>13916.07835947143</v>
      </c>
      <c r="M44" s="8">
        <v>15597.737719471428</v>
      </c>
      <c r="N44" s="8">
        <v>21267.619919471425</v>
      </c>
      <c r="O44" s="8">
        <v>21341.07361947143</v>
      </c>
      <c r="P44" s="8">
        <v>23390.214379471428</v>
      </c>
      <c r="Q44" s="8">
        <v>23390.214579471427</v>
      </c>
      <c r="R44" s="8">
        <v>23390.214579471427</v>
      </c>
      <c r="S44" s="8">
        <v>24316.285350570492</v>
      </c>
      <c r="T44" s="8">
        <v>25144.17605058807</v>
      </c>
      <c r="U44" s="8">
        <v>25202.240001517392</v>
      </c>
      <c r="V44" s="8">
        <v>25170.136001446859</v>
      </c>
      <c r="W44" s="8">
        <v>34249.180256377687</v>
      </c>
      <c r="X44" s="8">
        <v>35793.275254955894</v>
      </c>
      <c r="Y44" s="8">
        <v>36467.080503966004</v>
      </c>
      <c r="Z44" s="8">
        <v>36112.810503541783</v>
      </c>
      <c r="AA44" s="8">
        <v>35914.213503446023</v>
      </c>
    </row>
    <row r="45" spans="1:27">
      <c r="A45" s="16" t="s">
        <v>24</v>
      </c>
      <c r="B45" s="16" t="s">
        <v>84</v>
      </c>
      <c r="C45" s="8">
        <v>2416.8600006103511</v>
      </c>
      <c r="D45" s="8">
        <v>3148.7247406103511</v>
      </c>
      <c r="E45" s="8">
        <v>5687.0830006103515</v>
      </c>
      <c r="F45" s="8">
        <v>7623.6840621103511</v>
      </c>
      <c r="G45" s="8">
        <v>7623.6840650103513</v>
      </c>
      <c r="H45" s="8">
        <v>7623.6840650103513</v>
      </c>
      <c r="I45" s="8">
        <v>7623.684064610351</v>
      </c>
      <c r="J45" s="8">
        <v>7623.6840650103513</v>
      </c>
      <c r="K45" s="8">
        <v>7623.6840650103513</v>
      </c>
      <c r="L45" s="8">
        <v>7623.6840650103513</v>
      </c>
      <c r="M45" s="8">
        <v>7623.6840650103513</v>
      </c>
      <c r="N45" s="8">
        <v>8976.406468610352</v>
      </c>
      <c r="O45" s="8">
        <v>8876.406468610352</v>
      </c>
      <c r="P45" s="8">
        <v>9018.4524712915918</v>
      </c>
      <c r="Q45" s="8">
        <v>9018.452472545112</v>
      </c>
      <c r="R45" s="8">
        <v>9018.4524740299767</v>
      </c>
      <c r="S45" s="8">
        <v>8968.452476091501</v>
      </c>
      <c r="T45" s="8">
        <v>8968.4524767343919</v>
      </c>
      <c r="U45" s="8">
        <v>8768.4524843493418</v>
      </c>
      <c r="V45" s="8">
        <v>8218.4524852286413</v>
      </c>
      <c r="W45" s="8">
        <v>11557.862218434972</v>
      </c>
      <c r="X45" s="8">
        <v>11215.998305940571</v>
      </c>
      <c r="Y45" s="8">
        <v>11215.634709280625</v>
      </c>
      <c r="Z45" s="8">
        <v>9133.033930370475</v>
      </c>
      <c r="AA45" s="8">
        <v>8873.0339293730649</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122.550003051757</v>
      </c>
      <c r="D47" s="8">
        <v>200.80999469756986</v>
      </c>
      <c r="E47" s="8">
        <v>311.58000564575138</v>
      </c>
      <c r="F47" s="8">
        <v>478.78000640869089</v>
      </c>
      <c r="G47" s="8">
        <v>622.82999420165993</v>
      </c>
      <c r="H47" s="8">
        <v>788.04002380370991</v>
      </c>
      <c r="I47" s="8">
        <v>980.39002990722497</v>
      </c>
      <c r="J47" s="8">
        <v>1207.8900146484359</v>
      </c>
      <c r="K47" s="8">
        <v>1459.5799865722649</v>
      </c>
      <c r="L47" s="8">
        <v>1741.55004882812</v>
      </c>
      <c r="M47" s="8">
        <v>2063.23999023437</v>
      </c>
      <c r="N47" s="8">
        <v>2442.0000610351508</v>
      </c>
      <c r="O47" s="8">
        <v>2879.9299316406168</v>
      </c>
      <c r="P47" s="8">
        <v>3351.84008789062</v>
      </c>
      <c r="Q47" s="8">
        <v>3850.61010742187</v>
      </c>
      <c r="R47" s="8">
        <v>4378.0001220703098</v>
      </c>
      <c r="S47" s="8">
        <v>4960.3499755859302</v>
      </c>
      <c r="T47" s="8">
        <v>5578.9998779296802</v>
      </c>
      <c r="U47" s="8">
        <v>6242.4499511718695</v>
      </c>
      <c r="V47" s="8">
        <v>6931.93994140625</v>
      </c>
      <c r="W47" s="8">
        <v>7656.43017578125</v>
      </c>
      <c r="X47" s="8">
        <v>8412.169921875</v>
      </c>
      <c r="Y47" s="8">
        <v>9189.68994140625</v>
      </c>
      <c r="Z47" s="8">
        <v>9988.8701171875</v>
      </c>
      <c r="AA47" s="8">
        <v>10278.3798828125</v>
      </c>
    </row>
    <row r="48" spans="1:27">
      <c r="A48" s="77" t="s">
        <v>83</v>
      </c>
      <c r="B48" s="77"/>
      <c r="C48" s="70">
        <v>22598.383003234856</v>
      </c>
      <c r="D48" s="70">
        <v>27426.705580984188</v>
      </c>
      <c r="E48" s="70">
        <v>28373.294375902391</v>
      </c>
      <c r="F48" s="70">
        <v>32527.304593960926</v>
      </c>
      <c r="G48" s="70">
        <v>33015.087504653893</v>
      </c>
      <c r="H48" s="70">
        <v>33446.530584255946</v>
      </c>
      <c r="I48" s="70">
        <v>34509.908199959464</v>
      </c>
      <c r="J48" s="70">
        <v>37603.505115100677</v>
      </c>
      <c r="K48" s="70">
        <v>39208.0736170245</v>
      </c>
      <c r="L48" s="70">
        <v>42933.715869280357</v>
      </c>
      <c r="M48" s="70">
        <v>44552.065170686597</v>
      </c>
      <c r="N48" s="70">
        <v>52217.194875087378</v>
      </c>
      <c r="O48" s="70">
        <v>52683.912300692857</v>
      </c>
      <c r="P48" s="70">
        <v>55239.517270532502</v>
      </c>
      <c r="Q48" s="70">
        <v>55738.287491319104</v>
      </c>
      <c r="R48" s="70">
        <v>57481.787692454549</v>
      </c>
      <c r="S48" s="70">
        <v>59787.599319133864</v>
      </c>
      <c r="T48" s="70">
        <v>61464.38645685192</v>
      </c>
      <c r="U48" s="70">
        <v>61967.685174003534</v>
      </c>
      <c r="V48" s="70">
        <v>61430.571165067973</v>
      </c>
      <c r="W48" s="70">
        <v>74682.604234134662</v>
      </c>
      <c r="X48" s="70">
        <v>76972.995057396736</v>
      </c>
      <c r="Y48" s="70">
        <v>79410.190373792488</v>
      </c>
      <c r="Z48" s="70">
        <v>76803.499770247465</v>
      </c>
      <c r="AA48" s="70">
        <v>76076.412534785777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580</v>
      </c>
      <c r="F52" s="8">
        <v>580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2062.8203100000001</v>
      </c>
      <c r="F55" s="8">
        <v>2062.8202999999999</v>
      </c>
      <c r="G55" s="8">
        <v>2062.8202999999999</v>
      </c>
      <c r="H55" s="8">
        <v>2062.8203100000001</v>
      </c>
      <c r="I55" s="8">
        <v>2727.9422</v>
      </c>
      <c r="J55" s="8">
        <v>2557.9422</v>
      </c>
      <c r="K55" s="8">
        <v>2849.1990999999998</v>
      </c>
      <c r="L55" s="8">
        <v>3566.9580000000001</v>
      </c>
      <c r="M55" s="8">
        <v>3566.9580000000001</v>
      </c>
      <c r="N55" s="8">
        <v>3566.9580000000001</v>
      </c>
      <c r="O55" s="8">
        <v>3566.9580000000001</v>
      </c>
      <c r="P55" s="8">
        <v>3126.9580000000001</v>
      </c>
      <c r="Q55" s="8">
        <v>3126.9580000000001</v>
      </c>
      <c r="R55" s="8">
        <v>3126.9580000000001</v>
      </c>
      <c r="S55" s="8">
        <v>3032.9580000000001</v>
      </c>
      <c r="T55" s="8">
        <v>4511.9665999999997</v>
      </c>
      <c r="U55" s="8">
        <v>4511.9665999999997</v>
      </c>
      <c r="V55" s="8">
        <v>4511.9665999999997</v>
      </c>
      <c r="W55" s="8">
        <v>4511.9665999999997</v>
      </c>
      <c r="X55" s="8">
        <v>3927.9666000000002</v>
      </c>
      <c r="Y55" s="8">
        <v>3927.9666000000002</v>
      </c>
      <c r="Z55" s="8">
        <v>3927.9666000000002</v>
      </c>
      <c r="AA55" s="8">
        <v>3927.9666000000002</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6124.8614110244625</v>
      </c>
      <c r="E58" s="8">
        <v>10201.884364506832</v>
      </c>
      <c r="F58" s="8">
        <v>10701.884364506832</v>
      </c>
      <c r="G58" s="8">
        <v>11405.144359013668</v>
      </c>
      <c r="H58" s="8">
        <v>11905.144359013668</v>
      </c>
      <c r="I58" s="8">
        <v>13538.405229013668</v>
      </c>
      <c r="J58" s="8">
        <v>15075.216919013666</v>
      </c>
      <c r="K58" s="8">
        <v>15550.216919013666</v>
      </c>
      <c r="L58" s="8">
        <v>16550.216919013666</v>
      </c>
      <c r="M58" s="8">
        <v>17550.217279013665</v>
      </c>
      <c r="N58" s="8">
        <v>18998.328662065425</v>
      </c>
      <c r="O58" s="8">
        <v>19824.328762065423</v>
      </c>
      <c r="P58" s="8">
        <v>20872.122396336086</v>
      </c>
      <c r="Q58" s="8">
        <v>20583.822400941062</v>
      </c>
      <c r="R58" s="8">
        <v>21203.153041180765</v>
      </c>
      <c r="S58" s="8">
        <v>21991.855429733801</v>
      </c>
      <c r="T58" s="8">
        <v>22173.439227891846</v>
      </c>
      <c r="U58" s="8">
        <v>21857.639130965799</v>
      </c>
      <c r="V58" s="8">
        <v>21107.079134656109</v>
      </c>
      <c r="W58" s="8">
        <v>22345.995499847406</v>
      </c>
      <c r="X58" s="8">
        <v>24329.343184710851</v>
      </c>
      <c r="Y58" s="8">
        <v>24442.343184816058</v>
      </c>
      <c r="Z58" s="8">
        <v>23784.243201606958</v>
      </c>
      <c r="AA58" s="8">
        <v>23726.643203134638</v>
      </c>
    </row>
    <row r="59" spans="1:27">
      <c r="A59" s="16" t="s">
        <v>25</v>
      </c>
      <c r="B59" s="16" t="s">
        <v>8</v>
      </c>
      <c r="C59" s="8">
        <v>1359.9500045776354</v>
      </c>
      <c r="D59" s="8">
        <v>3564.3830070495574</v>
      </c>
      <c r="E59" s="8">
        <v>4294.4929832238722</v>
      </c>
      <c r="F59" s="8">
        <v>4517.4029432238722</v>
      </c>
      <c r="G59" s="8">
        <v>5874.550883223872</v>
      </c>
      <c r="H59" s="8">
        <v>5874.550883223872</v>
      </c>
      <c r="I59" s="8">
        <v>5887.0110832238724</v>
      </c>
      <c r="J59" s="8">
        <v>5952.1372832238721</v>
      </c>
      <c r="K59" s="8">
        <v>6071.0040832238719</v>
      </c>
      <c r="L59" s="8">
        <v>6071.0040832238719</v>
      </c>
      <c r="M59" s="8">
        <v>6071.0040832238719</v>
      </c>
      <c r="N59" s="8">
        <v>6907.0253878238727</v>
      </c>
      <c r="O59" s="8">
        <v>6907.0253878238727</v>
      </c>
      <c r="P59" s="8">
        <v>6907.0253878238727</v>
      </c>
      <c r="Q59" s="8">
        <v>6907.0253882238721</v>
      </c>
      <c r="R59" s="8">
        <v>9442.7084032238727</v>
      </c>
      <c r="S59" s="8">
        <v>9519.9543032238726</v>
      </c>
      <c r="T59" s="8">
        <v>10370.329023223872</v>
      </c>
      <c r="U59" s="8">
        <v>10259.849019866941</v>
      </c>
      <c r="V59" s="8">
        <v>10228.746019226071</v>
      </c>
      <c r="W59" s="8">
        <v>10368.707669226071</v>
      </c>
      <c r="X59" s="8">
        <v>10368.707669226071</v>
      </c>
      <c r="Y59" s="8">
        <v>10385.132965869137</v>
      </c>
      <c r="Z59" s="8">
        <v>9987.6829689208953</v>
      </c>
      <c r="AA59" s="8">
        <v>9895.1229713623015</v>
      </c>
    </row>
    <row r="60" spans="1:27">
      <c r="A60" s="16" t="s">
        <v>25</v>
      </c>
      <c r="B60" s="16" t="s">
        <v>84</v>
      </c>
      <c r="C60" s="8">
        <v>2049.8000011444078</v>
      </c>
      <c r="D60" s="8">
        <v>3753.7900028228746</v>
      </c>
      <c r="E60" s="8">
        <v>5359.3323875640854</v>
      </c>
      <c r="F60" s="8">
        <v>6194.4196875640855</v>
      </c>
      <c r="G60" s="8">
        <v>6194.4196875640855</v>
      </c>
      <c r="H60" s="8">
        <v>6194.4196875640855</v>
      </c>
      <c r="I60" s="8">
        <v>6194.4197875640857</v>
      </c>
      <c r="J60" s="8">
        <v>6139.0897876403778</v>
      </c>
      <c r="K60" s="8">
        <v>9163.4101393105775</v>
      </c>
      <c r="L60" s="8">
        <v>9163.4101394647769</v>
      </c>
      <c r="M60" s="8">
        <v>9163.4101396326769</v>
      </c>
      <c r="N60" s="8">
        <v>9163.4101398810781</v>
      </c>
      <c r="O60" s="8">
        <v>9158.4101400255786</v>
      </c>
      <c r="P60" s="8">
        <v>9158.4101402848173</v>
      </c>
      <c r="Q60" s="8">
        <v>9158.4101404539069</v>
      </c>
      <c r="R60" s="8">
        <v>8858.410140661279</v>
      </c>
      <c r="S60" s="8">
        <v>8858.4101407972175</v>
      </c>
      <c r="T60" s="8">
        <v>8658.3401336636598</v>
      </c>
      <c r="U60" s="8">
        <v>8458.3401338521107</v>
      </c>
      <c r="V60" s="8">
        <v>8358.3401340625605</v>
      </c>
      <c r="W60" s="8">
        <v>7868.3401343335609</v>
      </c>
      <c r="X60" s="8">
        <v>7768.3401249040598</v>
      </c>
      <c r="Y60" s="8">
        <v>7236.5476207860602</v>
      </c>
      <c r="Z60" s="8">
        <v>6381.4603038855603</v>
      </c>
      <c r="AA60" s="8">
        <v>5781.4603039350604</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168.82000732421801</v>
      </c>
      <c r="D62" s="8">
        <v>264.30000019073486</v>
      </c>
      <c r="E62" s="8">
        <v>399.94999313354447</v>
      </c>
      <c r="F62" s="8">
        <v>599.8300056457515</v>
      </c>
      <c r="G62" s="8">
        <v>764.79997253417901</v>
      </c>
      <c r="H62" s="8">
        <v>955.33998107909997</v>
      </c>
      <c r="I62" s="8">
        <v>1174.77001953125</v>
      </c>
      <c r="J62" s="8">
        <v>1435.9899597167939</v>
      </c>
      <c r="K62" s="8">
        <v>1711.9000549316349</v>
      </c>
      <c r="L62" s="8">
        <v>2026.530029296867</v>
      </c>
      <c r="M62" s="8">
        <v>2403.4499511718668</v>
      </c>
      <c r="N62" s="8">
        <v>2835.2399291992178</v>
      </c>
      <c r="O62" s="8">
        <v>3336.67016601562</v>
      </c>
      <c r="P62" s="8">
        <v>3875.74999999999</v>
      </c>
      <c r="Q62" s="8">
        <v>4445.7800292968695</v>
      </c>
      <c r="R62" s="8">
        <v>5052.2598876952998</v>
      </c>
      <c r="S62" s="8">
        <v>5720.79003906249</v>
      </c>
      <c r="T62" s="8">
        <v>6433.99999999999</v>
      </c>
      <c r="U62" s="8">
        <v>7202.0002441406195</v>
      </c>
      <c r="V62" s="8">
        <v>8011.2099609375</v>
      </c>
      <c r="W62" s="8">
        <v>8858.3200683593695</v>
      </c>
      <c r="X62" s="8">
        <v>9749.58984375</v>
      </c>
      <c r="Y62" s="8">
        <v>10694.43994140625</v>
      </c>
      <c r="Z62" s="8">
        <v>11670.16015625</v>
      </c>
      <c r="AA62" s="8">
        <v>12031.3095703125</v>
      </c>
    </row>
    <row r="63" spans="1:27">
      <c r="A63" s="77" t="s">
        <v>83</v>
      </c>
      <c r="B63" s="77"/>
      <c r="C63" s="70">
        <v>18345.349996566765</v>
      </c>
      <c r="D63" s="70">
        <v>22661.354410101303</v>
      </c>
      <c r="E63" s="70">
        <v>25677.500027442005</v>
      </c>
      <c r="F63" s="70">
        <v>27435.377289954213</v>
      </c>
      <c r="G63" s="70">
        <v>29080.755191349475</v>
      </c>
      <c r="H63" s="70">
        <v>29771.295209894393</v>
      </c>
      <c r="I63" s="70">
        <v>32301.568308346545</v>
      </c>
      <c r="J63" s="70">
        <v>33939.396138608383</v>
      </c>
      <c r="K63" s="70">
        <v>38124.750285493421</v>
      </c>
      <c r="L63" s="70">
        <v>40157.139160012848</v>
      </c>
      <c r="M63" s="70">
        <v>41534.059442055754</v>
      </c>
      <c r="N63" s="70">
        <v>44249.982107983262</v>
      </c>
      <c r="O63" s="70">
        <v>45572.412444944166</v>
      </c>
      <c r="P63" s="70">
        <v>46219.285913458436</v>
      </c>
      <c r="Q63" s="70">
        <v>46501.015947929387</v>
      </c>
      <c r="R63" s="70">
        <v>49962.509461774884</v>
      </c>
      <c r="S63" s="70">
        <v>51402.987901831053</v>
      </c>
      <c r="T63" s="70">
        <v>54427.094973793042</v>
      </c>
      <c r="U63" s="70">
        <v>54568.815117839134</v>
      </c>
      <c r="V63" s="70">
        <v>54496.361837895907</v>
      </c>
      <c r="W63" s="70">
        <v>56232.34996078007</v>
      </c>
      <c r="X63" s="70">
        <v>58422.967411604652</v>
      </c>
      <c r="Y63" s="70">
        <v>58965.450301891178</v>
      </c>
      <c r="Z63" s="70">
        <v>58030.533219677091</v>
      </c>
      <c r="AA63" s="70">
        <v>57641.522637758171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511.29999923706043</v>
      </c>
      <c r="V70" s="8">
        <v>511.29999923706043</v>
      </c>
      <c r="W70" s="8">
        <v>357.29999923706043</v>
      </c>
      <c r="X70" s="8">
        <v>357.29999923706043</v>
      </c>
      <c r="Y70" s="8">
        <v>357.29999923706043</v>
      </c>
      <c r="Z70" s="8">
        <v>357.29999923706043</v>
      </c>
      <c r="AA70" s="8">
        <v>700.98422923706039</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3584.2052483215284</v>
      </c>
      <c r="E73" s="8">
        <v>3610.122713321528</v>
      </c>
      <c r="F73" s="8">
        <v>3910.122713321528</v>
      </c>
      <c r="G73" s="8">
        <v>4474.2705333215281</v>
      </c>
      <c r="H73" s="8">
        <v>4383.5205333215281</v>
      </c>
      <c r="I73" s="8">
        <v>4606.4486443215283</v>
      </c>
      <c r="J73" s="8">
        <v>4740.4347613732862</v>
      </c>
      <c r="K73" s="8">
        <v>4774.2434613732858</v>
      </c>
      <c r="L73" s="8">
        <v>4506.3434598474068</v>
      </c>
      <c r="M73" s="8">
        <v>4321.5434567956499</v>
      </c>
      <c r="N73" s="8">
        <v>4704.3631867956501</v>
      </c>
      <c r="O73" s="8">
        <v>4681.4142367956501</v>
      </c>
      <c r="P73" s="8">
        <v>5039.8474418726919</v>
      </c>
      <c r="Q73" s="8">
        <v>5000.8474419077211</v>
      </c>
      <c r="R73" s="8">
        <v>5076.6531619210809</v>
      </c>
      <c r="S73" s="8">
        <v>5477.6476719312814</v>
      </c>
      <c r="T73" s="8">
        <v>5265.53942133695</v>
      </c>
      <c r="U73" s="8">
        <v>5824.5789364449993</v>
      </c>
      <c r="V73" s="8">
        <v>5612.1789349437659</v>
      </c>
      <c r="W73" s="8">
        <v>6410.1390357272967</v>
      </c>
      <c r="X73" s="8">
        <v>7357.7904788556407</v>
      </c>
      <c r="Y73" s="8">
        <v>7161.842633239321</v>
      </c>
      <c r="Z73" s="8">
        <v>6958.3426332713807</v>
      </c>
      <c r="AA73" s="8">
        <v>6958.342633294581</v>
      </c>
    </row>
    <row r="74" spans="1:27">
      <c r="A74" s="16" t="s">
        <v>26</v>
      </c>
      <c r="B74" s="16" t="s">
        <v>8</v>
      </c>
      <c r="C74" s="8">
        <v>699.60999679565407</v>
      </c>
      <c r="D74" s="8">
        <v>955.3699913024891</v>
      </c>
      <c r="E74" s="8">
        <v>2254.0373913024891</v>
      </c>
      <c r="F74" s="8">
        <v>2254.0373913024891</v>
      </c>
      <c r="G74" s="8">
        <v>2254.0373913024891</v>
      </c>
      <c r="H74" s="8">
        <v>2247.9173914169301</v>
      </c>
      <c r="I74" s="8">
        <v>2285.4080264169302</v>
      </c>
      <c r="J74" s="8">
        <v>2328.3858314169302</v>
      </c>
      <c r="K74" s="8">
        <v>3962.0637114169303</v>
      </c>
      <c r="L74" s="8">
        <v>3962.0637114169303</v>
      </c>
      <c r="M74" s="8">
        <v>3962.0637114169303</v>
      </c>
      <c r="N74" s="8">
        <v>6229.9039914169298</v>
      </c>
      <c r="O74" s="8">
        <v>6229.9039914169298</v>
      </c>
      <c r="P74" s="8">
        <v>6229.9039914169298</v>
      </c>
      <c r="Q74" s="8">
        <v>6229.9039914169298</v>
      </c>
      <c r="R74" s="8">
        <v>6697.9957921798696</v>
      </c>
      <c r="S74" s="8">
        <v>6697.9957921798696</v>
      </c>
      <c r="T74" s="8">
        <v>8759.4917521798689</v>
      </c>
      <c r="U74" s="8">
        <v>8489.4917521798689</v>
      </c>
      <c r="V74" s="8">
        <v>8471.1117520654279</v>
      </c>
      <c r="W74" s="8">
        <v>8691.3930520654285</v>
      </c>
      <c r="X74" s="8">
        <v>8619.3633951171869</v>
      </c>
      <c r="Y74" s="8">
        <v>8622.1908969341566</v>
      </c>
      <c r="Z74" s="8">
        <v>8514.190896959557</v>
      </c>
      <c r="AA74" s="8">
        <v>8514.1908969817578</v>
      </c>
    </row>
    <row r="75" spans="1:27">
      <c r="A75" s="16" t="s">
        <v>26</v>
      </c>
      <c r="B75" s="16" t="s">
        <v>84</v>
      </c>
      <c r="C75" s="8">
        <v>1151.0699992179871</v>
      </c>
      <c r="D75" s="8">
        <v>1774.0699992179871</v>
      </c>
      <c r="E75" s="8">
        <v>2441.2206292179872</v>
      </c>
      <c r="F75" s="8">
        <v>2441.2208154063069</v>
      </c>
      <c r="G75" s="8">
        <v>2411.2208156908669</v>
      </c>
      <c r="H75" s="8">
        <v>2411.2208157436171</v>
      </c>
      <c r="I75" s="8">
        <v>2411.220816553227</v>
      </c>
      <c r="J75" s="8">
        <v>2411.2208166859268</v>
      </c>
      <c r="K75" s="8">
        <v>2386.2208168397169</v>
      </c>
      <c r="L75" s="8">
        <v>2386.2208169511869</v>
      </c>
      <c r="M75" s="8">
        <v>2386.2208171160369</v>
      </c>
      <c r="N75" s="8">
        <v>3263.137923553887</v>
      </c>
      <c r="O75" s="8">
        <v>3263.1379236470871</v>
      </c>
      <c r="P75" s="8">
        <v>3263.137924020547</v>
      </c>
      <c r="Q75" s="8">
        <v>3263.137924221387</v>
      </c>
      <c r="R75" s="8">
        <v>3256.8680784921808</v>
      </c>
      <c r="S75" s="8">
        <v>3256.8680791460447</v>
      </c>
      <c r="T75" s="8">
        <v>2998.8680802230906</v>
      </c>
      <c r="U75" s="8">
        <v>2698.8680916766107</v>
      </c>
      <c r="V75" s="8">
        <v>2688.8680921146106</v>
      </c>
      <c r="W75" s="8">
        <v>2628.8680930627706</v>
      </c>
      <c r="X75" s="8">
        <v>2628.8680711946809</v>
      </c>
      <c r="Y75" s="8">
        <v>1910.9175063722701</v>
      </c>
      <c r="Z75" s="8">
        <v>1799.9173445086799</v>
      </c>
      <c r="AA75" s="8">
        <v>1799.9173452514101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178.77999877929599</v>
      </c>
      <c r="D77" s="8">
        <v>237.34999394416772</v>
      </c>
      <c r="E77" s="8">
        <v>302.04000854492102</v>
      </c>
      <c r="F77" s="8">
        <v>335.67000770568774</v>
      </c>
      <c r="G77" s="8">
        <v>398.72000122070301</v>
      </c>
      <c r="H77" s="8">
        <v>470.300010681152</v>
      </c>
      <c r="I77" s="8">
        <v>550.73999786376885</v>
      </c>
      <c r="J77" s="8">
        <v>645.11000823974609</v>
      </c>
      <c r="K77" s="8">
        <v>745.01997375488202</v>
      </c>
      <c r="L77" s="8">
        <v>855.85000610351494</v>
      </c>
      <c r="M77" s="8">
        <v>985.19003295898301</v>
      </c>
      <c r="N77" s="8">
        <v>1134.390014648437</v>
      </c>
      <c r="O77" s="8">
        <v>1300.6100158691349</v>
      </c>
      <c r="P77" s="8">
        <v>1476.4400329589839</v>
      </c>
      <c r="Q77" s="8">
        <v>1655.9999389648381</v>
      </c>
      <c r="R77" s="8">
        <v>1845.34997558593</v>
      </c>
      <c r="S77" s="8">
        <v>2052.3600463867178</v>
      </c>
      <c r="T77" s="8">
        <v>2268.6199951171802</v>
      </c>
      <c r="U77" s="8">
        <v>2499.839965820312</v>
      </c>
      <c r="V77" s="8">
        <v>2741.01000976562</v>
      </c>
      <c r="W77" s="8">
        <v>2989.4500122070313</v>
      </c>
      <c r="X77" s="8">
        <v>3247.5</v>
      </c>
      <c r="Y77" s="8">
        <v>3514.7799072265598</v>
      </c>
      <c r="Z77" s="8">
        <v>3792.32006835937</v>
      </c>
      <c r="AA77" s="8">
        <v>3882.43994140625</v>
      </c>
    </row>
    <row r="78" spans="1:27">
      <c r="A78" s="77" t="s">
        <v>83</v>
      </c>
      <c r="B78" s="77"/>
      <c r="C78" s="70">
        <v>6961.3299899101203</v>
      </c>
      <c r="D78" s="70">
        <v>8720.655217374795</v>
      </c>
      <c r="E78" s="70">
        <v>10460.580726975548</v>
      </c>
      <c r="F78" s="70">
        <v>10794.210912324634</v>
      </c>
      <c r="G78" s="70">
        <v>11145.408726124209</v>
      </c>
      <c r="H78" s="70">
        <v>11120.11873575185</v>
      </c>
      <c r="I78" s="70">
        <v>11184.117484392515</v>
      </c>
      <c r="J78" s="70">
        <v>11455.45141695295</v>
      </c>
      <c r="K78" s="70">
        <v>13197.847962621878</v>
      </c>
      <c r="L78" s="70">
        <v>12960.777993556101</v>
      </c>
      <c r="M78" s="70">
        <v>12905.31801752466</v>
      </c>
      <c r="N78" s="70">
        <v>16053.095115651966</v>
      </c>
      <c r="O78" s="70">
        <v>16196.366166965863</v>
      </c>
      <c r="P78" s="70">
        <v>16730.629389506212</v>
      </c>
      <c r="Q78" s="70">
        <v>16871.189295747936</v>
      </c>
      <c r="R78" s="70">
        <v>17598.167007416123</v>
      </c>
      <c r="S78" s="70">
        <v>18206.171588880974</v>
      </c>
      <c r="T78" s="70">
        <v>20013.819248094151</v>
      </c>
      <c r="U78" s="70">
        <v>20024.078745358853</v>
      </c>
      <c r="V78" s="70">
        <v>20024.468788126487</v>
      </c>
      <c r="W78" s="70">
        <v>21077.150192299589</v>
      </c>
      <c r="X78" s="70">
        <v>22210.821944404568</v>
      </c>
      <c r="Y78" s="70">
        <v>21567.030943009366</v>
      </c>
      <c r="Z78" s="70">
        <v>21422.070942336049</v>
      </c>
      <c r="AA78" s="70">
        <v>21855.875046171059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1171.4406984741208</v>
      </c>
      <c r="E88" s="8">
        <v>1493.147678474121</v>
      </c>
      <c r="F88" s="8">
        <v>1804.5106484741209</v>
      </c>
      <c r="G88" s="8">
        <v>1924.1960584741209</v>
      </c>
      <c r="H88" s="8">
        <v>2043.881448474121</v>
      </c>
      <c r="I88" s="8">
        <v>2163.5668484741209</v>
      </c>
      <c r="J88" s="8">
        <v>2283.2522684741211</v>
      </c>
      <c r="K88" s="8">
        <v>2402.3580084741211</v>
      </c>
      <c r="L88" s="8">
        <v>2522.0433084741212</v>
      </c>
      <c r="M88" s="8">
        <v>2643.3853614741215</v>
      </c>
      <c r="N88" s="8">
        <v>2769.3467264741212</v>
      </c>
      <c r="O88" s="8">
        <v>2894.8418884741209</v>
      </c>
      <c r="P88" s="8">
        <v>3014.5272884741212</v>
      </c>
      <c r="Q88" s="8">
        <v>3014.5272884741212</v>
      </c>
      <c r="R88" s="8">
        <v>3014.5272884741212</v>
      </c>
      <c r="S88" s="8">
        <v>3014.5272884741212</v>
      </c>
      <c r="T88" s="8">
        <v>3014.5272884741212</v>
      </c>
      <c r="U88" s="8">
        <v>2870.5272884741212</v>
      </c>
      <c r="V88" s="8">
        <v>2870.5272884741212</v>
      </c>
      <c r="W88" s="8">
        <v>2870.5272884741212</v>
      </c>
      <c r="X88" s="8">
        <v>2870.5272884741212</v>
      </c>
      <c r="Y88" s="8">
        <v>2870.5272884741212</v>
      </c>
      <c r="Z88" s="8">
        <v>2870.5272884741212</v>
      </c>
      <c r="AA88" s="8">
        <v>2562.7772884741212</v>
      </c>
    </row>
    <row r="89" spans="1:27">
      <c r="A89" s="16" t="s">
        <v>27</v>
      </c>
      <c r="B89" s="16" t="s">
        <v>8</v>
      </c>
      <c r="C89" s="8">
        <v>0</v>
      </c>
      <c r="D89" s="8">
        <v>0</v>
      </c>
      <c r="E89" s="8">
        <v>360.79998779296801</v>
      </c>
      <c r="F89" s="8">
        <v>360.79998779296801</v>
      </c>
      <c r="G89" s="8">
        <v>360.79998779296801</v>
      </c>
      <c r="H89" s="8">
        <v>360.79998779296801</v>
      </c>
      <c r="I89" s="8">
        <v>360.79998779296801</v>
      </c>
      <c r="J89" s="8">
        <v>360.79998779296801</v>
      </c>
      <c r="K89" s="8">
        <v>360.79998779296801</v>
      </c>
      <c r="L89" s="8">
        <v>360.80028079656802</v>
      </c>
      <c r="M89" s="8">
        <v>360.800292032968</v>
      </c>
      <c r="N89" s="8">
        <v>360.80029208270798</v>
      </c>
      <c r="O89" s="8">
        <v>360.800292102208</v>
      </c>
      <c r="P89" s="8">
        <v>360.80029272802801</v>
      </c>
      <c r="Q89" s="8">
        <v>360.80029273780804</v>
      </c>
      <c r="R89" s="8">
        <v>360.80029276836802</v>
      </c>
      <c r="S89" s="8">
        <v>360.80029278283803</v>
      </c>
      <c r="T89" s="8">
        <v>360.800292792638</v>
      </c>
      <c r="U89" s="8">
        <v>360.80029280320804</v>
      </c>
      <c r="V89" s="8">
        <v>360.800292820408</v>
      </c>
      <c r="W89" s="8">
        <v>360.800292851488</v>
      </c>
      <c r="X89" s="8">
        <v>360.80029287256804</v>
      </c>
      <c r="Y89" s="8">
        <v>360.800292915108</v>
      </c>
      <c r="Z89" s="8">
        <v>360.800292933908</v>
      </c>
      <c r="AA89" s="8">
        <v>360.80029295996803</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9.1400003433227504</v>
      </c>
      <c r="D92" s="8">
        <v>14.970000088214826</v>
      </c>
      <c r="E92" s="8">
        <v>22.75999951362601</v>
      </c>
      <c r="F92" s="8">
        <v>35.969998836517263</v>
      </c>
      <c r="G92" s="8">
        <v>45.950000762939403</v>
      </c>
      <c r="H92" s="8">
        <v>57.990000724792431</v>
      </c>
      <c r="I92" s="8">
        <v>71.619998931884709</v>
      </c>
      <c r="J92" s="8">
        <v>89.329999923705898</v>
      </c>
      <c r="K92" s="8">
        <v>108.2700004577636</v>
      </c>
      <c r="L92" s="8">
        <v>130.0800018310546</v>
      </c>
      <c r="M92" s="8">
        <v>156.1399993896479</v>
      </c>
      <c r="N92" s="8">
        <v>186.2100028991695</v>
      </c>
      <c r="O92" s="8">
        <v>220.70000457763589</v>
      </c>
      <c r="P92" s="8">
        <v>258.4700012207021</v>
      </c>
      <c r="Q92" s="8">
        <v>295.89999389648398</v>
      </c>
      <c r="R92" s="8">
        <v>335.68000030517499</v>
      </c>
      <c r="S92" s="8">
        <v>379.43998718261599</v>
      </c>
      <c r="T92" s="8">
        <v>425.90998840331997</v>
      </c>
      <c r="U92" s="8">
        <v>475.73001098632699</v>
      </c>
      <c r="V92" s="8">
        <v>528.13999938964696</v>
      </c>
      <c r="W92" s="8">
        <v>582.74000549316304</v>
      </c>
      <c r="X92" s="8">
        <v>640.05999755859307</v>
      </c>
      <c r="Y92" s="8">
        <v>700.669982910155</v>
      </c>
      <c r="Z92" s="8">
        <v>762.95999145507699</v>
      </c>
      <c r="AA92" s="8">
        <v>779.77999877929597</v>
      </c>
    </row>
    <row r="93" spans="1:27">
      <c r="A93" s="77" t="s">
        <v>83</v>
      </c>
      <c r="B93" s="77"/>
      <c r="C93" s="70">
        <v>3367.4899988174438</v>
      </c>
      <c r="D93" s="70">
        <v>3981.4106985623357</v>
      </c>
      <c r="E93" s="70">
        <v>4671.7076657807147</v>
      </c>
      <c r="F93" s="70">
        <v>4996.2806351036061</v>
      </c>
      <c r="G93" s="70">
        <v>5465.8460409265126</v>
      </c>
      <c r="H93" s="70">
        <v>5597.5714308883653</v>
      </c>
      <c r="I93" s="70">
        <v>5730.886829095457</v>
      </c>
      <c r="J93" s="70">
        <v>5868.282250087279</v>
      </c>
      <c r="K93" s="70">
        <v>6006.3279906213365</v>
      </c>
      <c r="L93" s="70">
        <v>6147.8235849982275</v>
      </c>
      <c r="M93" s="70">
        <v>6295.2256467932211</v>
      </c>
      <c r="N93" s="70">
        <v>6451.257015352483</v>
      </c>
      <c r="O93" s="70">
        <v>6611.2421790504486</v>
      </c>
      <c r="P93" s="70">
        <v>6768.697576319335</v>
      </c>
      <c r="Q93" s="70">
        <v>6686.1275690048979</v>
      </c>
      <c r="R93" s="70">
        <v>6725.9075754441483</v>
      </c>
      <c r="S93" s="70">
        <v>6769.6675623360597</v>
      </c>
      <c r="T93" s="70">
        <v>6816.1375635665636</v>
      </c>
      <c r="U93" s="70">
        <v>6721.9575861601406</v>
      </c>
      <c r="V93" s="70">
        <v>6774.3675745806595</v>
      </c>
      <c r="W93" s="70">
        <v>6828.9675807152562</v>
      </c>
      <c r="X93" s="70">
        <v>6886.2875728017661</v>
      </c>
      <c r="Y93" s="70">
        <v>6946.8975581958684</v>
      </c>
      <c r="Z93" s="70">
        <v>7009.1875667595905</v>
      </c>
      <c r="AA93" s="70">
        <v>6452.257574109869</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12610.726899675747</v>
      </c>
      <c r="E98" s="8">
        <v>18215.985214416956</v>
      </c>
      <c r="F98" s="8">
        <v>21727.589639143458</v>
      </c>
      <c r="G98" s="8">
        <v>21833.417743004669</v>
      </c>
      <c r="H98" s="8">
        <v>22033.417743109967</v>
      </c>
      <c r="I98" s="8">
        <v>22263.944844092781</v>
      </c>
      <c r="J98" s="8">
        <v>22198.614845195742</v>
      </c>
      <c r="K98" s="8">
        <v>25197.935197186907</v>
      </c>
      <c r="L98" s="8">
        <v>25197.935197536732</v>
      </c>
      <c r="M98" s="8">
        <v>25147.935198464969</v>
      </c>
      <c r="N98" s="8">
        <v>27377.575020420754</v>
      </c>
      <c r="O98" s="8">
        <v>27272.575020735221</v>
      </c>
      <c r="P98" s="8">
        <v>27414.62113409867</v>
      </c>
      <c r="Q98" s="8">
        <v>27349.621136479876</v>
      </c>
      <c r="R98" s="8">
        <v>27043.351293488071</v>
      </c>
      <c r="S98" s="8">
        <v>26993.35130875199</v>
      </c>
      <c r="T98" s="8">
        <v>26485.281304942757</v>
      </c>
      <c r="U98" s="8">
        <v>25785.281334640167</v>
      </c>
      <c r="V98" s="8">
        <v>25097.681336169419</v>
      </c>
      <c r="W98" s="8">
        <v>27337.09107131802</v>
      </c>
      <c r="X98" s="8">
        <v>26707.20489380927</v>
      </c>
      <c r="Y98" s="8">
        <v>24662.571212510775</v>
      </c>
      <c r="Z98" s="8">
        <v>21073.967159988693</v>
      </c>
      <c r="AA98" s="8">
        <v>20078.138949539258</v>
      </c>
    </row>
    <row r="99" spans="1:27" collapsed="1">
      <c r="A99" s="16" t="s">
        <v>17</v>
      </c>
      <c r="B99" s="16" t="s">
        <v>188</v>
      </c>
      <c r="C99" s="8">
        <v>1560</v>
      </c>
      <c r="D99" s="8">
        <v>1560</v>
      </c>
      <c r="E99" s="8">
        <v>1560</v>
      </c>
      <c r="F99" s="8">
        <v>4410</v>
      </c>
      <c r="G99" s="8">
        <v>4410</v>
      </c>
      <c r="H99" s="8">
        <v>4410</v>
      </c>
      <c r="I99" s="8">
        <v>4410</v>
      </c>
      <c r="J99" s="8">
        <v>4410</v>
      </c>
      <c r="K99" s="8">
        <v>4410</v>
      </c>
      <c r="L99" s="8">
        <v>6408</v>
      </c>
      <c r="M99" s="8">
        <v>6408</v>
      </c>
      <c r="N99" s="8">
        <v>6408</v>
      </c>
      <c r="O99" s="8">
        <v>6408</v>
      </c>
      <c r="P99" s="8">
        <v>6408</v>
      </c>
      <c r="Q99" s="8">
        <v>6408</v>
      </c>
      <c r="R99" s="8">
        <v>6408</v>
      </c>
      <c r="S99" s="8">
        <v>6408</v>
      </c>
      <c r="T99" s="8">
        <v>6408</v>
      </c>
      <c r="U99" s="8">
        <v>6408</v>
      </c>
      <c r="V99" s="8">
        <v>6408</v>
      </c>
      <c r="W99" s="8">
        <v>6408</v>
      </c>
      <c r="X99" s="8">
        <v>6408</v>
      </c>
      <c r="Y99" s="8">
        <v>6408</v>
      </c>
      <c r="Z99" s="8">
        <v>6408</v>
      </c>
      <c r="AA99" s="8">
        <v>6408</v>
      </c>
    </row>
    <row r="100" spans="1:27">
      <c r="A100" s="16" t="s">
        <v>17</v>
      </c>
      <c r="B100" s="16" t="s">
        <v>94</v>
      </c>
      <c r="C100" s="8">
        <v>771.66000461578074</v>
      </c>
      <c r="D100" s="8">
        <v>1149.8000021576863</v>
      </c>
      <c r="E100" s="8">
        <v>1657.4399921894051</v>
      </c>
      <c r="F100" s="8">
        <v>2327.9300265312172</v>
      </c>
      <c r="G100" s="8">
        <v>2933.4399833679186</v>
      </c>
      <c r="H100" s="8">
        <v>3636.1500730514413</v>
      </c>
      <c r="I100" s="8">
        <v>4456.0800132751438</v>
      </c>
      <c r="J100" s="8">
        <v>5417.259923934932</v>
      </c>
      <c r="K100" s="8">
        <v>6421.9800376891963</v>
      </c>
      <c r="L100" s="8">
        <v>7544.2601470947066</v>
      </c>
      <c r="M100" s="8">
        <v>8859.3200836181495</v>
      </c>
      <c r="N100" s="8">
        <v>10386.000041961655</v>
      </c>
      <c r="O100" s="8">
        <v>12145.370079040498</v>
      </c>
      <c r="P100" s="8">
        <v>14017.920043945296</v>
      </c>
      <c r="Q100" s="8">
        <v>15960.220123290992</v>
      </c>
      <c r="R100" s="8">
        <v>18021.270210266084</v>
      </c>
      <c r="S100" s="8">
        <v>20296.079940795877</v>
      </c>
      <c r="T100" s="8">
        <v>22701.169754028291</v>
      </c>
      <c r="U100" s="8">
        <v>25296.31021118163</v>
      </c>
      <c r="V100" s="8">
        <v>28002.639999389638</v>
      </c>
      <c r="W100" s="8">
        <v>30830.220046997063</v>
      </c>
      <c r="X100" s="8">
        <v>33791.079528808594</v>
      </c>
      <c r="Y100" s="8">
        <v>36887.859558105469</v>
      </c>
      <c r="Z100" s="8">
        <v>40097.620391845696</v>
      </c>
      <c r="AA100" s="8">
        <v>41204.099822998047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3934.1421570245343</v>
      </c>
      <c r="E103" s="8">
        <v>4728.3491970245341</v>
      </c>
      <c r="F103" s="8">
        <v>5468.2650740627141</v>
      </c>
      <c r="G103" s="8">
        <v>5604.0931747393643</v>
      </c>
      <c r="H103" s="8">
        <v>5804.0931747919149</v>
      </c>
      <c r="I103" s="8">
        <v>6034.6201753651148</v>
      </c>
      <c r="J103" s="8">
        <v>6024.6201758590851</v>
      </c>
      <c r="K103" s="8">
        <v>6024.6201760262647</v>
      </c>
      <c r="L103" s="8">
        <v>6024.6201761104148</v>
      </c>
      <c r="M103" s="8">
        <v>5974.6201767059047</v>
      </c>
      <c r="N103" s="8">
        <v>5974.6204883754353</v>
      </c>
      <c r="O103" s="8">
        <v>5974.6204884522049</v>
      </c>
      <c r="P103" s="8">
        <v>5974.620598501715</v>
      </c>
      <c r="Q103" s="8">
        <v>5909.6205992594696</v>
      </c>
      <c r="R103" s="8">
        <v>5909.6206003046354</v>
      </c>
      <c r="S103" s="8">
        <v>5909.6206127172254</v>
      </c>
      <c r="T103" s="8">
        <v>5859.6206143216141</v>
      </c>
      <c r="U103" s="8">
        <v>5859.6206247621049</v>
      </c>
      <c r="V103" s="8">
        <v>5832.0206247636052</v>
      </c>
      <c r="W103" s="8">
        <v>5282.0206254867153</v>
      </c>
      <c r="X103" s="8">
        <v>5093.9983917699556</v>
      </c>
      <c r="Y103" s="8">
        <v>4299.4713760718214</v>
      </c>
      <c r="Z103" s="8">
        <v>3759.5555812239813</v>
      </c>
      <c r="AA103" s="8">
        <v>3623.7273709797214</v>
      </c>
    </row>
    <row r="104" spans="1:27">
      <c r="A104" s="16" t="s">
        <v>23</v>
      </c>
      <c r="B104" s="16" t="s">
        <v>188</v>
      </c>
      <c r="C104" s="8">
        <v>840</v>
      </c>
      <c r="D104" s="8">
        <v>840</v>
      </c>
      <c r="E104" s="8">
        <v>840</v>
      </c>
      <c r="F104" s="8">
        <v>3690</v>
      </c>
      <c r="G104" s="8">
        <v>3690</v>
      </c>
      <c r="H104" s="8">
        <v>3690</v>
      </c>
      <c r="I104" s="8">
        <v>3690</v>
      </c>
      <c r="J104" s="8">
        <v>3690</v>
      </c>
      <c r="K104" s="8">
        <v>3690</v>
      </c>
      <c r="L104" s="8">
        <v>3690</v>
      </c>
      <c r="M104" s="8">
        <v>3690</v>
      </c>
      <c r="N104" s="8">
        <v>3690</v>
      </c>
      <c r="O104" s="8">
        <v>3690</v>
      </c>
      <c r="P104" s="8">
        <v>3690</v>
      </c>
      <c r="Q104" s="8">
        <v>3690</v>
      </c>
      <c r="R104" s="8">
        <v>3690</v>
      </c>
      <c r="S104" s="8">
        <v>3690</v>
      </c>
      <c r="T104" s="8">
        <v>3690</v>
      </c>
      <c r="U104" s="8">
        <v>3690</v>
      </c>
      <c r="V104" s="8">
        <v>3690</v>
      </c>
      <c r="W104" s="8">
        <v>3690</v>
      </c>
      <c r="X104" s="8">
        <v>3690</v>
      </c>
      <c r="Y104" s="8">
        <v>3690</v>
      </c>
      <c r="Z104" s="8">
        <v>3690</v>
      </c>
      <c r="AA104" s="8">
        <v>3690</v>
      </c>
    </row>
    <row r="105" spans="1:27">
      <c r="A105" s="16" t="s">
        <v>23</v>
      </c>
      <c r="B105" s="16" t="s">
        <v>94</v>
      </c>
      <c r="C105" s="8">
        <v>292.36999511718699</v>
      </c>
      <c r="D105" s="8">
        <v>432.37001323699911</v>
      </c>
      <c r="E105" s="8">
        <v>621.10998535156205</v>
      </c>
      <c r="F105" s="8">
        <v>877.68000793456986</v>
      </c>
      <c r="G105" s="8">
        <v>1101.140014648437</v>
      </c>
      <c r="H105" s="8">
        <v>1364.4800567626869</v>
      </c>
      <c r="I105" s="8">
        <v>1678.5599670410149</v>
      </c>
      <c r="J105" s="8">
        <v>2038.93994140625</v>
      </c>
      <c r="K105" s="8">
        <v>2397.2100219726508</v>
      </c>
      <c r="L105" s="8">
        <v>2790.2500610351508</v>
      </c>
      <c r="M105" s="8">
        <v>3251.3001098632813</v>
      </c>
      <c r="N105" s="8">
        <v>3788.1600341796802</v>
      </c>
      <c r="O105" s="8">
        <v>4407.45996093749</v>
      </c>
      <c r="P105" s="8">
        <v>5055.419921875</v>
      </c>
      <c r="Q105" s="8">
        <v>5711.9300537109302</v>
      </c>
      <c r="R105" s="8">
        <v>6409.9802246093695</v>
      </c>
      <c r="S105" s="8">
        <v>7183.1398925781195</v>
      </c>
      <c r="T105" s="8">
        <v>7993.6398925781195</v>
      </c>
      <c r="U105" s="8">
        <v>8876.2900390625</v>
      </c>
      <c r="V105" s="8">
        <v>9790.3400878906195</v>
      </c>
      <c r="W105" s="8">
        <v>10743.27978515625</v>
      </c>
      <c r="X105" s="8">
        <v>11741.759765625</v>
      </c>
      <c r="Y105" s="8">
        <v>12788.27978515625</v>
      </c>
      <c r="Z105" s="8">
        <v>13883.31005859375</v>
      </c>
      <c r="AA105" s="8">
        <v>14232.1904296875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3148.7247406103511</v>
      </c>
      <c r="E108" s="8">
        <v>5687.0830006103515</v>
      </c>
      <c r="F108" s="8">
        <v>7623.6840621103511</v>
      </c>
      <c r="G108" s="8">
        <v>7623.6840650103513</v>
      </c>
      <c r="H108" s="8">
        <v>7623.6840650103513</v>
      </c>
      <c r="I108" s="8">
        <v>7623.684064610351</v>
      </c>
      <c r="J108" s="8">
        <v>7623.6840650103513</v>
      </c>
      <c r="K108" s="8">
        <v>7623.6840650103513</v>
      </c>
      <c r="L108" s="8">
        <v>7623.6840650103513</v>
      </c>
      <c r="M108" s="8">
        <v>7623.6840650103513</v>
      </c>
      <c r="N108" s="8">
        <v>8976.406468610352</v>
      </c>
      <c r="O108" s="8">
        <v>8876.406468610352</v>
      </c>
      <c r="P108" s="8">
        <v>9018.4524712915918</v>
      </c>
      <c r="Q108" s="8">
        <v>9018.452472545112</v>
      </c>
      <c r="R108" s="8">
        <v>9018.4524740299767</v>
      </c>
      <c r="S108" s="8">
        <v>8968.452476091501</v>
      </c>
      <c r="T108" s="8">
        <v>8968.4524767343919</v>
      </c>
      <c r="U108" s="8">
        <v>8768.4524843493418</v>
      </c>
      <c r="V108" s="8">
        <v>8218.4524852286413</v>
      </c>
      <c r="W108" s="8">
        <v>11557.862218434972</v>
      </c>
      <c r="X108" s="8">
        <v>11215.998305940573</v>
      </c>
      <c r="Y108" s="8">
        <v>11215.634709280625</v>
      </c>
      <c r="Z108" s="8">
        <v>9133.033930370475</v>
      </c>
      <c r="AA108" s="8">
        <v>8873.0339293730649</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122.550003051757</v>
      </c>
      <c r="D110" s="8">
        <v>200.80999469756986</v>
      </c>
      <c r="E110" s="8">
        <v>311.58000564575138</v>
      </c>
      <c r="F110" s="8">
        <v>478.78000640869089</v>
      </c>
      <c r="G110" s="8">
        <v>622.82999420165993</v>
      </c>
      <c r="H110" s="8">
        <v>788.04002380370991</v>
      </c>
      <c r="I110" s="8">
        <v>980.39002990722497</v>
      </c>
      <c r="J110" s="8">
        <v>1207.8900146484359</v>
      </c>
      <c r="K110" s="8">
        <v>1459.5799865722649</v>
      </c>
      <c r="L110" s="8">
        <v>1741.55004882812</v>
      </c>
      <c r="M110" s="8">
        <v>2063.23999023437</v>
      </c>
      <c r="N110" s="8">
        <v>2442.0000610351508</v>
      </c>
      <c r="O110" s="8">
        <v>2879.9299316406168</v>
      </c>
      <c r="P110" s="8">
        <v>3351.84008789062</v>
      </c>
      <c r="Q110" s="8">
        <v>3850.61010742187</v>
      </c>
      <c r="R110" s="8">
        <v>4378.0001220703098</v>
      </c>
      <c r="S110" s="8">
        <v>4960.3499755859302</v>
      </c>
      <c r="T110" s="8">
        <v>5578.9998779296802</v>
      </c>
      <c r="U110" s="8">
        <v>6242.4499511718695</v>
      </c>
      <c r="V110" s="8">
        <v>6931.93994140625</v>
      </c>
      <c r="W110" s="8">
        <v>7656.43017578125</v>
      </c>
      <c r="X110" s="8">
        <v>8412.169921875</v>
      </c>
      <c r="Y110" s="8">
        <v>9189.68994140625</v>
      </c>
      <c r="Z110" s="8">
        <v>9988.8701171875</v>
      </c>
      <c r="AA110" s="8">
        <v>10278.3798828125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5359.3323875640854</v>
      </c>
      <c r="F113" s="8">
        <v>6194.4196875640846</v>
      </c>
      <c r="G113" s="8">
        <v>6194.4196875640846</v>
      </c>
      <c r="H113" s="8">
        <v>6194.4196875640846</v>
      </c>
      <c r="I113" s="8">
        <v>6194.4197875640857</v>
      </c>
      <c r="J113" s="8">
        <v>6139.0897876403778</v>
      </c>
      <c r="K113" s="8">
        <v>9163.4101393105775</v>
      </c>
      <c r="L113" s="8">
        <v>9163.4101394647769</v>
      </c>
      <c r="M113" s="8">
        <v>9163.4101396326769</v>
      </c>
      <c r="N113" s="8">
        <v>9163.4101398810781</v>
      </c>
      <c r="O113" s="8">
        <v>9158.4101400255786</v>
      </c>
      <c r="P113" s="8">
        <v>9158.4101402848173</v>
      </c>
      <c r="Q113" s="8">
        <v>9158.4101404539069</v>
      </c>
      <c r="R113" s="8">
        <v>8858.410140661279</v>
      </c>
      <c r="S113" s="8">
        <v>8858.4101407972194</v>
      </c>
      <c r="T113" s="8">
        <v>8658.3401336636598</v>
      </c>
      <c r="U113" s="8">
        <v>8458.3401338521107</v>
      </c>
      <c r="V113" s="8">
        <v>8358.3401340625605</v>
      </c>
      <c r="W113" s="8">
        <v>7868.3401343335609</v>
      </c>
      <c r="X113" s="8">
        <v>7768.3401249040598</v>
      </c>
      <c r="Y113" s="8">
        <v>7236.5476207860602</v>
      </c>
      <c r="Z113" s="8">
        <v>6381.4603038855603</v>
      </c>
      <c r="AA113" s="8">
        <v>5781.4603039350604</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168.82000732421801</v>
      </c>
      <c r="D115" s="8">
        <v>264.30000019073486</v>
      </c>
      <c r="E115" s="8">
        <v>399.94999313354447</v>
      </c>
      <c r="F115" s="8">
        <v>599.8300056457515</v>
      </c>
      <c r="G115" s="8">
        <v>764.79997253417901</v>
      </c>
      <c r="H115" s="8">
        <v>955.33998107909997</v>
      </c>
      <c r="I115" s="8">
        <v>1174.77001953125</v>
      </c>
      <c r="J115" s="8">
        <v>1435.9899597167939</v>
      </c>
      <c r="K115" s="8">
        <v>1711.9000549316349</v>
      </c>
      <c r="L115" s="8">
        <v>2026.530029296867</v>
      </c>
      <c r="M115" s="8">
        <v>2403.4499511718668</v>
      </c>
      <c r="N115" s="8">
        <v>2835.2399291992178</v>
      </c>
      <c r="O115" s="8">
        <v>3336.67016601562</v>
      </c>
      <c r="P115" s="8">
        <v>3875.74999999999</v>
      </c>
      <c r="Q115" s="8">
        <v>4445.7800292968695</v>
      </c>
      <c r="R115" s="8">
        <v>5052.2598876952998</v>
      </c>
      <c r="S115" s="8">
        <v>5720.79003906249</v>
      </c>
      <c r="T115" s="8">
        <v>6433.99999999999</v>
      </c>
      <c r="U115" s="8">
        <v>7202.0002441406195</v>
      </c>
      <c r="V115" s="8">
        <v>8011.2099609375</v>
      </c>
      <c r="W115" s="8">
        <v>8858.3200683593695</v>
      </c>
      <c r="X115" s="8">
        <v>9749.58984375</v>
      </c>
      <c r="Y115" s="8">
        <v>10694.43994140625</v>
      </c>
      <c r="Z115" s="8">
        <v>11670.16015625</v>
      </c>
      <c r="AA115" s="8">
        <v>12031.3095703125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2441.2206292179872</v>
      </c>
      <c r="F118" s="8">
        <v>2441.2208154063069</v>
      </c>
      <c r="G118" s="8">
        <v>2411.2208156908673</v>
      </c>
      <c r="H118" s="8">
        <v>2411.2208157436171</v>
      </c>
      <c r="I118" s="8">
        <v>2411.220816553227</v>
      </c>
      <c r="J118" s="8">
        <v>2411.2208166859273</v>
      </c>
      <c r="K118" s="8">
        <v>2386.2208168397169</v>
      </c>
      <c r="L118" s="8">
        <v>2386.2208169511869</v>
      </c>
      <c r="M118" s="8">
        <v>2386.2208171160369</v>
      </c>
      <c r="N118" s="8">
        <v>3263.137923553887</v>
      </c>
      <c r="O118" s="8">
        <v>3263.1379236470871</v>
      </c>
      <c r="P118" s="8">
        <v>3263.137924020547</v>
      </c>
      <c r="Q118" s="8">
        <v>3263.137924221387</v>
      </c>
      <c r="R118" s="8">
        <v>3256.8680784921808</v>
      </c>
      <c r="S118" s="8">
        <v>3256.8680791460447</v>
      </c>
      <c r="T118" s="8">
        <v>2998.8680802230906</v>
      </c>
      <c r="U118" s="8">
        <v>2698.8680916766107</v>
      </c>
      <c r="V118" s="8">
        <v>2688.8680921146106</v>
      </c>
      <c r="W118" s="8">
        <v>2628.8680930627706</v>
      </c>
      <c r="X118" s="8">
        <v>2628.8680711946809</v>
      </c>
      <c r="Y118" s="8">
        <v>1910.9175063722701</v>
      </c>
      <c r="Z118" s="8">
        <v>1799.9173445086799</v>
      </c>
      <c r="AA118" s="8">
        <v>1799.9173452514101</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178.77999877929599</v>
      </c>
      <c r="D120" s="8">
        <v>237.34999394416772</v>
      </c>
      <c r="E120" s="8">
        <v>302.04000854492102</v>
      </c>
      <c r="F120" s="8">
        <v>335.67000770568774</v>
      </c>
      <c r="G120" s="8">
        <v>398.72000122070301</v>
      </c>
      <c r="H120" s="8">
        <v>470.300010681152</v>
      </c>
      <c r="I120" s="8">
        <v>550.73999786376885</v>
      </c>
      <c r="J120" s="8">
        <v>645.11000823974609</v>
      </c>
      <c r="K120" s="8">
        <v>745.01997375488202</v>
      </c>
      <c r="L120" s="8">
        <v>855.85000610351494</v>
      </c>
      <c r="M120" s="8">
        <v>985.19003295898301</v>
      </c>
      <c r="N120" s="8">
        <v>1134.390014648437</v>
      </c>
      <c r="O120" s="8">
        <v>1300.6100158691349</v>
      </c>
      <c r="P120" s="8">
        <v>1476.4400329589839</v>
      </c>
      <c r="Q120" s="8">
        <v>1655.9999389648381</v>
      </c>
      <c r="R120" s="8">
        <v>1845.34997558593</v>
      </c>
      <c r="S120" s="8">
        <v>2052.3600463867178</v>
      </c>
      <c r="T120" s="8">
        <v>2268.6199951171802</v>
      </c>
      <c r="U120" s="8">
        <v>2499.839965820312</v>
      </c>
      <c r="V120" s="8">
        <v>2741.01000976562</v>
      </c>
      <c r="W120" s="8">
        <v>2989.4500122070313</v>
      </c>
      <c r="X120" s="8">
        <v>3247.5</v>
      </c>
      <c r="Y120" s="8">
        <v>3514.7799072265598</v>
      </c>
      <c r="Z120" s="8">
        <v>3792.32006835937</v>
      </c>
      <c r="AA120" s="8">
        <v>3882.43994140625</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9.1400003433227504</v>
      </c>
      <c r="D125" s="8">
        <v>14.970000088214826</v>
      </c>
      <c r="E125" s="8">
        <v>22.75999951362601</v>
      </c>
      <c r="F125" s="8">
        <v>35.969998836517263</v>
      </c>
      <c r="G125" s="8">
        <v>45.950000762939403</v>
      </c>
      <c r="H125" s="8">
        <v>57.990000724792431</v>
      </c>
      <c r="I125" s="8">
        <v>71.619998931884709</v>
      </c>
      <c r="J125" s="8">
        <v>89.329999923705898</v>
      </c>
      <c r="K125" s="8">
        <v>108.2700004577636</v>
      </c>
      <c r="L125" s="8">
        <v>130.0800018310546</v>
      </c>
      <c r="M125" s="8">
        <v>156.1399993896479</v>
      </c>
      <c r="N125" s="8">
        <v>186.2100028991695</v>
      </c>
      <c r="O125" s="8">
        <v>220.70000457763589</v>
      </c>
      <c r="P125" s="8">
        <v>258.4700012207021</v>
      </c>
      <c r="Q125" s="8">
        <v>295.89999389648398</v>
      </c>
      <c r="R125" s="8">
        <v>335.68000030517499</v>
      </c>
      <c r="S125" s="8">
        <v>379.43998718261599</v>
      </c>
      <c r="T125" s="8">
        <v>425.90998840331997</v>
      </c>
      <c r="U125" s="8">
        <v>475.73001098632699</v>
      </c>
      <c r="V125" s="8">
        <v>528.13999938964696</v>
      </c>
      <c r="W125" s="8">
        <v>582.74000549316304</v>
      </c>
      <c r="X125" s="8">
        <v>640.05999755859307</v>
      </c>
      <c r="Y125" s="8">
        <v>700.669982910155</v>
      </c>
      <c r="Z125" s="8">
        <v>762.95999145507699</v>
      </c>
      <c r="AA125" s="8">
        <v>779.77999877929597</v>
      </c>
    </row>
  </sheetData>
  <sheetProtection algorithmName="SHA-512" hashValue="hfTXUGhg7sYPZy8mUiVh0sWLC/8ejQ+f9aQqKcN+CjjoQjk7zpctElX6ObZa9F3R7tdlKhmJE3FE/pfLQniD+g==" saltValue="kxjx83iY1KQL375b3VLUe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23A3-FCD2-4C77-A50C-05C5A0C1D083}">
  <sheetPr codeName="Sheet105">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242</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213</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1.6070447E-6</v>
      </c>
      <c r="G6" s="8">
        <v>90.022255000000001</v>
      </c>
      <c r="H6" s="8">
        <v>102.69184</v>
      </c>
      <c r="I6" s="8">
        <v>94.947119999999998</v>
      </c>
      <c r="J6" s="8">
        <v>88.139939999999996</v>
      </c>
      <c r="K6" s="8">
        <v>95.522109999999998</v>
      </c>
      <c r="L6" s="8">
        <v>87.031589999999994</v>
      </c>
      <c r="M6" s="8">
        <v>87.871925000000005</v>
      </c>
      <c r="N6" s="8">
        <v>93.379289999999997</v>
      </c>
      <c r="O6" s="8">
        <v>91.725909999999999</v>
      </c>
      <c r="P6" s="8">
        <v>530.07539999999995</v>
      </c>
      <c r="Q6" s="8">
        <v>518.16156000000001</v>
      </c>
      <c r="R6" s="8">
        <v>466.26310000000001</v>
      </c>
      <c r="S6" s="8">
        <v>450.47217000000001</v>
      </c>
      <c r="T6" s="8">
        <v>469.25060000000002</v>
      </c>
      <c r="U6" s="8">
        <v>484.834</v>
      </c>
      <c r="V6" s="8">
        <v>463.82977</v>
      </c>
      <c r="W6" s="8">
        <v>462.29406999999998</v>
      </c>
      <c r="X6" s="8">
        <v>460.38754</v>
      </c>
      <c r="Y6" s="8">
        <v>1507.5795000000001</v>
      </c>
      <c r="Z6" s="8">
        <v>1423.0681999999999</v>
      </c>
      <c r="AA6" s="8">
        <v>1382.9003</v>
      </c>
      <c r="AB6" s="8">
        <v>1327.2719999999999</v>
      </c>
      <c r="AC6" s="8">
        <v>1452.6792</v>
      </c>
    </row>
    <row r="7" spans="1:29" s="5" customFormat="1">
      <c r="A7" s="16" t="s">
        <v>96</v>
      </c>
      <c r="B7" s="16" t="s">
        <v>98</v>
      </c>
      <c r="C7" s="16" t="s">
        <v>133</v>
      </c>
      <c r="D7" s="16" t="s">
        <v>10</v>
      </c>
      <c r="E7" s="8">
        <v>221.00387599999999</v>
      </c>
      <c r="F7" s="8">
        <v>187.73305655321479</v>
      </c>
      <c r="G7" s="8">
        <v>219.44235475783501</v>
      </c>
      <c r="H7" s="8">
        <v>233.17819947919301</v>
      </c>
      <c r="I7" s="8">
        <v>239.64639983624599</v>
      </c>
      <c r="J7" s="8">
        <v>242.85901822188799</v>
      </c>
      <c r="K7" s="8">
        <v>248.44497783980799</v>
      </c>
      <c r="L7" s="8">
        <v>240.26977962766</v>
      </c>
      <c r="M7" s="8">
        <v>236.14176867617601</v>
      </c>
      <c r="N7" s="8">
        <v>245.52117192081201</v>
      </c>
      <c r="O7" s="8">
        <v>247.27396769483599</v>
      </c>
      <c r="P7" s="8">
        <v>92.57605819409001</v>
      </c>
      <c r="Q7" s="8">
        <v>96.109277382865002</v>
      </c>
      <c r="R7" s="8">
        <v>100.07183348839</v>
      </c>
      <c r="S7" s="8">
        <v>101.89280435715</v>
      </c>
      <c r="T7" s="8">
        <v>102.29619847035998</v>
      </c>
      <c r="U7" s="8">
        <v>99.000675678029992</v>
      </c>
      <c r="V7" s="8">
        <v>97.623424703410009</v>
      </c>
      <c r="W7" s="8">
        <v>101.20813840273</v>
      </c>
      <c r="X7" s="8">
        <v>103.99264954339</v>
      </c>
      <c r="Y7" s="8">
        <v>50.49882450242</v>
      </c>
      <c r="Z7" s="8">
        <v>52.574009500459994</v>
      </c>
      <c r="AA7" s="8">
        <v>1.6730424E-4</v>
      </c>
      <c r="AB7" s="8">
        <v>1.7171813000000001E-4</v>
      </c>
      <c r="AC7" s="8">
        <v>1.700056E-4</v>
      </c>
    </row>
    <row r="8" spans="1:29" s="5" customFormat="1">
      <c r="A8" s="16" t="s">
        <v>96</v>
      </c>
      <c r="B8" s="16" t="s">
        <v>99</v>
      </c>
      <c r="C8" s="16" t="s">
        <v>134</v>
      </c>
      <c r="D8" s="16" t="s">
        <v>10</v>
      </c>
      <c r="E8" s="8">
        <v>1175.0917400000001</v>
      </c>
      <c r="F8" s="8">
        <v>1575.4119115216351</v>
      </c>
      <c r="G8" s="8">
        <v>2112.5492805291397</v>
      </c>
      <c r="H8" s="8">
        <v>2381.6858923276873</v>
      </c>
      <c r="I8" s="8">
        <v>2504.158624023185</v>
      </c>
      <c r="J8" s="8">
        <v>2473.3571358866961</v>
      </c>
      <c r="K8" s="8">
        <v>2588.7781566937156</v>
      </c>
      <c r="L8" s="8">
        <v>2475.1956648267201</v>
      </c>
      <c r="M8" s="8">
        <v>2364.4517506094617</v>
      </c>
      <c r="N8" s="8">
        <v>2431.0241487402182</v>
      </c>
      <c r="O8" s="8">
        <v>2353.0450570865701</v>
      </c>
      <c r="P8" s="8">
        <v>2572.5246500000003</v>
      </c>
      <c r="Q8" s="8">
        <v>2828.1749499999996</v>
      </c>
      <c r="R8" s="8">
        <v>2918.22532</v>
      </c>
      <c r="S8" s="8">
        <v>2876.44931</v>
      </c>
      <c r="T8" s="8">
        <v>3004.1204899999998</v>
      </c>
      <c r="U8" s="8">
        <v>2844.75929</v>
      </c>
      <c r="V8" s="8">
        <v>2361.19292</v>
      </c>
      <c r="W8" s="8">
        <v>2379.933</v>
      </c>
      <c r="X8" s="8">
        <v>2306.9980400000004</v>
      </c>
      <c r="Y8" s="8">
        <v>2653.0555100000001</v>
      </c>
      <c r="Z8" s="8">
        <v>2533.5460800000001</v>
      </c>
      <c r="AA8" s="8">
        <v>2598.4008000000003</v>
      </c>
      <c r="AB8" s="8">
        <v>2559.4266399999997</v>
      </c>
      <c r="AC8" s="8">
        <v>2381.48317</v>
      </c>
    </row>
    <row r="9" spans="1:29" s="5" customFormat="1">
      <c r="A9" s="16" t="s">
        <v>96</v>
      </c>
      <c r="B9" s="16" t="s">
        <v>100</v>
      </c>
      <c r="C9" s="16" t="s">
        <v>135</v>
      </c>
      <c r="D9" s="16" t="s">
        <v>10</v>
      </c>
      <c r="E9" s="8">
        <v>1624.7871399999999</v>
      </c>
      <c r="F9" s="8">
        <v>1445.4265256024025</v>
      </c>
      <c r="G9" s="8">
        <v>1527.7268658186695</v>
      </c>
      <c r="H9" s="8">
        <v>1717.3680493403067</v>
      </c>
      <c r="I9" s="8">
        <v>1763.9826923905548</v>
      </c>
      <c r="J9" s="8">
        <v>1791.22211374982</v>
      </c>
      <c r="K9" s="8">
        <v>1842.6970725828821</v>
      </c>
      <c r="L9" s="8">
        <v>1767.8057087365651</v>
      </c>
      <c r="M9" s="8">
        <v>1700.9131403936699</v>
      </c>
      <c r="N9" s="8">
        <v>1820.1189759643701</v>
      </c>
      <c r="O9" s="8">
        <v>1787.5291574068999</v>
      </c>
      <c r="P9" s="8">
        <v>1537.3707836750498</v>
      </c>
      <c r="Q9" s="8">
        <v>1716.7965727073538</v>
      </c>
      <c r="R9" s="8">
        <v>1768.7591452259539</v>
      </c>
      <c r="S9" s="8">
        <v>1792.1786427592699</v>
      </c>
      <c r="T9" s="8">
        <v>1846.4034806759951</v>
      </c>
      <c r="U9" s="8">
        <v>1770.1125300439999</v>
      </c>
      <c r="V9" s="8">
        <v>1706.9183640878698</v>
      </c>
      <c r="W9" s="8">
        <v>1697.3860764486401</v>
      </c>
      <c r="X9" s="8">
        <v>1670.81030516903</v>
      </c>
      <c r="Y9" s="8">
        <v>1438.2734281810001</v>
      </c>
      <c r="Z9" s="8">
        <v>1608.912172393</v>
      </c>
      <c r="AA9" s="8">
        <v>433.55088738336002</v>
      </c>
      <c r="AB9" s="8">
        <v>59.497850140799997</v>
      </c>
      <c r="AC9" s="8">
        <v>9.1872347000000005E-4</v>
      </c>
    </row>
    <row r="10" spans="1:29" s="5" customFormat="1">
      <c r="A10" s="16" t="s">
        <v>96</v>
      </c>
      <c r="B10" s="16" t="s">
        <v>101</v>
      </c>
      <c r="C10" s="16" t="s">
        <v>136</v>
      </c>
      <c r="D10" s="16" t="s">
        <v>10</v>
      </c>
      <c r="E10" s="8">
        <v>33.639940000000003</v>
      </c>
      <c r="F10" s="8">
        <v>31.3508797343829</v>
      </c>
      <c r="G10" s="8">
        <v>37.344877839138</v>
      </c>
      <c r="H10" s="8">
        <v>39.413290544199995</v>
      </c>
      <c r="I10" s="8">
        <v>317.86964799999998</v>
      </c>
      <c r="J10" s="8">
        <v>311.40729600000003</v>
      </c>
      <c r="K10" s="8">
        <v>320.94024999999999</v>
      </c>
      <c r="L10" s="8">
        <v>303.25062299999996</v>
      </c>
      <c r="M10" s="8">
        <v>307.57881500000002</v>
      </c>
      <c r="N10" s="8">
        <v>868.26249000000007</v>
      </c>
      <c r="O10" s="8">
        <v>884.31264400000009</v>
      </c>
      <c r="P10" s="8">
        <v>1504.65904</v>
      </c>
      <c r="Q10" s="8">
        <v>1393.166516</v>
      </c>
      <c r="R10" s="8">
        <v>1419.6741829999999</v>
      </c>
      <c r="S10" s="8">
        <v>1447.66634</v>
      </c>
      <c r="T10" s="8">
        <v>1439.835662</v>
      </c>
      <c r="U10" s="8">
        <v>1703.92625</v>
      </c>
      <c r="V10" s="8">
        <v>1601.0355999999999</v>
      </c>
      <c r="W10" s="8">
        <v>1627.2312999999999</v>
      </c>
      <c r="X10" s="8">
        <v>1666.1867999999999</v>
      </c>
      <c r="Y10" s="8">
        <v>1702.9537</v>
      </c>
      <c r="Z10" s="8">
        <v>1547.3014000000001</v>
      </c>
      <c r="AA10" s="8">
        <v>1992.5471</v>
      </c>
      <c r="AB10" s="8">
        <v>2018.6165000000001</v>
      </c>
      <c r="AC10" s="8">
        <v>2117.2775999999999</v>
      </c>
    </row>
    <row r="11" spans="1:29" s="5" customFormat="1">
      <c r="A11" s="16" t="s">
        <v>96</v>
      </c>
      <c r="B11" s="16" t="s">
        <v>102</v>
      </c>
      <c r="C11" s="16" t="s">
        <v>137</v>
      </c>
      <c r="D11" s="16" t="s">
        <v>10</v>
      </c>
      <c r="E11" s="8">
        <v>218.53236000000001</v>
      </c>
      <c r="F11" s="8">
        <v>199.75890155035572</v>
      </c>
      <c r="G11" s="8">
        <v>207.60608300596999</v>
      </c>
      <c r="H11" s="8">
        <v>1470.40597</v>
      </c>
      <c r="I11" s="8">
        <v>1371.55863</v>
      </c>
      <c r="J11" s="8">
        <v>1393.31032</v>
      </c>
      <c r="K11" s="8">
        <v>1403.3328199999999</v>
      </c>
      <c r="L11" s="8">
        <v>2741.2734300000002</v>
      </c>
      <c r="M11" s="8">
        <v>4169.0496400000002</v>
      </c>
      <c r="N11" s="8">
        <v>5179.5533700000005</v>
      </c>
      <c r="O11" s="8">
        <v>5110.4466999999995</v>
      </c>
      <c r="P11" s="8">
        <v>5118.8208100000002</v>
      </c>
      <c r="Q11" s="8">
        <v>5137.6135000000004</v>
      </c>
      <c r="R11" s="8">
        <v>4440.0778799999998</v>
      </c>
      <c r="S11" s="8">
        <v>4722.5159000000003</v>
      </c>
      <c r="T11" s="8">
        <v>4565.5971799999998</v>
      </c>
      <c r="U11" s="8">
        <v>4891.3344799999995</v>
      </c>
      <c r="V11" s="8">
        <v>4766.1310899999999</v>
      </c>
      <c r="W11" s="8">
        <v>4543.8119999999999</v>
      </c>
      <c r="X11" s="8">
        <v>4612.7938000000004</v>
      </c>
      <c r="Y11" s="8">
        <v>4500.7669900000001</v>
      </c>
      <c r="Z11" s="8">
        <v>4426.2863400000006</v>
      </c>
      <c r="AA11" s="8">
        <v>4119.9164300000002</v>
      </c>
      <c r="AB11" s="8">
        <v>4385.2583800000002</v>
      </c>
      <c r="AC11" s="8">
        <v>4527.03262</v>
      </c>
    </row>
    <row r="12" spans="1:29" s="5" customFormat="1">
      <c r="A12" s="16" t="s">
        <v>96</v>
      </c>
      <c r="B12" s="16" t="s">
        <v>103</v>
      </c>
      <c r="C12" s="16" t="s">
        <v>138</v>
      </c>
      <c r="D12" s="16" t="s">
        <v>10</v>
      </c>
      <c r="E12" s="8">
        <v>934.08016999999995</v>
      </c>
      <c r="F12" s="8">
        <v>1063.9341747234239</v>
      </c>
      <c r="G12" s="8">
        <v>1387.6443213474929</v>
      </c>
      <c r="H12" s="8">
        <v>2701.5270399999999</v>
      </c>
      <c r="I12" s="8">
        <v>2660.9721399999999</v>
      </c>
      <c r="J12" s="8">
        <v>2763.2021400000003</v>
      </c>
      <c r="K12" s="8">
        <v>2729.2811799999999</v>
      </c>
      <c r="L12" s="8">
        <v>2658.7164499999999</v>
      </c>
      <c r="M12" s="8">
        <v>2689.4083000000001</v>
      </c>
      <c r="N12" s="8">
        <v>3743.5183999999999</v>
      </c>
      <c r="O12" s="8">
        <v>3894.0669900000003</v>
      </c>
      <c r="P12" s="8">
        <v>3518.8093159999999</v>
      </c>
      <c r="Q12" s="8">
        <v>3618.1145500000002</v>
      </c>
      <c r="R12" s="8">
        <v>3442.6215400000001</v>
      </c>
      <c r="S12" s="8">
        <v>3634.3629000000001</v>
      </c>
      <c r="T12" s="8">
        <v>3520.9454700000001</v>
      </c>
      <c r="U12" s="8">
        <v>3755.3448899999999</v>
      </c>
      <c r="V12" s="8">
        <v>3718.3083200000001</v>
      </c>
      <c r="W12" s="8">
        <v>3681.8357799999999</v>
      </c>
      <c r="X12" s="8">
        <v>3713.3745399999998</v>
      </c>
      <c r="Y12" s="8">
        <v>3393.3326699999998</v>
      </c>
      <c r="Z12" s="8">
        <v>3482.3135000000002</v>
      </c>
      <c r="AA12" s="8">
        <v>3466.0293700000002</v>
      </c>
      <c r="AB12" s="8">
        <v>3366.57366</v>
      </c>
      <c r="AC12" s="8">
        <v>3346.4684500000003</v>
      </c>
    </row>
    <row r="13" spans="1:29" s="5" customFormat="1">
      <c r="A13" s="16" t="s">
        <v>96</v>
      </c>
      <c r="B13" s="16" t="s">
        <v>104</v>
      </c>
      <c r="C13" s="16" t="s">
        <v>28</v>
      </c>
      <c r="D13" s="16" t="s">
        <v>10</v>
      </c>
      <c r="E13" s="8">
        <v>2868.9982079999995</v>
      </c>
      <c r="F13" s="8">
        <v>4009.6269838968728</v>
      </c>
      <c r="G13" s="8">
        <v>8053.1236900000004</v>
      </c>
      <c r="H13" s="8">
        <v>10352.255064999999</v>
      </c>
      <c r="I13" s="8">
        <v>10121.631056</v>
      </c>
      <c r="J13" s="8">
        <v>10343.818794999999</v>
      </c>
      <c r="K13" s="8">
        <v>10187.855174</v>
      </c>
      <c r="L13" s="8">
        <v>9712.5317599999998</v>
      </c>
      <c r="M13" s="8">
        <v>10258.474939</v>
      </c>
      <c r="N13" s="8">
        <v>11375.110626</v>
      </c>
      <c r="O13" s="8">
        <v>14282.830865</v>
      </c>
      <c r="P13" s="8">
        <v>13577.195516</v>
      </c>
      <c r="Q13" s="8">
        <v>13406.658060000002</v>
      </c>
      <c r="R13" s="8">
        <v>12736.42121</v>
      </c>
      <c r="S13" s="8">
        <v>13392.138129999999</v>
      </c>
      <c r="T13" s="8">
        <v>12760.634346000001</v>
      </c>
      <c r="U13" s="8">
        <v>13321.149074999999</v>
      </c>
      <c r="V13" s="8">
        <v>13988.428705999999</v>
      </c>
      <c r="W13" s="8">
        <v>13834.40295</v>
      </c>
      <c r="X13" s="8">
        <v>14031.512735</v>
      </c>
      <c r="Y13" s="8">
        <v>13012.946620000001</v>
      </c>
      <c r="Z13" s="8">
        <v>12336.873855</v>
      </c>
      <c r="AA13" s="8">
        <v>11747.615020000001</v>
      </c>
      <c r="AB13" s="8">
        <v>12177.075570000001</v>
      </c>
      <c r="AC13" s="8">
        <v>12417.751469999999</v>
      </c>
    </row>
    <row r="14" spans="1:29" s="5" customFormat="1">
      <c r="A14" s="16" t="s">
        <v>96</v>
      </c>
      <c r="B14" s="16" t="s">
        <v>105</v>
      </c>
      <c r="C14" s="16" t="s">
        <v>139</v>
      </c>
      <c r="D14" s="16" t="s">
        <v>10</v>
      </c>
      <c r="E14" s="8">
        <v>0</v>
      </c>
      <c r="F14" s="8">
        <v>1.5550222E-6</v>
      </c>
      <c r="G14" s="8">
        <v>3.0964921999999999E-5</v>
      </c>
      <c r="H14" s="8">
        <v>4.8091194999999998E-5</v>
      </c>
      <c r="I14" s="8">
        <v>4.5342115999999998E-5</v>
      </c>
      <c r="J14" s="8">
        <v>4.6413654E-5</v>
      </c>
      <c r="K14" s="8">
        <v>4.4387210000000002E-5</v>
      </c>
      <c r="L14" s="8">
        <v>4.2875115E-5</v>
      </c>
      <c r="M14" s="8">
        <v>4.2733959999999998E-5</v>
      </c>
      <c r="N14" s="8">
        <v>4.1359595000000003E-5</v>
      </c>
      <c r="O14" s="8">
        <v>7.4024680000000002E-5</v>
      </c>
      <c r="P14" s="8">
        <v>8639.0969999999998</v>
      </c>
      <c r="Q14" s="8">
        <v>8308.4060000000009</v>
      </c>
      <c r="R14" s="8">
        <v>9770.1059999999998</v>
      </c>
      <c r="S14" s="8">
        <v>10451.004999999999</v>
      </c>
      <c r="T14" s="8">
        <v>10103.83</v>
      </c>
      <c r="U14" s="8">
        <v>12018.290999999999</v>
      </c>
      <c r="V14" s="8">
        <v>12618.663</v>
      </c>
      <c r="W14" s="8">
        <v>12410.24</v>
      </c>
      <c r="X14" s="8">
        <v>12741.739</v>
      </c>
      <c r="Y14" s="8">
        <v>27144.25</v>
      </c>
      <c r="Z14" s="8">
        <v>27924.934000000001</v>
      </c>
      <c r="AA14" s="8">
        <v>26500.692999999999</v>
      </c>
      <c r="AB14" s="8">
        <v>28477.963</v>
      </c>
      <c r="AC14" s="8">
        <v>30539.254000000001</v>
      </c>
    </row>
    <row r="15" spans="1:29" s="5" customFormat="1">
      <c r="A15" s="16" t="s">
        <v>161</v>
      </c>
      <c r="B15" s="16" t="s">
        <v>106</v>
      </c>
      <c r="C15" s="16" t="s">
        <v>140</v>
      </c>
      <c r="D15" s="16" t="s">
        <v>10</v>
      </c>
      <c r="E15" s="8">
        <v>436.26063999999997</v>
      </c>
      <c r="F15" s="8">
        <v>353.36482298076021</v>
      </c>
      <c r="G15" s="8">
        <v>380.71110662605003</v>
      </c>
      <c r="H15" s="8">
        <v>409.79006295074998</v>
      </c>
      <c r="I15" s="8">
        <v>438.04880524648996</v>
      </c>
      <c r="J15" s="8">
        <v>448.12547680591001</v>
      </c>
      <c r="K15" s="8">
        <v>439.31535997958503</v>
      </c>
      <c r="L15" s="8">
        <v>476.55124000000001</v>
      </c>
      <c r="M15" s="8">
        <v>456.505584</v>
      </c>
      <c r="N15" s="8">
        <v>498.19208299999997</v>
      </c>
      <c r="O15" s="8">
        <v>500.83743400000003</v>
      </c>
      <c r="P15" s="8">
        <v>431.007882</v>
      </c>
      <c r="Q15" s="8">
        <v>502.27258999999998</v>
      </c>
      <c r="R15" s="8">
        <v>532.20399499999996</v>
      </c>
      <c r="S15" s="8">
        <v>552.552055</v>
      </c>
      <c r="T15" s="8">
        <v>539.79741000000001</v>
      </c>
      <c r="U15" s="8">
        <v>539.05203000000006</v>
      </c>
      <c r="V15" s="8">
        <v>530.40353000000005</v>
      </c>
      <c r="W15" s="8">
        <v>561.36946</v>
      </c>
      <c r="X15" s="8">
        <v>565.89777000000004</v>
      </c>
      <c r="Y15" s="8">
        <v>448.11756000000003</v>
      </c>
      <c r="Z15" s="8">
        <v>459.17554000000001</v>
      </c>
      <c r="AA15" s="8">
        <v>475.55701999999997</v>
      </c>
      <c r="AB15" s="8">
        <v>485.53375</v>
      </c>
      <c r="AC15" s="8">
        <v>487.30174</v>
      </c>
    </row>
    <row r="16" spans="1:29" s="5" customFormat="1">
      <c r="A16" s="16" t="s">
        <v>161</v>
      </c>
      <c r="B16" s="16" t="s">
        <v>107</v>
      </c>
      <c r="C16" s="16" t="s">
        <v>141</v>
      </c>
      <c r="D16" s="16" t="s">
        <v>10</v>
      </c>
      <c r="E16" s="8">
        <v>1173.2445089999999</v>
      </c>
      <c r="F16" s="8">
        <v>1109.5354217241077</v>
      </c>
      <c r="G16" s="8">
        <v>1077.00554019062</v>
      </c>
      <c r="H16" s="8">
        <v>8971.6790949999995</v>
      </c>
      <c r="I16" s="8">
        <v>9143.7837299999992</v>
      </c>
      <c r="J16" s="8">
        <v>8991.6012350000001</v>
      </c>
      <c r="K16" s="8">
        <v>11069.084232000001</v>
      </c>
      <c r="L16" s="8">
        <v>11463.415590000001</v>
      </c>
      <c r="M16" s="8">
        <v>11159.166420000001</v>
      </c>
      <c r="N16" s="8">
        <v>12450.38305</v>
      </c>
      <c r="O16" s="8">
        <v>12032.043675000001</v>
      </c>
      <c r="P16" s="8">
        <v>9978.2554870000004</v>
      </c>
      <c r="Q16" s="8">
        <v>10122.428109999999</v>
      </c>
      <c r="R16" s="8">
        <v>10295.8685</v>
      </c>
      <c r="S16" s="8">
        <v>13382.745344999999</v>
      </c>
      <c r="T16" s="8">
        <v>12906.241334999999</v>
      </c>
      <c r="U16" s="8">
        <v>15827.809960000001</v>
      </c>
      <c r="V16" s="8">
        <v>16725.4408</v>
      </c>
      <c r="W16" s="8">
        <v>18100.201489999999</v>
      </c>
      <c r="X16" s="8">
        <v>18673.379120000001</v>
      </c>
      <c r="Y16" s="8">
        <v>16577.414219999999</v>
      </c>
      <c r="Z16" s="8">
        <v>17628.844419999998</v>
      </c>
      <c r="AA16" s="8">
        <v>17769.623800000001</v>
      </c>
      <c r="AB16" s="8">
        <v>17686.734</v>
      </c>
      <c r="AC16" s="8">
        <v>19736.494500000001</v>
      </c>
    </row>
    <row r="17" spans="1:29" s="5" customFormat="1">
      <c r="A17" s="16" t="s">
        <v>161</v>
      </c>
      <c r="B17" s="16" t="s">
        <v>108</v>
      </c>
      <c r="C17" s="16" t="s">
        <v>142</v>
      </c>
      <c r="D17" s="16" t="s">
        <v>10</v>
      </c>
      <c r="E17" s="8">
        <v>2032.8497</v>
      </c>
      <c r="F17" s="8">
        <v>2981.4527316421172</v>
      </c>
      <c r="G17" s="8">
        <v>3533.6531832765299</v>
      </c>
      <c r="H17" s="8">
        <v>4006.2632599999997</v>
      </c>
      <c r="I17" s="8">
        <v>4283.2153399999997</v>
      </c>
      <c r="J17" s="8">
        <v>4327.73261</v>
      </c>
      <c r="K17" s="8">
        <v>4324.7309850000001</v>
      </c>
      <c r="L17" s="8">
        <v>4309.0993799999997</v>
      </c>
      <c r="M17" s="8">
        <v>7549.04493</v>
      </c>
      <c r="N17" s="8">
        <v>8141.9102499999999</v>
      </c>
      <c r="O17" s="8">
        <v>9680.33799</v>
      </c>
      <c r="P17" s="8">
        <v>9009.8156400000007</v>
      </c>
      <c r="Q17" s="8">
        <v>9812.6017499999998</v>
      </c>
      <c r="R17" s="8">
        <v>11438.013286000001</v>
      </c>
      <c r="S17" s="8">
        <v>11724.917649999999</v>
      </c>
      <c r="T17" s="8">
        <v>12202.902634999999</v>
      </c>
      <c r="U17" s="8">
        <v>11501.753690000001</v>
      </c>
      <c r="V17" s="8">
        <v>14606.874679999999</v>
      </c>
      <c r="W17" s="8">
        <v>15331.950348</v>
      </c>
      <c r="X17" s="8">
        <v>16031.41462</v>
      </c>
      <c r="Y17" s="8">
        <v>14880.044880000001</v>
      </c>
      <c r="Z17" s="8">
        <v>13572.720345999998</v>
      </c>
      <c r="AA17" s="8">
        <v>13815.075409999999</v>
      </c>
      <c r="AB17" s="8">
        <v>12891.549040000002</v>
      </c>
      <c r="AC17" s="8">
        <v>14618.5128</v>
      </c>
    </row>
    <row r="18" spans="1:29" s="5" customFormat="1">
      <c r="A18" s="16" t="s">
        <v>161</v>
      </c>
      <c r="B18" s="16" t="s">
        <v>109</v>
      </c>
      <c r="C18" s="16" t="s">
        <v>143</v>
      </c>
      <c r="D18" s="16" t="s">
        <v>10</v>
      </c>
      <c r="E18" s="8">
        <v>95.474010000000007</v>
      </c>
      <c r="F18" s="8">
        <v>103.88602798023901</v>
      </c>
      <c r="G18" s="8">
        <v>469.50364000000002</v>
      </c>
      <c r="H18" s="8">
        <v>517.07336599999996</v>
      </c>
      <c r="I18" s="8">
        <v>507.48399599999999</v>
      </c>
      <c r="J18" s="8">
        <v>497.34024999999997</v>
      </c>
      <c r="K18" s="8">
        <v>515.62675000000002</v>
      </c>
      <c r="L18" s="8">
        <v>501.71693000000005</v>
      </c>
      <c r="M18" s="8">
        <v>851.26946399999997</v>
      </c>
      <c r="N18" s="8">
        <v>890.72198000000003</v>
      </c>
      <c r="O18" s="8">
        <v>901.87899000000004</v>
      </c>
      <c r="P18" s="8">
        <v>1114.1110100000001</v>
      </c>
      <c r="Q18" s="8">
        <v>1108.35394</v>
      </c>
      <c r="R18" s="8">
        <v>1050.0888500000001</v>
      </c>
      <c r="S18" s="8">
        <v>1098.7706499999999</v>
      </c>
      <c r="T18" s="8">
        <v>1121.7695699999999</v>
      </c>
      <c r="U18" s="8">
        <v>1213.21207</v>
      </c>
      <c r="V18" s="8">
        <v>2188.4643999999998</v>
      </c>
      <c r="W18" s="8">
        <v>2180.5146</v>
      </c>
      <c r="X18" s="8">
        <v>2376.6559999999999</v>
      </c>
      <c r="Y18" s="8">
        <v>2250.7055999999998</v>
      </c>
      <c r="Z18" s="8">
        <v>3150.2705000000001</v>
      </c>
      <c r="AA18" s="8">
        <v>2924.9692</v>
      </c>
      <c r="AB18" s="8">
        <v>2954.3380999999999</v>
      </c>
      <c r="AC18" s="8">
        <v>3422.306</v>
      </c>
    </row>
    <row r="19" spans="1:29" s="5" customFormat="1">
      <c r="A19" s="16" t="s">
        <v>161</v>
      </c>
      <c r="B19" s="16" t="s">
        <v>110</v>
      </c>
      <c r="C19" s="16" t="s">
        <v>144</v>
      </c>
      <c r="D19" s="16" t="s">
        <v>10</v>
      </c>
      <c r="E19" s="8">
        <v>2560.4237759999996</v>
      </c>
      <c r="F19" s="8">
        <v>3286.9000178647461</v>
      </c>
      <c r="G19" s="8">
        <v>3530.7656701483438</v>
      </c>
      <c r="H19" s="8">
        <v>3719.1830760947505</v>
      </c>
      <c r="I19" s="8">
        <v>3806.4250853311737</v>
      </c>
      <c r="J19" s="8">
        <v>3769.9676364264446</v>
      </c>
      <c r="K19" s="8">
        <v>3901.3663684235348</v>
      </c>
      <c r="L19" s="8">
        <v>3734.5702860316906</v>
      </c>
      <c r="M19" s="8">
        <v>3563.2675839218241</v>
      </c>
      <c r="N19" s="8">
        <v>3836.9856985855981</v>
      </c>
      <c r="O19" s="8">
        <v>3831.7581847670053</v>
      </c>
      <c r="P19" s="8">
        <v>4680.3971450000008</v>
      </c>
      <c r="Q19" s="8">
        <v>4785.308289999999</v>
      </c>
      <c r="R19" s="8">
        <v>4833.2995799999999</v>
      </c>
      <c r="S19" s="8">
        <v>5380.9504849999994</v>
      </c>
      <c r="T19" s="8">
        <v>5606.5981159999992</v>
      </c>
      <c r="U19" s="8">
        <v>5343.7862800000003</v>
      </c>
      <c r="V19" s="8">
        <v>5038.5962150000005</v>
      </c>
      <c r="W19" s="8">
        <v>5271.7355000000007</v>
      </c>
      <c r="X19" s="8">
        <v>5385.0980749999999</v>
      </c>
      <c r="Y19" s="8">
        <v>5836.1552950000005</v>
      </c>
      <c r="Z19" s="8">
        <v>5863.4908459999997</v>
      </c>
      <c r="AA19" s="8">
        <v>5752.4675299999999</v>
      </c>
      <c r="AB19" s="8">
        <v>4738.7046100000007</v>
      </c>
      <c r="AC19" s="8">
        <v>4739.7771940000002</v>
      </c>
    </row>
    <row r="20" spans="1:29" s="5" customFormat="1">
      <c r="A20" s="16" t="s">
        <v>161</v>
      </c>
      <c r="B20" s="16" t="s">
        <v>111</v>
      </c>
      <c r="C20" s="16" t="s">
        <v>145</v>
      </c>
      <c r="D20" s="16" t="s">
        <v>10</v>
      </c>
      <c r="E20" s="8">
        <v>1369.6166899999998</v>
      </c>
      <c r="F20" s="8">
        <v>1346.7355939505078</v>
      </c>
      <c r="G20" s="8">
        <v>2521.2146000000002</v>
      </c>
      <c r="H20" s="8">
        <v>2769.9946760000003</v>
      </c>
      <c r="I20" s="8">
        <v>2840.6938489999998</v>
      </c>
      <c r="J20" s="8">
        <v>2690.4401539999999</v>
      </c>
      <c r="K20" s="8">
        <v>2857.3967499999999</v>
      </c>
      <c r="L20" s="8">
        <v>2805.1007</v>
      </c>
      <c r="M20" s="8">
        <v>2723.4077699999998</v>
      </c>
      <c r="N20" s="8">
        <v>2900.7318400000004</v>
      </c>
      <c r="O20" s="8">
        <v>2860.52666</v>
      </c>
      <c r="P20" s="8">
        <v>4800.1389349999999</v>
      </c>
      <c r="Q20" s="8">
        <v>4849.5798699999996</v>
      </c>
      <c r="R20" s="8">
        <v>4721.0934200000002</v>
      </c>
      <c r="S20" s="8">
        <v>4691.871924</v>
      </c>
      <c r="T20" s="8">
        <v>4946.1999300000007</v>
      </c>
      <c r="U20" s="8">
        <v>4793.5104000000001</v>
      </c>
      <c r="V20" s="8">
        <v>4590.0596800000003</v>
      </c>
      <c r="W20" s="8">
        <v>4743.9690040000005</v>
      </c>
      <c r="X20" s="8">
        <v>4917.3967900000007</v>
      </c>
      <c r="Y20" s="8">
        <v>5361.3123599999999</v>
      </c>
      <c r="Z20" s="8">
        <v>5089.6112699999994</v>
      </c>
      <c r="AA20" s="8">
        <v>4945.3660399999999</v>
      </c>
      <c r="AB20" s="8">
        <v>4713.0700400000005</v>
      </c>
      <c r="AC20" s="8">
        <v>5068.25324</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218</v>
      </c>
      <c r="D24" s="16" t="s">
        <v>10</v>
      </c>
      <c r="E24" s="8">
        <v>1247.03035</v>
      </c>
      <c r="F24" s="8">
        <v>1225.8571222855778</v>
      </c>
      <c r="G24" s="8">
        <v>1296.769554427</v>
      </c>
      <c r="H24" s="8">
        <v>1512.2248810000001</v>
      </c>
      <c r="I24" s="8">
        <v>4237.3326100000004</v>
      </c>
      <c r="J24" s="8">
        <v>4189.3252200000006</v>
      </c>
      <c r="K24" s="8">
        <v>4515.3251700000001</v>
      </c>
      <c r="L24" s="8">
        <v>4651.3892400000004</v>
      </c>
      <c r="M24" s="8">
        <v>4931.7823159999998</v>
      </c>
      <c r="N24" s="8">
        <v>5196.5836300000001</v>
      </c>
      <c r="O24" s="8">
        <v>5345.4657200000001</v>
      </c>
      <c r="P24" s="8">
        <v>5512.1546639999997</v>
      </c>
      <c r="Q24" s="8">
        <v>5784.9755150000001</v>
      </c>
      <c r="R24" s="8">
        <v>5799.9896900000003</v>
      </c>
      <c r="S24" s="8">
        <v>5706.5784199999998</v>
      </c>
      <c r="T24" s="8">
        <v>5778.6694459999999</v>
      </c>
      <c r="U24" s="8">
        <v>5789.3905100000002</v>
      </c>
      <c r="V24" s="8">
        <v>5980.5664960000004</v>
      </c>
      <c r="W24" s="8">
        <v>6223.1162359999998</v>
      </c>
      <c r="X24" s="8">
        <v>6215.8119900000002</v>
      </c>
      <c r="Y24" s="8">
        <v>5753.6349899999996</v>
      </c>
      <c r="Z24" s="8">
        <v>5812.6158899999991</v>
      </c>
      <c r="AA24" s="8">
        <v>5664.6595000000007</v>
      </c>
      <c r="AB24" s="8">
        <v>4998.0955199999999</v>
      </c>
      <c r="AC24" s="8">
        <v>5115.3725999999997</v>
      </c>
    </row>
    <row r="25" spans="1:29" s="5" customFormat="1">
      <c r="A25" s="16" t="s">
        <v>162</v>
      </c>
      <c r="B25" s="16" t="s">
        <v>115</v>
      </c>
      <c r="C25" s="16" t="s">
        <v>217</v>
      </c>
      <c r="D25" s="16" t="s">
        <v>10</v>
      </c>
      <c r="E25" s="8">
        <v>0</v>
      </c>
      <c r="F25" s="8">
        <v>213.1463336550286</v>
      </c>
      <c r="G25" s="8">
        <v>421.37013000000002</v>
      </c>
      <c r="H25" s="8">
        <v>440.05525</v>
      </c>
      <c r="I25" s="8">
        <v>436.86711000000003</v>
      </c>
      <c r="J25" s="8">
        <v>430.43259999999998</v>
      </c>
      <c r="K25" s="8">
        <v>461.27880999999996</v>
      </c>
      <c r="L25" s="8">
        <v>470.02327000000002</v>
      </c>
      <c r="M25" s="8">
        <v>480.60136</v>
      </c>
      <c r="N25" s="8">
        <v>509.31612999999999</v>
      </c>
      <c r="O25" s="8">
        <v>515.29589999999996</v>
      </c>
      <c r="P25" s="8">
        <v>506.91872000000001</v>
      </c>
      <c r="Q25" s="8">
        <v>530.57249999999999</v>
      </c>
      <c r="R25" s="8">
        <v>537.00674000000004</v>
      </c>
      <c r="S25" s="8">
        <v>532.20114999999998</v>
      </c>
      <c r="T25" s="8">
        <v>2248.5924</v>
      </c>
      <c r="U25" s="8">
        <v>2392.1835000000001</v>
      </c>
      <c r="V25" s="8">
        <v>2775.1901699999999</v>
      </c>
      <c r="W25" s="8">
        <v>3107.3989999999999</v>
      </c>
      <c r="X25" s="8">
        <v>3095.1598600000002</v>
      </c>
      <c r="Y25" s="8">
        <v>2709.86076</v>
      </c>
      <c r="Z25" s="8">
        <v>2680.6588700000002</v>
      </c>
      <c r="AA25" s="8">
        <v>2612.2424799999999</v>
      </c>
      <c r="AB25" s="8">
        <v>2565.3586</v>
      </c>
      <c r="AC25" s="8">
        <v>2732.3721299999997</v>
      </c>
    </row>
    <row r="26" spans="1:29" s="5" customFormat="1">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216</v>
      </c>
      <c r="D28" s="16" t="s">
        <v>10</v>
      </c>
      <c r="E28" s="8">
        <v>690.29570000000001</v>
      </c>
      <c r="F28" s="8">
        <v>1840.8042</v>
      </c>
      <c r="G28" s="8">
        <v>1717.2268999999999</v>
      </c>
      <c r="H28" s="8">
        <v>1851.625</v>
      </c>
      <c r="I28" s="8">
        <v>1787.4522999999999</v>
      </c>
      <c r="J28" s="8">
        <v>2000.7031999999999</v>
      </c>
      <c r="K28" s="8">
        <v>1737.5282</v>
      </c>
      <c r="L28" s="8">
        <v>1775.6373000000001</v>
      </c>
      <c r="M28" s="8">
        <v>1830.7759000000001</v>
      </c>
      <c r="N28" s="8">
        <v>1918.1821</v>
      </c>
      <c r="O28" s="8">
        <v>1947.0773999999999</v>
      </c>
      <c r="P28" s="8">
        <v>1735.0193999999999</v>
      </c>
      <c r="Q28" s="8">
        <v>1868.2855</v>
      </c>
      <c r="R28" s="8">
        <v>1802.4374</v>
      </c>
      <c r="S28" s="8">
        <v>2013.9498000000001</v>
      </c>
      <c r="T28" s="8">
        <v>1745.2403999999999</v>
      </c>
      <c r="U28" s="8">
        <v>1775.002</v>
      </c>
      <c r="V28" s="8">
        <v>1841.4528</v>
      </c>
      <c r="W28" s="8">
        <v>1915.0301999999999</v>
      </c>
      <c r="X28" s="8">
        <v>1947.076</v>
      </c>
      <c r="Y28" s="8">
        <v>1735.018</v>
      </c>
      <c r="Z28" s="8">
        <v>1878.1096</v>
      </c>
      <c r="AA28" s="8">
        <v>1797.3893</v>
      </c>
      <c r="AB28" s="8">
        <v>2013.9475</v>
      </c>
      <c r="AC28" s="8">
        <v>1745.2383</v>
      </c>
    </row>
    <row r="29" spans="1:29" s="5" customFormat="1">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221</v>
      </c>
      <c r="C30" s="16" t="s">
        <v>148</v>
      </c>
      <c r="D30" s="16" t="s">
        <v>10</v>
      </c>
      <c r="E30" s="8">
        <v>976.60873399999991</v>
      </c>
      <c r="F30" s="8">
        <v>1850.6027672798796</v>
      </c>
      <c r="G30" s="8">
        <v>2057.7676889422241</v>
      </c>
      <c r="H30" s="8">
        <v>2146.1596097178799</v>
      </c>
      <c r="I30" s="8">
        <v>2199.9616179577802</v>
      </c>
      <c r="J30" s="8">
        <v>2150.1022319343997</v>
      </c>
      <c r="K30" s="8">
        <v>2294.9962001562039</v>
      </c>
      <c r="L30" s="8">
        <v>2255.1275190966116</v>
      </c>
      <c r="M30" s="8">
        <v>2125.652935420138</v>
      </c>
      <c r="N30" s="8">
        <v>2202.30836468091</v>
      </c>
      <c r="O30" s="8">
        <v>2223.017478280246</v>
      </c>
      <c r="P30" s="8">
        <v>2478.4567139999999</v>
      </c>
      <c r="Q30" s="8">
        <v>2556.285014</v>
      </c>
      <c r="R30" s="8">
        <v>2593.4524259999998</v>
      </c>
      <c r="S30" s="8">
        <v>2511.9278359999998</v>
      </c>
      <c r="T30" s="8">
        <v>2665.9677649999999</v>
      </c>
      <c r="U30" s="8">
        <v>2574.5030199999997</v>
      </c>
      <c r="V30" s="8">
        <v>2765.395356</v>
      </c>
      <c r="W30" s="8">
        <v>2740.21605</v>
      </c>
      <c r="X30" s="8">
        <v>2730.2387299999996</v>
      </c>
      <c r="Y30" s="8">
        <v>2680.0296200000003</v>
      </c>
      <c r="Z30" s="8">
        <v>2736.45964</v>
      </c>
      <c r="AA30" s="8">
        <v>2774.00713</v>
      </c>
      <c r="AB30" s="8">
        <v>2677.4018999999998</v>
      </c>
      <c r="AC30" s="8">
        <v>2836.5130700000004</v>
      </c>
    </row>
    <row r="31" spans="1:29" s="5" customFormat="1">
      <c r="A31" s="16" t="s">
        <v>163</v>
      </c>
      <c r="B31" s="16" t="s">
        <v>120</v>
      </c>
      <c r="C31" s="16" t="s">
        <v>149</v>
      </c>
      <c r="D31" s="16" t="s">
        <v>10</v>
      </c>
      <c r="E31" s="8">
        <v>285.93320800000004</v>
      </c>
      <c r="F31" s="8">
        <v>289.42297226905845</v>
      </c>
      <c r="G31" s="8">
        <v>310.02221640410744</v>
      </c>
      <c r="H31" s="8">
        <v>338.5072377101946</v>
      </c>
      <c r="I31" s="8">
        <v>347.86449963452242</v>
      </c>
      <c r="J31" s="8">
        <v>340.11916142471148</v>
      </c>
      <c r="K31" s="8">
        <v>353.76330432706595</v>
      </c>
      <c r="L31" s="8">
        <v>351.38831031431198</v>
      </c>
      <c r="M31" s="8">
        <v>335.10983350530898</v>
      </c>
      <c r="N31" s="8">
        <v>346.70148886201798</v>
      </c>
      <c r="O31" s="8">
        <v>357.80484586587102</v>
      </c>
      <c r="P31" s="8">
        <v>325.62261784225001</v>
      </c>
      <c r="Q31" s="8">
        <v>350.33780396633603</v>
      </c>
      <c r="R31" s="8">
        <v>356.50648828548697</v>
      </c>
      <c r="S31" s="8">
        <v>348.756168380335</v>
      </c>
      <c r="T31" s="8">
        <v>293.40817502702401</v>
      </c>
      <c r="U31" s="8">
        <v>286.13575323588003</v>
      </c>
      <c r="V31" s="8">
        <v>271.27275589204396</v>
      </c>
      <c r="W31" s="8">
        <v>279.39425036148396</v>
      </c>
      <c r="X31" s="8">
        <v>288.97137255425997</v>
      </c>
      <c r="Y31" s="8">
        <v>266.40989400253</v>
      </c>
      <c r="Z31" s="8">
        <v>285.99716974162999</v>
      </c>
      <c r="AA31" s="8">
        <v>288.97758946360597</v>
      </c>
      <c r="AB31" s="8">
        <v>36.449038807156001</v>
      </c>
      <c r="AC31" s="8">
        <v>38.054436884840001</v>
      </c>
    </row>
    <row r="32" spans="1:29" s="5" customFormat="1">
      <c r="A32" s="16" t="s">
        <v>163</v>
      </c>
      <c r="B32" s="16" t="s">
        <v>121</v>
      </c>
      <c r="C32" s="16" t="s">
        <v>150</v>
      </c>
      <c r="D32" s="16" t="s">
        <v>10</v>
      </c>
      <c r="E32" s="8">
        <v>44.049874000000003</v>
      </c>
      <c r="F32" s="8">
        <v>44.924711629653999</v>
      </c>
      <c r="G32" s="8">
        <v>44.68660314577</v>
      </c>
      <c r="H32" s="8">
        <v>49.801930915983995</v>
      </c>
      <c r="I32" s="8">
        <v>53.926552154345998</v>
      </c>
      <c r="J32" s="8">
        <v>38.799467807159999</v>
      </c>
      <c r="K32" s="8">
        <v>40.041164526665</v>
      </c>
      <c r="L32" s="8">
        <v>41.537001855656001</v>
      </c>
      <c r="M32" s="8">
        <v>425.13344800000004</v>
      </c>
      <c r="N32" s="8">
        <v>435.21847200000002</v>
      </c>
      <c r="O32" s="8">
        <v>469.83407999999997</v>
      </c>
      <c r="P32" s="8">
        <v>3371.060986</v>
      </c>
      <c r="Q32" s="8">
        <v>3332.8027790000001</v>
      </c>
      <c r="R32" s="8">
        <v>3177.286255</v>
      </c>
      <c r="S32" s="8">
        <v>3459.9058335</v>
      </c>
      <c r="T32" s="8">
        <v>3326.5601900000001</v>
      </c>
      <c r="U32" s="8">
        <v>3497.6065679999997</v>
      </c>
      <c r="V32" s="8">
        <v>3629.6632669999999</v>
      </c>
      <c r="W32" s="8">
        <v>3733.7589799999996</v>
      </c>
      <c r="X32" s="8">
        <v>4189.1377000000002</v>
      </c>
      <c r="Y32" s="8">
        <v>3927.9005999999999</v>
      </c>
      <c r="Z32" s="8">
        <v>3771.6487000000002</v>
      </c>
      <c r="AA32" s="8">
        <v>3816.5569999999998</v>
      </c>
      <c r="AB32" s="8">
        <v>4107.6570000000002</v>
      </c>
      <c r="AC32" s="8">
        <v>4080.0962</v>
      </c>
    </row>
    <row r="33" spans="1:29" s="5" customFormat="1">
      <c r="A33" s="16" t="s">
        <v>163</v>
      </c>
      <c r="B33" s="16" t="s">
        <v>122</v>
      </c>
      <c r="C33" s="16" t="s">
        <v>151</v>
      </c>
      <c r="D33" s="16" t="s">
        <v>10</v>
      </c>
      <c r="E33" s="8">
        <v>0</v>
      </c>
      <c r="F33" s="8">
        <v>4.1669169999999997E-6</v>
      </c>
      <c r="G33" s="8">
        <v>4.7205815999999998E-5</v>
      </c>
      <c r="H33" s="8">
        <v>4.8591428E-5</v>
      </c>
      <c r="I33" s="8">
        <v>4.8977690000000003E-5</v>
      </c>
      <c r="J33" s="8">
        <v>4.7305039999999998E-5</v>
      </c>
      <c r="K33" s="8">
        <v>58.024802999999999</v>
      </c>
      <c r="L33" s="8">
        <v>122.88248400000001</v>
      </c>
      <c r="M33" s="8">
        <v>2012.3601000000001</v>
      </c>
      <c r="N33" s="8">
        <v>2096.4119999999998</v>
      </c>
      <c r="O33" s="8">
        <v>2259.3213000000001</v>
      </c>
      <c r="P33" s="8">
        <v>2043.375</v>
      </c>
      <c r="Q33" s="8">
        <v>2049.2415000000001</v>
      </c>
      <c r="R33" s="8">
        <v>1931.7376999999999</v>
      </c>
      <c r="S33" s="8">
        <v>2022.1377</v>
      </c>
      <c r="T33" s="8">
        <v>1897.9405999999999</v>
      </c>
      <c r="U33" s="8">
        <v>2037.6863000000001</v>
      </c>
      <c r="V33" s="8">
        <v>2375.0853999999999</v>
      </c>
      <c r="W33" s="8">
        <v>2473.9214000000002</v>
      </c>
      <c r="X33" s="8">
        <v>2842.4555999999998</v>
      </c>
      <c r="Y33" s="8">
        <v>2968.973</v>
      </c>
      <c r="Z33" s="8">
        <v>2896.1487000000002</v>
      </c>
      <c r="AA33" s="8">
        <v>2913.7078000000001</v>
      </c>
      <c r="AB33" s="8">
        <v>3127.1862999999998</v>
      </c>
      <c r="AC33" s="8">
        <v>3135.864</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821.33609000000001</v>
      </c>
      <c r="F35" s="8">
        <v>745.51984482206046</v>
      </c>
      <c r="G35" s="8">
        <v>1799.8953999999999</v>
      </c>
      <c r="H35" s="8">
        <v>1887.7804100000003</v>
      </c>
      <c r="I35" s="8">
        <v>2061.98065</v>
      </c>
      <c r="J35" s="8">
        <v>2055.2934700000001</v>
      </c>
      <c r="K35" s="8">
        <v>2094.9481299999998</v>
      </c>
      <c r="L35" s="8">
        <v>2032.56079</v>
      </c>
      <c r="M35" s="8">
        <v>2265.3352100000002</v>
      </c>
      <c r="N35" s="8">
        <v>2298.2897000000003</v>
      </c>
      <c r="O35" s="8">
        <v>2406.8927199999998</v>
      </c>
      <c r="P35" s="8">
        <v>2534.9730799999998</v>
      </c>
      <c r="Q35" s="8">
        <v>2527.2973499999998</v>
      </c>
      <c r="R35" s="8">
        <v>2472.1117100000001</v>
      </c>
      <c r="S35" s="8">
        <v>2536.1125499999998</v>
      </c>
      <c r="T35" s="8">
        <v>3068.74692</v>
      </c>
      <c r="U35" s="8">
        <v>3118.4002</v>
      </c>
      <c r="V35" s="8">
        <v>4952.0587299999997</v>
      </c>
      <c r="W35" s="8">
        <v>4360.3045499999998</v>
      </c>
      <c r="X35" s="8">
        <v>4895.1655099999998</v>
      </c>
      <c r="Y35" s="8">
        <v>4830.37446</v>
      </c>
      <c r="Z35" s="8">
        <v>4396.2847000000002</v>
      </c>
      <c r="AA35" s="8">
        <v>4455.4937</v>
      </c>
      <c r="AB35" s="8">
        <v>4689.768</v>
      </c>
      <c r="AC35" s="8">
        <v>4781.4489999999996</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6.0240363000000002E-6</v>
      </c>
      <c r="G37" s="8">
        <v>907.05119999999999</v>
      </c>
      <c r="H37" s="8">
        <v>951.15625</v>
      </c>
      <c r="I37" s="8">
        <v>1057.4811999999999</v>
      </c>
      <c r="J37" s="8">
        <v>1073.4946</v>
      </c>
      <c r="K37" s="8">
        <v>1068.6902</v>
      </c>
      <c r="L37" s="8">
        <v>1059.8879999999999</v>
      </c>
      <c r="M37" s="8">
        <v>1144.2896000000001</v>
      </c>
      <c r="N37" s="8">
        <v>1160.2476999999999</v>
      </c>
      <c r="O37" s="8">
        <v>1247.6129000000001</v>
      </c>
      <c r="P37" s="8">
        <v>1229.5461</v>
      </c>
      <c r="Q37" s="8">
        <v>1192.3302000000001</v>
      </c>
      <c r="R37" s="8">
        <v>1134.9935</v>
      </c>
      <c r="S37" s="8">
        <v>1191.2072000000001</v>
      </c>
      <c r="T37" s="8">
        <v>1109.5878</v>
      </c>
      <c r="U37" s="8">
        <v>1154.2433000000001</v>
      </c>
      <c r="V37" s="8">
        <v>1171.6165000000001</v>
      </c>
      <c r="W37" s="8">
        <v>1190.6738</v>
      </c>
      <c r="X37" s="8">
        <v>1334.4702</v>
      </c>
      <c r="Y37" s="8">
        <v>1288.0652</v>
      </c>
      <c r="Z37" s="8">
        <v>1219.1905999999999</v>
      </c>
      <c r="AA37" s="8">
        <v>1213.6325999999999</v>
      </c>
      <c r="AB37" s="8">
        <v>1298.9608000000001</v>
      </c>
      <c r="AC37" s="8">
        <v>1281.9753000000001</v>
      </c>
    </row>
    <row r="38" spans="1:29" s="5" customFormat="1">
      <c r="A38" s="16" t="s">
        <v>163</v>
      </c>
      <c r="B38" s="16" t="s">
        <v>127</v>
      </c>
      <c r="C38" s="16" t="s">
        <v>156</v>
      </c>
      <c r="D38" s="16" t="s">
        <v>10</v>
      </c>
      <c r="E38" s="8">
        <v>0</v>
      </c>
      <c r="F38" s="8">
        <v>3.3044240999999998E-6</v>
      </c>
      <c r="G38" s="8">
        <v>9.2010989999999996E-6</v>
      </c>
      <c r="H38" s="8">
        <v>9.5567575000000001E-6</v>
      </c>
      <c r="I38" s="8">
        <v>1.0615779E-5</v>
      </c>
      <c r="J38" s="8">
        <v>1.0240028E-5</v>
      </c>
      <c r="K38" s="8">
        <v>1.5331306999999999E-5</v>
      </c>
      <c r="L38" s="8">
        <v>1.5499143E-5</v>
      </c>
      <c r="M38" s="8">
        <v>2.3124300000000002E-5</v>
      </c>
      <c r="N38" s="8">
        <v>2.1185580000000001E-5</v>
      </c>
      <c r="O38" s="8">
        <v>2.2101447E-5</v>
      </c>
      <c r="P38" s="8">
        <v>2.4435527000000001E-5</v>
      </c>
      <c r="Q38" s="8">
        <v>2.5496861999999999E-5</v>
      </c>
      <c r="R38" s="8">
        <v>2.6409927E-5</v>
      </c>
      <c r="S38" s="8">
        <v>2.6634763E-5</v>
      </c>
      <c r="T38" s="8">
        <v>3.6388040000000001E-5</v>
      </c>
      <c r="U38" s="8">
        <v>3.5163059999999999E-5</v>
      </c>
      <c r="V38" s="8">
        <v>7.0716910000000001E-5</v>
      </c>
      <c r="W38" s="8">
        <v>6.6057229999999997E-5</v>
      </c>
      <c r="X38" s="8">
        <v>6.7525725000000005E-5</v>
      </c>
      <c r="Y38" s="8">
        <v>6.369937E-5</v>
      </c>
      <c r="Z38" s="8">
        <v>6.6450529999999999E-5</v>
      </c>
      <c r="AA38" s="8">
        <v>6.8804879999999994E-5</v>
      </c>
      <c r="AB38" s="8">
        <v>6.8280150000000001E-5</v>
      </c>
      <c r="AC38" s="8">
        <v>6.9091029999999995E-5</v>
      </c>
    </row>
    <row r="39" spans="1:29" s="5" customFormat="1">
      <c r="A39" s="16" t="s">
        <v>163</v>
      </c>
      <c r="B39" s="16" t="s">
        <v>128</v>
      </c>
      <c r="C39" s="16" t="s">
        <v>157</v>
      </c>
      <c r="D39" s="16" t="s">
        <v>10</v>
      </c>
      <c r="E39" s="8">
        <v>0</v>
      </c>
      <c r="F39" s="8">
        <v>3.543229E-6</v>
      </c>
      <c r="G39" s="8">
        <v>1.1091236E-5</v>
      </c>
      <c r="H39" s="8">
        <v>1.12477765E-5</v>
      </c>
      <c r="I39" s="8">
        <v>1.1674131E-5</v>
      </c>
      <c r="J39" s="8">
        <v>1.2244162E-5</v>
      </c>
      <c r="K39" s="8">
        <v>1.5433535999999999E-5</v>
      </c>
      <c r="L39" s="8">
        <v>1.7804217000000001E-5</v>
      </c>
      <c r="M39" s="8">
        <v>2.130355E-5</v>
      </c>
      <c r="N39" s="8">
        <v>1.9127396000000002E-5</v>
      </c>
      <c r="O39" s="8">
        <v>1.9666170999999999E-5</v>
      </c>
      <c r="P39" s="8">
        <v>2.422797E-5</v>
      </c>
      <c r="Q39" s="8">
        <v>2.4366497999999999E-5</v>
      </c>
      <c r="R39" s="8">
        <v>2.5192823E-5</v>
      </c>
      <c r="S39" s="8">
        <v>2.5381999999999999E-5</v>
      </c>
      <c r="T39" s="8">
        <v>3.7900415999999998E-5</v>
      </c>
      <c r="U39" s="8">
        <v>3.7601619999999997E-5</v>
      </c>
      <c r="V39" s="8">
        <v>4.6536979999999997E-5</v>
      </c>
      <c r="W39" s="8">
        <v>4.3917564000000003E-5</v>
      </c>
      <c r="X39" s="8">
        <v>4.3928609999999999E-5</v>
      </c>
      <c r="Y39" s="8">
        <v>4.5667617000000003E-5</v>
      </c>
      <c r="Z39" s="8">
        <v>4.6604550000000001E-5</v>
      </c>
      <c r="AA39" s="8">
        <v>4.7512195999999998E-5</v>
      </c>
      <c r="AB39" s="8">
        <v>4.6924113000000002E-5</v>
      </c>
      <c r="AC39" s="8">
        <v>4.7410129999999997E-5</v>
      </c>
    </row>
    <row r="40" spans="1:29" s="5" customFormat="1">
      <c r="A40" s="16" t="s">
        <v>164</v>
      </c>
      <c r="B40" s="16" t="s">
        <v>129</v>
      </c>
      <c r="C40" s="16" t="s">
        <v>158</v>
      </c>
      <c r="D40" s="16" t="s">
        <v>10</v>
      </c>
      <c r="E40" s="8">
        <v>0</v>
      </c>
      <c r="F40" s="8">
        <v>2.9295280999999999E-6</v>
      </c>
      <c r="G40" s="8">
        <v>2.8705941999999998E-6</v>
      </c>
      <c r="H40" s="8">
        <v>5.8644269999999998E-6</v>
      </c>
      <c r="I40" s="8">
        <v>5.5450587000000002E-6</v>
      </c>
      <c r="J40" s="8">
        <v>5.1500215000000003E-6</v>
      </c>
      <c r="K40" s="8">
        <v>7.2759400000000003E-6</v>
      </c>
      <c r="L40" s="8">
        <v>7.6270169999999998E-6</v>
      </c>
      <c r="M40" s="8">
        <v>7.530287E-6</v>
      </c>
      <c r="N40" s="8">
        <v>7.0291430000000003E-6</v>
      </c>
      <c r="O40" s="8">
        <v>6.9811716999999996E-6</v>
      </c>
      <c r="P40" s="8">
        <v>9.9561850000000003E-6</v>
      </c>
      <c r="Q40" s="8">
        <v>9.7288140000000007E-6</v>
      </c>
      <c r="R40" s="8">
        <v>1.4301676999999999E-5</v>
      </c>
      <c r="S40" s="8">
        <v>1.4980452E-5</v>
      </c>
      <c r="T40" s="8">
        <v>1.6732919999999998E-5</v>
      </c>
      <c r="U40" s="8">
        <v>1.7397825999999999E-5</v>
      </c>
      <c r="V40" s="8">
        <v>1.6466249999999998E-5</v>
      </c>
      <c r="W40" s="8">
        <v>1.6287966000000001E-5</v>
      </c>
      <c r="X40" s="8">
        <v>1.5780505999999999E-5</v>
      </c>
      <c r="Y40" s="8">
        <v>2.0011929999999999E-5</v>
      </c>
      <c r="Z40" s="8">
        <v>2.0327976E-5</v>
      </c>
      <c r="AA40" s="8">
        <v>4.3104130000000002E-5</v>
      </c>
      <c r="AB40" s="8">
        <v>4.1227835000000001E-5</v>
      </c>
      <c r="AC40" s="8">
        <v>4.3038850000000002E-5</v>
      </c>
    </row>
    <row r="41" spans="1:29" s="5" customFormat="1">
      <c r="A41" s="16" t="s">
        <v>164</v>
      </c>
      <c r="B41" s="16" t="s">
        <v>130</v>
      </c>
      <c r="C41" s="16" t="s">
        <v>159</v>
      </c>
      <c r="D41" s="16" t="s">
        <v>10</v>
      </c>
      <c r="E41" s="8">
        <v>0</v>
      </c>
      <c r="F41" s="8">
        <v>2.0549562000000002E-6</v>
      </c>
      <c r="G41" s="8">
        <v>4.7125850000000002E-6</v>
      </c>
      <c r="H41" s="8">
        <v>6.3514309999999997E-6</v>
      </c>
      <c r="I41" s="8">
        <v>6.3721910000000001E-6</v>
      </c>
      <c r="J41" s="8">
        <v>5.8451140000000001E-6</v>
      </c>
      <c r="K41" s="8">
        <v>6.0992073999999997E-6</v>
      </c>
      <c r="L41" s="8">
        <v>6.2658087E-6</v>
      </c>
      <c r="M41" s="8">
        <v>6.0967819999999997E-6</v>
      </c>
      <c r="N41" s="8">
        <v>3.6559759999999999E-4</v>
      </c>
      <c r="O41" s="8">
        <v>3.6337867000000001E-4</v>
      </c>
      <c r="P41" s="8">
        <v>3.5648549999999998E-4</v>
      </c>
      <c r="Q41" s="8">
        <v>3.6462350000000002E-4</v>
      </c>
      <c r="R41" s="8">
        <v>3.5976598E-4</v>
      </c>
      <c r="S41" s="8">
        <v>3.5082160000000001E-4</v>
      </c>
      <c r="T41" s="8">
        <v>3.6276435000000002E-4</v>
      </c>
      <c r="U41" s="8">
        <v>3.8062099999999999E-4</v>
      </c>
      <c r="V41" s="8">
        <v>3.5431347E-4</v>
      </c>
      <c r="W41" s="8">
        <v>3.4897708E-4</v>
      </c>
      <c r="X41" s="8">
        <v>3.4453237000000003E-4</v>
      </c>
      <c r="Y41" s="8">
        <v>3.3796526000000001E-4</v>
      </c>
      <c r="Z41" s="8">
        <v>3.571755E-4</v>
      </c>
      <c r="AA41" s="8">
        <v>3.5801963999999999E-4</v>
      </c>
      <c r="AB41" s="8">
        <v>3.3164304000000001E-4</v>
      </c>
      <c r="AC41" s="8">
        <v>3.5360315999999998E-4</v>
      </c>
    </row>
    <row r="42" spans="1:29" s="5" customFormat="1">
      <c r="A42" s="16" t="s">
        <v>164</v>
      </c>
      <c r="B42" s="16" t="s">
        <v>131</v>
      </c>
      <c r="C42" s="16" t="s">
        <v>160</v>
      </c>
      <c r="D42" s="16" t="s">
        <v>10</v>
      </c>
      <c r="E42" s="8">
        <v>0</v>
      </c>
      <c r="F42" s="8">
        <v>760.86483588448709</v>
      </c>
      <c r="G42" s="8">
        <v>1070.3869821966655</v>
      </c>
      <c r="H42" s="8">
        <v>1083.4721830180069</v>
      </c>
      <c r="I42" s="8">
        <v>1092.9868132513641</v>
      </c>
      <c r="J42" s="8">
        <v>1076.7085431550538</v>
      </c>
      <c r="K42" s="8">
        <v>1134.8473144759187</v>
      </c>
      <c r="L42" s="8">
        <v>1130.283475275789</v>
      </c>
      <c r="M42" s="8">
        <v>1133.3075650864771</v>
      </c>
      <c r="N42" s="8">
        <v>1174.1230847345701</v>
      </c>
      <c r="O42" s="8">
        <v>1177.5497050318709</v>
      </c>
      <c r="P42" s="8">
        <v>1154.496227654847</v>
      </c>
      <c r="Q42" s="8">
        <v>1168.6324072012371</v>
      </c>
      <c r="R42" s="8">
        <v>1191.7708491438009</v>
      </c>
      <c r="S42" s="8">
        <v>1178.7891597113849</v>
      </c>
      <c r="T42" s="8">
        <v>2915.1803619020138</v>
      </c>
      <c r="U42" s="8">
        <v>3039.9697124049517</v>
      </c>
      <c r="V42" s="8">
        <v>3413.098931544992</v>
      </c>
      <c r="W42" s="8">
        <v>3766.4545113248232</v>
      </c>
      <c r="X42" s="8">
        <v>3747.1419315133753</v>
      </c>
      <c r="Y42" s="8">
        <v>3351.5528766194152</v>
      </c>
      <c r="Z42" s="8">
        <v>3305.511386415415</v>
      </c>
      <c r="AA42" s="8">
        <v>3265.7392770574402</v>
      </c>
      <c r="AB42" s="8">
        <v>3207.2933766425122</v>
      </c>
      <c r="AC42" s="8">
        <v>3396.2300071699701</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863.59151999999995</v>
      </c>
      <c r="F45" s="8">
        <v>2496.8029931828919</v>
      </c>
      <c r="G45" s="8">
        <v>4204.6169</v>
      </c>
      <c r="H45" s="8">
        <v>4396.4610599999996</v>
      </c>
      <c r="I45" s="8">
        <v>4423.1650799999998</v>
      </c>
      <c r="J45" s="8">
        <v>4935.8129300000001</v>
      </c>
      <c r="K45" s="8">
        <v>5001.7380800000001</v>
      </c>
      <c r="L45" s="8">
        <v>4061.5939600000002</v>
      </c>
      <c r="M45" s="8">
        <v>4615.7863699999998</v>
      </c>
      <c r="N45" s="8">
        <v>4776.1803199999995</v>
      </c>
      <c r="O45" s="8">
        <v>4686.0146700000005</v>
      </c>
      <c r="P45" s="8">
        <v>4156.5255199999992</v>
      </c>
      <c r="Q45" s="8">
        <v>4352.6334900000002</v>
      </c>
      <c r="R45" s="8">
        <v>4255.6058400000002</v>
      </c>
      <c r="S45" s="8">
        <v>4549.5225600000003</v>
      </c>
      <c r="T45" s="8">
        <v>4573.72973</v>
      </c>
      <c r="U45" s="8">
        <v>3964.7047600000005</v>
      </c>
      <c r="V45" s="8">
        <v>4184.2628500000001</v>
      </c>
      <c r="W45" s="8">
        <v>4164.95327</v>
      </c>
      <c r="X45" s="8">
        <v>4210.71893</v>
      </c>
      <c r="Y45" s="8">
        <v>3702.4283000000005</v>
      </c>
      <c r="Z45" s="8">
        <v>3840.1978199999999</v>
      </c>
      <c r="AA45" s="8">
        <v>3600.8847000000001</v>
      </c>
      <c r="AB45" s="8">
        <v>3830.6719999999996</v>
      </c>
      <c r="AC45" s="8">
        <v>3852.5563999999999</v>
      </c>
    </row>
    <row r="46" spans="1:29" s="19" customFormat="1">
      <c r="A46" s="16" t="s">
        <v>96</v>
      </c>
      <c r="B46" s="16" t="s">
        <v>98</v>
      </c>
      <c r="C46" s="16" t="s">
        <v>133</v>
      </c>
      <c r="D46" s="16" t="s">
        <v>9</v>
      </c>
      <c r="E46" s="8">
        <v>134.44499999999999</v>
      </c>
      <c r="F46" s="8">
        <v>131.015905742635</v>
      </c>
      <c r="G46" s="8">
        <v>2385.3677447945438</v>
      </c>
      <c r="H46" s="8">
        <v>2317.654104334415</v>
      </c>
      <c r="I46" s="8">
        <v>2448.0340234073324</v>
      </c>
      <c r="J46" s="8">
        <v>3496.182375158859</v>
      </c>
      <c r="K46" s="8">
        <v>3981.5546989529125</v>
      </c>
      <c r="L46" s="8">
        <v>5246.7310120374104</v>
      </c>
      <c r="M46" s="8">
        <v>5793.7182887019235</v>
      </c>
      <c r="N46" s="8">
        <v>6207.9449568576038</v>
      </c>
      <c r="O46" s="8">
        <v>5969.0982596361646</v>
      </c>
      <c r="P46" s="8">
        <v>5523.1353276466598</v>
      </c>
      <c r="Q46" s="8">
        <v>5332.9204805927402</v>
      </c>
      <c r="R46" s="8">
        <v>5442.79471128572</v>
      </c>
      <c r="S46" s="8">
        <v>5458.5488009217097</v>
      </c>
      <c r="T46" s="8">
        <v>5290.0763494533203</v>
      </c>
      <c r="U46" s="8">
        <v>5559.4496431309999</v>
      </c>
      <c r="V46" s="8">
        <v>5833.15535577224</v>
      </c>
      <c r="W46" s="8">
        <v>6103.3753920916606</v>
      </c>
      <c r="X46" s="8">
        <v>5945.6483962381199</v>
      </c>
      <c r="Y46" s="8">
        <v>5404.49024439594</v>
      </c>
      <c r="Z46" s="8">
        <v>5167.4140313651696</v>
      </c>
      <c r="AA46" s="8">
        <v>5381.8452930899311</v>
      </c>
      <c r="AB46" s="8">
        <v>5390.4262947071502</v>
      </c>
      <c r="AC46" s="8">
        <v>5344.5494177850805</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604.38185296232302</v>
      </c>
      <c r="G48" s="8">
        <v>827.10142062144701</v>
      </c>
      <c r="H48" s="8">
        <v>863.21851958171658</v>
      </c>
      <c r="I48" s="8">
        <v>878.18936148841965</v>
      </c>
      <c r="J48" s="8">
        <v>930.17823522793299</v>
      </c>
      <c r="K48" s="8">
        <v>860.28923542241705</v>
      </c>
      <c r="L48" s="8">
        <v>830.21878477807604</v>
      </c>
      <c r="M48" s="8">
        <v>879.61258769220615</v>
      </c>
      <c r="N48" s="8">
        <v>856.13229166360998</v>
      </c>
      <c r="O48" s="8">
        <v>970.41483876398001</v>
      </c>
      <c r="P48" s="8">
        <v>830.13337534080995</v>
      </c>
      <c r="Q48" s="8">
        <v>864.81922010197206</v>
      </c>
      <c r="R48" s="8">
        <v>882.57157362687008</v>
      </c>
      <c r="S48" s="8">
        <v>929.26906215724102</v>
      </c>
      <c r="T48" s="8">
        <v>861.64775741977996</v>
      </c>
      <c r="U48" s="8">
        <v>833.39519673750999</v>
      </c>
      <c r="V48" s="8">
        <v>882.73777524060301</v>
      </c>
      <c r="W48" s="8">
        <v>854.73805922624013</v>
      </c>
      <c r="X48" s="8">
        <v>970.41442980541308</v>
      </c>
      <c r="Y48" s="8">
        <v>830.13284177421406</v>
      </c>
      <c r="Z48" s="8">
        <v>1298.75118796016</v>
      </c>
      <c r="AA48" s="8">
        <v>1663.4163288344489</v>
      </c>
      <c r="AB48" s="8">
        <v>1758.4135318249082</v>
      </c>
      <c r="AC48" s="8">
        <v>1635.5881711704528</v>
      </c>
    </row>
    <row r="49" spans="1:29" s="19" customFormat="1">
      <c r="A49" s="16" t="s">
        <v>96</v>
      </c>
      <c r="B49" s="16" t="s">
        <v>101</v>
      </c>
      <c r="C49" s="16" t="s">
        <v>136</v>
      </c>
      <c r="D49" s="16" t="s">
        <v>9</v>
      </c>
      <c r="E49" s="8">
        <v>0</v>
      </c>
      <c r="F49" s="8">
        <v>2837.806431167136</v>
      </c>
      <c r="G49" s="8">
        <v>3256.8210273291829</v>
      </c>
      <c r="H49" s="8">
        <v>3051.9065245491201</v>
      </c>
      <c r="I49" s="8">
        <v>3105.671125235815</v>
      </c>
      <c r="J49" s="8">
        <v>3092.881624226452</v>
      </c>
      <c r="K49" s="8">
        <v>3321.387091941685</v>
      </c>
      <c r="L49" s="8">
        <v>3307.9870500000002</v>
      </c>
      <c r="M49" s="8">
        <v>5054.0189</v>
      </c>
      <c r="N49" s="8">
        <v>5211.4973</v>
      </c>
      <c r="O49" s="8">
        <v>5326.2026999999998</v>
      </c>
      <c r="P49" s="8">
        <v>4872.0362000000005</v>
      </c>
      <c r="Q49" s="8">
        <v>4544.8892999999998</v>
      </c>
      <c r="R49" s="8">
        <v>4612.4561999999996</v>
      </c>
      <c r="S49" s="8">
        <v>4503.4115000000002</v>
      </c>
      <c r="T49" s="8">
        <v>4786.6677</v>
      </c>
      <c r="U49" s="8">
        <v>4969.9331999999995</v>
      </c>
      <c r="V49" s="8">
        <v>5103.9151000000002</v>
      </c>
      <c r="W49" s="8">
        <v>5164.3323</v>
      </c>
      <c r="X49" s="8">
        <v>5276.7844000000005</v>
      </c>
      <c r="Y49" s="8">
        <v>4743.1755000000003</v>
      </c>
      <c r="Z49" s="8">
        <v>4341.0491999999995</v>
      </c>
      <c r="AA49" s="8">
        <v>4533.4038</v>
      </c>
      <c r="AB49" s="8">
        <v>4425.1922000000004</v>
      </c>
      <c r="AC49" s="8">
        <v>4776.3598000000002</v>
      </c>
    </row>
    <row r="50" spans="1:29" s="19" customFormat="1">
      <c r="A50" s="16" t="s">
        <v>96</v>
      </c>
      <c r="B50" s="16" t="s">
        <v>102</v>
      </c>
      <c r="C50" s="16" t="s">
        <v>137</v>
      </c>
      <c r="D50" s="16" t="s">
        <v>9</v>
      </c>
      <c r="E50" s="8">
        <v>0</v>
      </c>
      <c r="F50" s="8">
        <v>518.89668685638992</v>
      </c>
      <c r="G50" s="8">
        <v>664.52858633949199</v>
      </c>
      <c r="H50" s="8">
        <v>1669.2684082983549</v>
      </c>
      <c r="I50" s="8">
        <v>1645.2661075641074</v>
      </c>
      <c r="J50" s="8">
        <v>1649.9128079770639</v>
      </c>
      <c r="K50" s="8">
        <v>3285.8668153278577</v>
      </c>
      <c r="L50" s="8">
        <v>3024.9542236168181</v>
      </c>
      <c r="M50" s="8">
        <v>3271.2542238594929</v>
      </c>
      <c r="N50" s="8">
        <v>3112.016680420837</v>
      </c>
      <c r="O50" s="8">
        <v>3410.7398845862003</v>
      </c>
      <c r="P50" s="8">
        <v>3037.2864947108637</v>
      </c>
      <c r="Q50" s="8">
        <v>3143.1844900000001</v>
      </c>
      <c r="R50" s="8">
        <v>3038.1099899999995</v>
      </c>
      <c r="S50" s="8">
        <v>2964.925866</v>
      </c>
      <c r="T50" s="8">
        <v>3810.3050000000003</v>
      </c>
      <c r="U50" s="8">
        <v>3707.8582999999999</v>
      </c>
      <c r="V50" s="8">
        <v>4184.1445000000003</v>
      </c>
      <c r="W50" s="8">
        <v>4709.1550999999999</v>
      </c>
      <c r="X50" s="8">
        <v>5283.7971999999991</v>
      </c>
      <c r="Y50" s="8">
        <v>4972.55</v>
      </c>
      <c r="Z50" s="8">
        <v>5053.7132299999994</v>
      </c>
      <c r="AA50" s="8">
        <v>4969.5731999999998</v>
      </c>
      <c r="AB50" s="8">
        <v>4846.1184499999999</v>
      </c>
      <c r="AC50" s="8">
        <v>5220.4974499999998</v>
      </c>
    </row>
    <row r="51" spans="1:29" s="19" customFormat="1">
      <c r="A51" s="16" t="s">
        <v>96</v>
      </c>
      <c r="B51" s="16" t="s">
        <v>103</v>
      </c>
      <c r="C51" s="16" t="s">
        <v>138</v>
      </c>
      <c r="D51" s="16" t="s">
        <v>9</v>
      </c>
      <c r="E51" s="8">
        <v>0</v>
      </c>
      <c r="F51" s="8">
        <v>4.6055525000000005E-6</v>
      </c>
      <c r="G51" s="8">
        <v>2.1402047299999999E-5</v>
      </c>
      <c r="H51" s="8">
        <v>2.1606796E-5</v>
      </c>
      <c r="I51" s="8">
        <v>2.0779589500000001E-5</v>
      </c>
      <c r="J51" s="8">
        <v>1.7749861000000001E-5</v>
      </c>
      <c r="K51" s="8">
        <v>1.86660672E-5</v>
      </c>
      <c r="L51" s="8">
        <v>1.7977041E-5</v>
      </c>
      <c r="M51" s="8">
        <v>1.9745861E-5</v>
      </c>
      <c r="N51" s="8">
        <v>1.78776017E-5</v>
      </c>
      <c r="O51" s="8">
        <v>1.9767718499999998E-5</v>
      </c>
      <c r="P51" s="8">
        <v>9.7408040999999999E-5</v>
      </c>
      <c r="Q51" s="8">
        <v>9.593509299999999E-5</v>
      </c>
      <c r="R51" s="8">
        <v>9.6624994000000001E-5</v>
      </c>
      <c r="S51" s="8">
        <v>9.1391479999999999E-5</v>
      </c>
      <c r="T51" s="8">
        <v>9.4412677999999991E-5</v>
      </c>
      <c r="U51" s="8">
        <v>9.5933893999999997E-5</v>
      </c>
      <c r="V51" s="8">
        <v>9.3131955000000006E-5</v>
      </c>
      <c r="W51" s="8">
        <v>8.8604142999999992E-5</v>
      </c>
      <c r="X51" s="8">
        <v>9.6254797000000004E-5</v>
      </c>
      <c r="Y51" s="8">
        <v>534.74001328164002</v>
      </c>
      <c r="Z51" s="8">
        <v>523.82361890363393</v>
      </c>
      <c r="AA51" s="8">
        <v>511.97615306183002</v>
      </c>
      <c r="AB51" s="8">
        <v>472.66645657180004</v>
      </c>
      <c r="AC51" s="8">
        <v>510.22901427772604</v>
      </c>
    </row>
    <row r="52" spans="1:29" s="19" customFormat="1">
      <c r="A52" s="16" t="s">
        <v>96</v>
      </c>
      <c r="B52" s="16" t="s">
        <v>104</v>
      </c>
      <c r="C52" s="16" t="s">
        <v>28</v>
      </c>
      <c r="D52" s="16" t="s">
        <v>9</v>
      </c>
      <c r="E52" s="8">
        <v>4555.2142000000003</v>
      </c>
      <c r="F52" s="8">
        <v>8848.1707892568429</v>
      </c>
      <c r="G52" s="8">
        <v>8673.7658324730346</v>
      </c>
      <c r="H52" s="8">
        <v>8551.5811127235502</v>
      </c>
      <c r="I52" s="8">
        <v>8912.1557758834497</v>
      </c>
      <c r="J52" s="8">
        <v>8533.0355692560497</v>
      </c>
      <c r="K52" s="8">
        <v>9437.1560200000004</v>
      </c>
      <c r="L52" s="8">
        <v>13961.44564</v>
      </c>
      <c r="M52" s="8">
        <v>14462.642100000001</v>
      </c>
      <c r="N52" s="8">
        <v>14507.741830000001</v>
      </c>
      <c r="O52" s="8">
        <v>15243.41244</v>
      </c>
      <c r="P52" s="8">
        <v>14395.049660000001</v>
      </c>
      <c r="Q52" s="8">
        <v>14031.04586</v>
      </c>
      <c r="R52" s="8">
        <v>14561.105739999999</v>
      </c>
      <c r="S52" s="8">
        <v>14186.152400000001</v>
      </c>
      <c r="T52" s="8">
        <v>17043.2192</v>
      </c>
      <c r="U52" s="8">
        <v>18198.982649999998</v>
      </c>
      <c r="V52" s="8">
        <v>18537.242299999998</v>
      </c>
      <c r="W52" s="8">
        <v>17084.302799999998</v>
      </c>
      <c r="X52" s="8">
        <v>18166.5278</v>
      </c>
      <c r="Y52" s="8">
        <v>15719.557879999998</v>
      </c>
      <c r="Z52" s="8">
        <v>15268.080330000001</v>
      </c>
      <c r="AA52" s="8">
        <v>16217.69096</v>
      </c>
      <c r="AB52" s="8">
        <v>15958.778829999999</v>
      </c>
      <c r="AC52" s="8">
        <v>16983.926599999999</v>
      </c>
    </row>
    <row r="53" spans="1:29" s="19" customFormat="1">
      <c r="A53" s="16" t="s">
        <v>96</v>
      </c>
      <c r="B53" s="16" t="s">
        <v>105</v>
      </c>
      <c r="C53" s="16" t="s">
        <v>139</v>
      </c>
      <c r="D53" s="16" t="s">
        <v>9</v>
      </c>
      <c r="E53" s="8">
        <v>0</v>
      </c>
      <c r="F53" s="8">
        <v>7.7388574000000002E-6</v>
      </c>
      <c r="G53" s="8">
        <v>1.7546330500000002E-5</v>
      </c>
      <c r="H53" s="8">
        <v>1.6874504300000002E-5</v>
      </c>
      <c r="I53" s="8">
        <v>1.7305937499999999E-5</v>
      </c>
      <c r="J53" s="8">
        <v>1.6169955999999999E-5</v>
      </c>
      <c r="K53" s="8">
        <v>1.8757673600000001E-5</v>
      </c>
      <c r="L53" s="8">
        <v>1.9604840000000002E-5</v>
      </c>
      <c r="M53" s="8">
        <v>2.1577263500000001E-5</v>
      </c>
      <c r="N53" s="8">
        <v>1.8009547700000001E-5</v>
      </c>
      <c r="O53" s="8">
        <v>2.1965247999999999E-5</v>
      </c>
      <c r="P53" s="8">
        <v>5.9147160000000006E-5</v>
      </c>
      <c r="Q53" s="8">
        <v>5.3283708000000001E-5</v>
      </c>
      <c r="R53" s="8">
        <v>7.5008457999999997E-5</v>
      </c>
      <c r="S53" s="8">
        <v>7.9144409000000005E-5</v>
      </c>
      <c r="T53" s="8">
        <v>1.1750147600000001E-4</v>
      </c>
      <c r="U53" s="8">
        <v>1.21870807E-4</v>
      </c>
      <c r="V53" s="8">
        <v>1.1899358400000002E-4</v>
      </c>
      <c r="W53" s="8">
        <v>1.05757719E-4</v>
      </c>
      <c r="X53" s="8">
        <v>1.2379461200000001E-4</v>
      </c>
      <c r="Y53" s="8">
        <v>1.2128612400000001E-4</v>
      </c>
      <c r="Z53" s="8">
        <v>4.0627506200000002E-4</v>
      </c>
      <c r="AA53" s="8">
        <v>909.99290361344993</v>
      </c>
      <c r="AB53" s="8">
        <v>945.12784090837999</v>
      </c>
      <c r="AC53" s="8">
        <v>916.780015871817</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1154.4157399999999</v>
      </c>
      <c r="F55" s="8">
        <v>1972.1642855246087</v>
      </c>
      <c r="G55" s="8">
        <v>7194.2169014257006</v>
      </c>
      <c r="H55" s="8">
        <v>5868.0676421214002</v>
      </c>
      <c r="I55" s="8">
        <v>6072.4241995866205</v>
      </c>
      <c r="J55" s="8">
        <v>5768.5465053231401</v>
      </c>
      <c r="K55" s="8">
        <v>6868.2393941334003</v>
      </c>
      <c r="L55" s="8">
        <v>6777.0796087866001</v>
      </c>
      <c r="M55" s="8">
        <v>6562.2910985237004</v>
      </c>
      <c r="N55" s="8">
        <v>6693.3814521856493</v>
      </c>
      <c r="O55" s="8">
        <v>6871.9584188138997</v>
      </c>
      <c r="P55" s="8">
        <v>7062.3639759254802</v>
      </c>
      <c r="Q55" s="8">
        <v>5855.2280001202498</v>
      </c>
      <c r="R55" s="8">
        <v>6065.7380241074206</v>
      </c>
      <c r="S55" s="8">
        <v>5857.9431441420993</v>
      </c>
      <c r="T55" s="8">
        <v>9547.9381400000002</v>
      </c>
      <c r="U55" s="8">
        <v>9517.5038000000004</v>
      </c>
      <c r="V55" s="8">
        <v>8039.0999599999996</v>
      </c>
      <c r="W55" s="8">
        <v>8053.6999500000002</v>
      </c>
      <c r="X55" s="8">
        <v>8046.6513999999997</v>
      </c>
      <c r="Y55" s="8">
        <v>13265.6721</v>
      </c>
      <c r="Z55" s="8">
        <v>11183.079239999999</v>
      </c>
      <c r="AA55" s="8">
        <v>11569.758900000001</v>
      </c>
      <c r="AB55" s="8">
        <v>11600.611059999999</v>
      </c>
      <c r="AC55" s="8">
        <v>12100.7039</v>
      </c>
    </row>
    <row r="56" spans="1:29" s="19" customFormat="1">
      <c r="A56" s="16" t="s">
        <v>161</v>
      </c>
      <c r="B56" s="16" t="s">
        <v>108</v>
      </c>
      <c r="C56" s="16" t="s">
        <v>142</v>
      </c>
      <c r="D56" s="16" t="s">
        <v>9</v>
      </c>
      <c r="E56" s="8">
        <v>339.43356</v>
      </c>
      <c r="F56" s="8">
        <v>2989.4469402541381</v>
      </c>
      <c r="G56" s="8">
        <v>5701.0869549548279</v>
      </c>
      <c r="H56" s="8">
        <v>7348.538751748305</v>
      </c>
      <c r="I56" s="8">
        <v>8789.5119516058603</v>
      </c>
      <c r="J56" s="8">
        <v>8694.1614479755808</v>
      </c>
      <c r="K56" s="8">
        <v>12264.621999999999</v>
      </c>
      <c r="L56" s="8">
        <v>11719.351640000001</v>
      </c>
      <c r="M56" s="8">
        <v>11244.259430000002</v>
      </c>
      <c r="N56" s="8">
        <v>12252.029399999999</v>
      </c>
      <c r="O56" s="8">
        <v>11952.396419999999</v>
      </c>
      <c r="P56" s="8">
        <v>12828.307059999999</v>
      </c>
      <c r="Q56" s="8">
        <v>11906.928729999998</v>
      </c>
      <c r="R56" s="8">
        <v>11908.017970000001</v>
      </c>
      <c r="S56" s="8">
        <v>11793.04855</v>
      </c>
      <c r="T56" s="8">
        <v>16740.524939999999</v>
      </c>
      <c r="U56" s="8">
        <v>17069.642359999998</v>
      </c>
      <c r="V56" s="8">
        <v>15755.589039999999</v>
      </c>
      <c r="W56" s="8">
        <v>16942.275959999999</v>
      </c>
      <c r="X56" s="8">
        <v>16976.31364</v>
      </c>
      <c r="Y56" s="8">
        <v>17649.9882</v>
      </c>
      <c r="Z56" s="8">
        <v>16197.871860000001</v>
      </c>
      <c r="AA56" s="8">
        <v>16288.42497</v>
      </c>
      <c r="AB56" s="8">
        <v>15959.2772</v>
      </c>
      <c r="AC56" s="8">
        <v>16560.669699999999</v>
      </c>
    </row>
    <row r="57" spans="1:29" s="19" customFormat="1">
      <c r="A57" s="16" t="s">
        <v>161</v>
      </c>
      <c r="B57" s="16" t="s">
        <v>109</v>
      </c>
      <c r="C57" s="16" t="s">
        <v>143</v>
      </c>
      <c r="D57" s="16" t="s">
        <v>9</v>
      </c>
      <c r="E57" s="8">
        <v>681.99599999999998</v>
      </c>
      <c r="F57" s="8">
        <v>2489.4936218917846</v>
      </c>
      <c r="G57" s="8">
        <v>2515.2823368746549</v>
      </c>
      <c r="H57" s="8">
        <v>2636.4326371624052</v>
      </c>
      <c r="I57" s="8">
        <v>2651.4657372126339</v>
      </c>
      <c r="J57" s="8">
        <v>2674.2283355038971</v>
      </c>
      <c r="K57" s="8">
        <v>2522.1583335505302</v>
      </c>
      <c r="L57" s="8">
        <v>2517.8062343054198</v>
      </c>
      <c r="M57" s="8">
        <v>2446.9947330067803</v>
      </c>
      <c r="N57" s="8">
        <v>2677.8147931762001</v>
      </c>
      <c r="O57" s="8">
        <v>2642.0639338388901</v>
      </c>
      <c r="P57" s="8">
        <v>2459.7539374795265</v>
      </c>
      <c r="Q57" s="8">
        <v>2520.6801752879701</v>
      </c>
      <c r="R57" s="8">
        <v>2524.8306762652001</v>
      </c>
      <c r="S57" s="8">
        <v>2550.5906771202699</v>
      </c>
      <c r="T57" s="8">
        <v>2431.6672109473902</v>
      </c>
      <c r="U57" s="8">
        <v>3805.0749806704853</v>
      </c>
      <c r="V57" s="8">
        <v>3208.31868665403</v>
      </c>
      <c r="W57" s="8">
        <v>3467.2357036633198</v>
      </c>
      <c r="X57" s="8">
        <v>3657.39052966093</v>
      </c>
      <c r="Y57" s="8">
        <v>3531.5280333963001</v>
      </c>
      <c r="Z57" s="8">
        <v>5402.0009</v>
      </c>
      <c r="AA57" s="8">
        <v>5383.5591999999997</v>
      </c>
      <c r="AB57" s="8">
        <v>5473.6938</v>
      </c>
      <c r="AC57" s="8">
        <v>5235.9066999999995</v>
      </c>
    </row>
    <row r="58" spans="1:29" s="19" customFormat="1">
      <c r="A58" s="16" t="s">
        <v>161</v>
      </c>
      <c r="B58" s="16" t="s">
        <v>110</v>
      </c>
      <c r="C58" s="16" t="s">
        <v>144</v>
      </c>
      <c r="D58" s="16" t="s">
        <v>9</v>
      </c>
      <c r="E58" s="8">
        <v>0</v>
      </c>
      <c r="F58" s="8">
        <v>5.1996394400000005E-4</v>
      </c>
      <c r="G58" s="8">
        <v>4.6332534999999996E-4</v>
      </c>
      <c r="H58" s="8">
        <v>5.0125560200000002E-4</v>
      </c>
      <c r="I58" s="8">
        <v>63.601404929519994</v>
      </c>
      <c r="J58" s="8">
        <v>335.39492294834298</v>
      </c>
      <c r="K58" s="8">
        <v>321.61305608991</v>
      </c>
      <c r="L58" s="8">
        <v>2932.9441062942901</v>
      </c>
      <c r="M58" s="8">
        <v>2832.0188314034904</v>
      </c>
      <c r="N58" s="8">
        <v>3157.4527996179704</v>
      </c>
      <c r="O58" s="8">
        <v>5543.623732959355</v>
      </c>
      <c r="P58" s="8">
        <v>5089.1620678450254</v>
      </c>
      <c r="Q58" s="8">
        <v>5824.0374933208604</v>
      </c>
      <c r="R58" s="8">
        <v>5917.9560000000001</v>
      </c>
      <c r="S58" s="8">
        <v>5938.6793699999998</v>
      </c>
      <c r="T58" s="8">
        <v>5705.7453800000003</v>
      </c>
      <c r="U58" s="8">
        <v>5964.4924500000006</v>
      </c>
      <c r="V58" s="8">
        <v>5655.5696900000003</v>
      </c>
      <c r="W58" s="8">
        <v>6201.9249</v>
      </c>
      <c r="X58" s="8">
        <v>6391.8225300000004</v>
      </c>
      <c r="Y58" s="8">
        <v>5668.0588900000002</v>
      </c>
      <c r="Z58" s="8">
        <v>6021.3244400000003</v>
      </c>
      <c r="AA58" s="8">
        <v>5833.5168000000003</v>
      </c>
      <c r="AB58" s="8">
        <v>5960.9238999999998</v>
      </c>
      <c r="AC58" s="8">
        <v>5893.8981000000003</v>
      </c>
    </row>
    <row r="59" spans="1:29" s="19" customFormat="1">
      <c r="A59" s="16" t="s">
        <v>161</v>
      </c>
      <c r="B59" s="16" t="s">
        <v>111</v>
      </c>
      <c r="C59" s="16" t="s">
        <v>145</v>
      </c>
      <c r="D59" s="16" t="s">
        <v>9</v>
      </c>
      <c r="E59" s="8">
        <v>0</v>
      </c>
      <c r="F59" s="8">
        <v>3.0413498000000001E-5</v>
      </c>
      <c r="G59" s="8">
        <v>3.1280451999999995E-5</v>
      </c>
      <c r="H59" s="8">
        <v>3.1100769999999997E-5</v>
      </c>
      <c r="I59" s="8">
        <v>3.0315928000000002E-5</v>
      </c>
      <c r="J59" s="8">
        <v>3.6639995000000001E-5</v>
      </c>
      <c r="K59" s="8">
        <v>5.0716320000000002E-5</v>
      </c>
      <c r="L59" s="8">
        <v>5.7806845000000007E-5</v>
      </c>
      <c r="M59" s="8">
        <v>5.389125E-5</v>
      </c>
      <c r="N59" s="8">
        <v>5.1804766999999999E-5</v>
      </c>
      <c r="O59" s="8">
        <v>5.6197147E-5</v>
      </c>
      <c r="P59" s="8">
        <v>5.6820407999999997E-5</v>
      </c>
      <c r="Q59" s="8">
        <v>1.8911915199999998E-3</v>
      </c>
      <c r="R59" s="8">
        <v>662.80710484821998</v>
      </c>
      <c r="S59" s="8">
        <v>713.57473685754405</v>
      </c>
      <c r="T59" s="8">
        <v>748.110611857565</v>
      </c>
      <c r="U59" s="8">
        <v>782.98143600000003</v>
      </c>
      <c r="V59" s="8">
        <v>687.33719000000008</v>
      </c>
      <c r="W59" s="8">
        <v>734.09159</v>
      </c>
      <c r="X59" s="8">
        <v>785.57281</v>
      </c>
      <c r="Y59" s="8">
        <v>742.00917400000003</v>
      </c>
      <c r="Z59" s="8">
        <v>748.30895999999996</v>
      </c>
      <c r="AA59" s="8">
        <v>717.48784000000001</v>
      </c>
      <c r="AB59" s="8">
        <v>766.81239500000004</v>
      </c>
      <c r="AC59" s="8">
        <v>813.06267000000003</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357.11525999999998</v>
      </c>
      <c r="F61" s="8">
        <v>327.23474639790504</v>
      </c>
      <c r="G61" s="8">
        <v>320.232401844462</v>
      </c>
      <c r="H61" s="8">
        <v>319.12971060670799</v>
      </c>
      <c r="I61" s="8">
        <v>343.83235274570205</v>
      </c>
      <c r="J61" s="8">
        <v>350.76233692759303</v>
      </c>
      <c r="K61" s="8">
        <v>349.48421308048597</v>
      </c>
      <c r="L61" s="8">
        <v>606.00274343615797</v>
      </c>
      <c r="M61" s="8">
        <v>603.73986404954792</v>
      </c>
      <c r="N61" s="8">
        <v>641.00592241917207</v>
      </c>
      <c r="O61" s="8">
        <v>632.65212393336799</v>
      </c>
      <c r="P61" s="8">
        <v>569.69736342602789</v>
      </c>
      <c r="Q61" s="8">
        <v>556.71128393520007</v>
      </c>
      <c r="R61" s="8">
        <v>958.18225000000007</v>
      </c>
      <c r="S61" s="8">
        <v>660.53271000000007</v>
      </c>
      <c r="T61" s="8">
        <v>698.86225999999999</v>
      </c>
      <c r="U61" s="8">
        <v>653.31795999999997</v>
      </c>
      <c r="V61" s="8">
        <v>616.28507999999999</v>
      </c>
      <c r="W61" s="8">
        <v>628.32628999999997</v>
      </c>
      <c r="X61" s="8">
        <v>657.42614000000003</v>
      </c>
      <c r="Y61" s="8">
        <v>644.15813000000003</v>
      </c>
      <c r="Z61" s="8">
        <v>760.34598000000005</v>
      </c>
      <c r="AA61" s="8">
        <v>781.54485999999997</v>
      </c>
      <c r="AB61" s="8">
        <v>775.62329999999997</v>
      </c>
      <c r="AC61" s="8">
        <v>844.38881000000003</v>
      </c>
    </row>
    <row r="62" spans="1:29" s="19" customFormat="1">
      <c r="A62" s="16" t="s">
        <v>161</v>
      </c>
      <c r="B62" s="16" t="s">
        <v>185</v>
      </c>
      <c r="C62" s="16" t="s">
        <v>186</v>
      </c>
      <c r="D62" s="16" t="s">
        <v>9</v>
      </c>
      <c r="E62" s="8">
        <v>0</v>
      </c>
      <c r="F62" s="8">
        <v>1.0832386700000001E-5</v>
      </c>
      <c r="G62" s="8">
        <v>594.64397307817103</v>
      </c>
      <c r="H62" s="8">
        <v>653.94430084078704</v>
      </c>
      <c r="I62" s="8">
        <v>690.9328469402534</v>
      </c>
      <c r="J62" s="8">
        <v>679.14120169702107</v>
      </c>
      <c r="K62" s="8">
        <v>664.02610946167101</v>
      </c>
      <c r="L62" s="8">
        <v>1604.7501676695949</v>
      </c>
      <c r="M62" s="8">
        <v>1521.6467345312099</v>
      </c>
      <c r="N62" s="8">
        <v>1691.87154455471</v>
      </c>
      <c r="O62" s="8">
        <v>1631.7065708584141</v>
      </c>
      <c r="P62" s="8">
        <v>2605.9189999999999</v>
      </c>
      <c r="Q62" s="8">
        <v>2389.7297699999999</v>
      </c>
      <c r="R62" s="8">
        <v>2443.1280500000003</v>
      </c>
      <c r="S62" s="8">
        <v>2554.0389399999999</v>
      </c>
      <c r="T62" s="8">
        <v>2818.3499000000002</v>
      </c>
      <c r="U62" s="8">
        <v>2807.6786499999998</v>
      </c>
      <c r="V62" s="8">
        <v>2612.7734200000004</v>
      </c>
      <c r="W62" s="8">
        <v>2733.3340800000001</v>
      </c>
      <c r="X62" s="8">
        <v>2697.6088300000001</v>
      </c>
      <c r="Y62" s="8">
        <v>3536.74667</v>
      </c>
      <c r="Z62" s="8">
        <v>3063.6927999999998</v>
      </c>
      <c r="AA62" s="8">
        <v>3155.8654999999999</v>
      </c>
      <c r="AB62" s="8">
        <v>3177.9196999999999</v>
      </c>
      <c r="AC62" s="8">
        <v>3442.3303599999999</v>
      </c>
    </row>
    <row r="63" spans="1:29" s="19" customFormat="1">
      <c r="A63" s="16" t="s">
        <v>162</v>
      </c>
      <c r="B63" s="16" t="s">
        <v>114</v>
      </c>
      <c r="C63" s="16" t="s">
        <v>218</v>
      </c>
      <c r="D63" s="16" t="s">
        <v>9</v>
      </c>
      <c r="E63" s="8">
        <v>0</v>
      </c>
      <c r="F63" s="8">
        <v>696.34403391479998</v>
      </c>
      <c r="G63" s="8">
        <v>671.72861725326504</v>
      </c>
      <c r="H63" s="8">
        <v>676.06146153818997</v>
      </c>
      <c r="I63" s="8">
        <v>757.39303167395008</v>
      </c>
      <c r="J63" s="8">
        <v>796.56317864748996</v>
      </c>
      <c r="K63" s="8">
        <v>3461.3143</v>
      </c>
      <c r="L63" s="8">
        <v>3410.1776</v>
      </c>
      <c r="M63" s="8">
        <v>3370.8845000000001</v>
      </c>
      <c r="N63" s="8">
        <v>3729.9753000000001</v>
      </c>
      <c r="O63" s="8">
        <v>3810.1076999999996</v>
      </c>
      <c r="P63" s="8">
        <v>3283.87266</v>
      </c>
      <c r="Q63" s="8">
        <v>3423.4108999999999</v>
      </c>
      <c r="R63" s="8">
        <v>3296.3407999999999</v>
      </c>
      <c r="S63" s="8">
        <v>3446.0875999999998</v>
      </c>
      <c r="T63" s="8">
        <v>4013.4191000000001</v>
      </c>
      <c r="U63" s="8">
        <v>3957.0934999999999</v>
      </c>
      <c r="V63" s="8">
        <v>3857.8854999999999</v>
      </c>
      <c r="W63" s="8">
        <v>4223.1571000000004</v>
      </c>
      <c r="X63" s="8">
        <v>4300.7929000000004</v>
      </c>
      <c r="Y63" s="8">
        <v>4306.1895999999997</v>
      </c>
      <c r="Z63" s="8">
        <v>5800.6259</v>
      </c>
      <c r="AA63" s="8">
        <v>5575.14426</v>
      </c>
      <c r="AB63" s="8">
        <v>5973.6207000000004</v>
      </c>
      <c r="AC63" s="8">
        <v>5874.7897000000003</v>
      </c>
    </row>
    <row r="64" spans="1:29" s="19" customFormat="1">
      <c r="A64" s="16" t="s">
        <v>162</v>
      </c>
      <c r="B64" s="16" t="s">
        <v>115</v>
      </c>
      <c r="C64" s="16" t="s">
        <v>217</v>
      </c>
      <c r="D64" s="16" t="s">
        <v>9</v>
      </c>
      <c r="E64" s="8">
        <v>2585.5303399999998</v>
      </c>
      <c r="F64" s="8">
        <v>3580.7699136143997</v>
      </c>
      <c r="G64" s="8">
        <v>5144.5815599999996</v>
      </c>
      <c r="H64" s="8">
        <v>5532.3618999999999</v>
      </c>
      <c r="I64" s="8">
        <v>5316.5846600000004</v>
      </c>
      <c r="J64" s="8">
        <v>5867.0497939999996</v>
      </c>
      <c r="K64" s="8">
        <v>5248.3451850000001</v>
      </c>
      <c r="L64" s="8">
        <v>5597.2542800000001</v>
      </c>
      <c r="M64" s="8">
        <v>5648.2877260000005</v>
      </c>
      <c r="N64" s="8">
        <v>5911.8757599999999</v>
      </c>
      <c r="O64" s="8">
        <v>6121.3909599999988</v>
      </c>
      <c r="P64" s="8">
        <v>5989.8226400000003</v>
      </c>
      <c r="Q64" s="8">
        <v>6388.106244999999</v>
      </c>
      <c r="R64" s="8">
        <v>6243.0156299999999</v>
      </c>
      <c r="S64" s="8">
        <v>6963.4396699999998</v>
      </c>
      <c r="T64" s="8">
        <v>5796.5544800000007</v>
      </c>
      <c r="U64" s="8">
        <v>6774.0813200000002</v>
      </c>
      <c r="V64" s="8">
        <v>7060.5596500000001</v>
      </c>
      <c r="W64" s="8">
        <v>6097.0196050000004</v>
      </c>
      <c r="X64" s="8">
        <v>6260.3123459999997</v>
      </c>
      <c r="Y64" s="8">
        <v>5918.3967359999997</v>
      </c>
      <c r="Z64" s="8">
        <v>6483.4744900000005</v>
      </c>
      <c r="AA64" s="8">
        <v>6172.8766100000003</v>
      </c>
      <c r="AB64" s="8">
        <v>6579.9409699999997</v>
      </c>
      <c r="AC64" s="8">
        <v>5622.6931500000001</v>
      </c>
    </row>
    <row r="65" spans="1:29" s="19" customFormat="1">
      <c r="A65" s="16" t="s">
        <v>162</v>
      </c>
      <c r="B65" s="16" t="s">
        <v>116</v>
      </c>
      <c r="C65" s="16" t="s">
        <v>219</v>
      </c>
      <c r="D65" s="16" t="s">
        <v>9</v>
      </c>
      <c r="E65" s="8">
        <v>1562.5189700000001</v>
      </c>
      <c r="F65" s="8">
        <v>1645.831373962287</v>
      </c>
      <c r="G65" s="8">
        <v>1628.468150946107</v>
      </c>
      <c r="H65" s="8">
        <v>1726.8619009944121</v>
      </c>
      <c r="I65" s="8">
        <v>1540.5547418509589</v>
      </c>
      <c r="J65" s="8">
        <v>1661.5075211787798</v>
      </c>
      <c r="K65" s="8">
        <v>1578.549405859032</v>
      </c>
      <c r="L65" s="8">
        <v>1497.0470651354199</v>
      </c>
      <c r="M65" s="8">
        <v>904.82723295241396</v>
      </c>
      <c r="N65" s="8">
        <v>950.54753730002096</v>
      </c>
      <c r="O65" s="8">
        <v>967.52089068246289</v>
      </c>
      <c r="P65" s="8">
        <v>906.61489909858608</v>
      </c>
      <c r="Q65" s="8">
        <v>1735.8916046966699</v>
      </c>
      <c r="R65" s="8">
        <v>1674.0027037525999</v>
      </c>
      <c r="S65" s="8">
        <v>1825.7522369909</v>
      </c>
      <c r="T65" s="8">
        <v>1703.0143091004002</v>
      </c>
      <c r="U65" s="8">
        <v>1621.1873116075999</v>
      </c>
      <c r="V65" s="8">
        <v>1618.645997528</v>
      </c>
      <c r="W65" s="8">
        <v>1462.6735051618998</v>
      </c>
      <c r="X65" s="8">
        <v>1519.0084287082998</v>
      </c>
      <c r="Y65" s="8">
        <v>1450.5699459999998</v>
      </c>
      <c r="Z65" s="8">
        <v>2859.82431</v>
      </c>
      <c r="AA65" s="8">
        <v>2736.3024399999999</v>
      </c>
      <c r="AB65" s="8">
        <v>2844.6908999999996</v>
      </c>
      <c r="AC65" s="8">
        <v>2774.8035</v>
      </c>
    </row>
    <row r="66" spans="1:29" s="19" customFormat="1">
      <c r="A66" s="16" t="s">
        <v>162</v>
      </c>
      <c r="B66" s="16" t="s">
        <v>117</v>
      </c>
      <c r="C66" s="16" t="s">
        <v>220</v>
      </c>
      <c r="D66" s="16" t="s">
        <v>9</v>
      </c>
      <c r="E66" s="8">
        <v>1451.39472</v>
      </c>
      <c r="F66" s="8">
        <v>1544.2004529559101</v>
      </c>
      <c r="G66" s="8">
        <v>4135.0655299999999</v>
      </c>
      <c r="H66" s="8">
        <v>4430.4462000000003</v>
      </c>
      <c r="I66" s="8">
        <v>4256.9007199999996</v>
      </c>
      <c r="J66" s="8">
        <v>4375.991</v>
      </c>
      <c r="K66" s="8">
        <v>4187.9336600000006</v>
      </c>
      <c r="L66" s="8">
        <v>6524.8965900000003</v>
      </c>
      <c r="M66" s="8">
        <v>6905.6635700000006</v>
      </c>
      <c r="N66" s="8">
        <v>7453.2917999999991</v>
      </c>
      <c r="O66" s="8">
        <v>7616.1842999999999</v>
      </c>
      <c r="P66" s="8">
        <v>8145.4723139999996</v>
      </c>
      <c r="Q66" s="8">
        <v>8501.6507899999997</v>
      </c>
      <c r="R66" s="8">
        <v>8165.1175800000001</v>
      </c>
      <c r="S66" s="8">
        <v>8427.0539900000003</v>
      </c>
      <c r="T66" s="8">
        <v>7810.6462900000006</v>
      </c>
      <c r="U66" s="8">
        <v>9147.9769000000015</v>
      </c>
      <c r="V66" s="8">
        <v>9568.0451699999994</v>
      </c>
      <c r="W66" s="8">
        <v>10290.40216</v>
      </c>
      <c r="X66" s="8">
        <v>10569.639650000001</v>
      </c>
      <c r="Y66" s="8">
        <v>10389.754800000001</v>
      </c>
      <c r="Z66" s="8">
        <v>10380.42059</v>
      </c>
      <c r="AA66" s="8">
        <v>9865.5758999999998</v>
      </c>
      <c r="AB66" s="8">
        <v>9476.4516999999996</v>
      </c>
      <c r="AC66" s="8">
        <v>9077.1770500000002</v>
      </c>
    </row>
    <row r="67" spans="1:29" s="19" customFormat="1">
      <c r="A67" s="16" t="s">
        <v>162</v>
      </c>
      <c r="B67" s="16" t="s">
        <v>118</v>
      </c>
      <c r="C67" s="16" t="s">
        <v>216</v>
      </c>
      <c r="D67" s="16" t="s">
        <v>9</v>
      </c>
      <c r="E67" s="8">
        <v>5494.6881450000001</v>
      </c>
      <c r="F67" s="8">
        <v>6109.9405575436713</v>
      </c>
      <c r="G67" s="8">
        <v>11033.881554</v>
      </c>
      <c r="H67" s="8">
        <v>12047.45865</v>
      </c>
      <c r="I67" s="8">
        <v>11754.067611</v>
      </c>
      <c r="J67" s="8">
        <v>13130.727319999998</v>
      </c>
      <c r="K67" s="8">
        <v>11453.993462999999</v>
      </c>
      <c r="L67" s="8">
        <v>11765.125755999998</v>
      </c>
      <c r="M67" s="8">
        <v>12277.934073</v>
      </c>
      <c r="N67" s="8">
        <v>13001.957633999999</v>
      </c>
      <c r="O67" s="8">
        <v>13454.694363999999</v>
      </c>
      <c r="P67" s="8">
        <v>12189.065226999999</v>
      </c>
      <c r="Q67" s="8">
        <v>12002.76727</v>
      </c>
      <c r="R67" s="8">
        <v>11636.698938</v>
      </c>
      <c r="S67" s="8">
        <v>12415.31076</v>
      </c>
      <c r="T67" s="8">
        <v>10505.646499999999</v>
      </c>
      <c r="U67" s="8">
        <v>11082.845720000001</v>
      </c>
      <c r="V67" s="8">
        <v>11731.71787</v>
      </c>
      <c r="W67" s="8">
        <v>12317.132300000001</v>
      </c>
      <c r="X67" s="8">
        <v>9823.4344600000004</v>
      </c>
      <c r="Y67" s="8">
        <v>10462.6728</v>
      </c>
      <c r="Z67" s="8">
        <v>12626.47666</v>
      </c>
      <c r="AA67" s="8">
        <v>12233.936</v>
      </c>
      <c r="AB67" s="8">
        <v>13576.8596</v>
      </c>
      <c r="AC67" s="8">
        <v>11760.80017</v>
      </c>
    </row>
    <row r="68" spans="1:29" s="19" customFormat="1">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221</v>
      </c>
      <c r="C69" s="16" t="s">
        <v>148</v>
      </c>
      <c r="D69" s="16" t="s">
        <v>9</v>
      </c>
      <c r="E69" s="8">
        <v>0</v>
      </c>
      <c r="F69" s="8">
        <v>8.5631002999999995E-5</v>
      </c>
      <c r="G69" s="8">
        <v>7.4570217E-5</v>
      </c>
      <c r="H69" s="8">
        <v>7.6316107999999994E-5</v>
      </c>
      <c r="I69" s="8">
        <v>7.6137180000000005E-5</v>
      </c>
      <c r="J69" s="8">
        <v>7.5187017999999993E-5</v>
      </c>
      <c r="K69" s="8">
        <v>3.1204561999999996E-4</v>
      </c>
      <c r="L69" s="8">
        <v>3.0585749400000001E-4</v>
      </c>
      <c r="M69" s="8">
        <v>2.9281922000000003E-4</v>
      </c>
      <c r="N69" s="8">
        <v>2.9495972000000002E-4</v>
      </c>
      <c r="O69" s="8">
        <v>3.0011225600000001E-4</v>
      </c>
      <c r="P69" s="8">
        <v>2.7577453E-4</v>
      </c>
      <c r="Q69" s="8">
        <v>2.7175688999999997E-4</v>
      </c>
      <c r="R69" s="8">
        <v>2.5800266499999996E-4</v>
      </c>
      <c r="S69" s="8">
        <v>2.7076524999999999E-4</v>
      </c>
      <c r="T69" s="8">
        <v>956.81488000000002</v>
      </c>
      <c r="U69" s="8">
        <v>957.60320999999999</v>
      </c>
      <c r="V69" s="8">
        <v>886.52120000000002</v>
      </c>
      <c r="W69" s="8">
        <v>997.42778999999996</v>
      </c>
      <c r="X69" s="8">
        <v>1015.9816</v>
      </c>
      <c r="Y69" s="8">
        <v>1022.0373300000001</v>
      </c>
      <c r="Z69" s="8">
        <v>1372.16229</v>
      </c>
      <c r="AA69" s="8">
        <v>1307.0747700000002</v>
      </c>
      <c r="AB69" s="8">
        <v>1415.9131</v>
      </c>
      <c r="AC69" s="8">
        <v>1406.5606299999999</v>
      </c>
    </row>
    <row r="70" spans="1:29" s="19" customFormat="1">
      <c r="A70" s="16" t="s">
        <v>163</v>
      </c>
      <c r="B70" s="16" t="s">
        <v>120</v>
      </c>
      <c r="C70" s="16" t="s">
        <v>149</v>
      </c>
      <c r="D70" s="16" t="s">
        <v>9</v>
      </c>
      <c r="E70" s="8">
        <v>785.27243399999998</v>
      </c>
      <c r="F70" s="8">
        <v>760.25233699567616</v>
      </c>
      <c r="G70" s="8">
        <v>711.87905703892591</v>
      </c>
      <c r="H70" s="8">
        <v>764.30583242746104</v>
      </c>
      <c r="I70" s="8">
        <v>934.23401054281999</v>
      </c>
      <c r="J70" s="8">
        <v>1054.7524504931819</v>
      </c>
      <c r="K70" s="8">
        <v>972.42433555432001</v>
      </c>
      <c r="L70" s="8">
        <v>1337.3797648604279</v>
      </c>
      <c r="M70" s="8">
        <v>1407.6623310735699</v>
      </c>
      <c r="N70" s="8">
        <v>1273.9026402073998</v>
      </c>
      <c r="O70" s="8">
        <v>1302.2659715561038</v>
      </c>
      <c r="P70" s="8">
        <v>1358.601998097263</v>
      </c>
      <c r="Q70" s="8">
        <v>1303.07245459757</v>
      </c>
      <c r="R70" s="8">
        <v>1328.0229820321301</v>
      </c>
      <c r="S70" s="8">
        <v>1357.84357597086</v>
      </c>
      <c r="T70" s="8">
        <v>1272.6456656422401</v>
      </c>
      <c r="U70" s="8">
        <v>1318.6105719019699</v>
      </c>
      <c r="V70" s="8">
        <v>1277.0410672713699</v>
      </c>
      <c r="W70" s="8">
        <v>1345.162871839924</v>
      </c>
      <c r="X70" s="8">
        <v>1399.27337222651</v>
      </c>
      <c r="Y70" s="8">
        <v>1351.5138815197799</v>
      </c>
      <c r="Z70" s="8">
        <v>1434.2718229206801</v>
      </c>
      <c r="AA70" s="8">
        <v>1388.6809586944999</v>
      </c>
      <c r="AB70" s="8">
        <v>1539.0182961966002</v>
      </c>
      <c r="AC70" s="8">
        <v>1459.9989300838999</v>
      </c>
    </row>
    <row r="71" spans="1:29" s="19" customFormat="1">
      <c r="A71" s="16" t="s">
        <v>163</v>
      </c>
      <c r="B71" s="16" t="s">
        <v>121</v>
      </c>
      <c r="C71" s="16" t="s">
        <v>150</v>
      </c>
      <c r="D71" s="16" t="s">
        <v>9</v>
      </c>
      <c r="E71" s="8">
        <v>0</v>
      </c>
      <c r="F71" s="8">
        <v>1.3998453299999999E-5</v>
      </c>
      <c r="G71" s="8">
        <v>1.1917182999999998E-5</v>
      </c>
      <c r="H71" s="8">
        <v>1.22737174E-5</v>
      </c>
      <c r="I71" s="8">
        <v>1.44123884E-5</v>
      </c>
      <c r="J71" s="8">
        <v>1.4252436000000001E-5</v>
      </c>
      <c r="K71" s="8">
        <v>1.6985270300000001E-5</v>
      </c>
      <c r="L71" s="8">
        <v>3.1322980999999999E-5</v>
      </c>
      <c r="M71" s="8">
        <v>2.8900225999999999E-5</v>
      </c>
      <c r="N71" s="8">
        <v>3.0264884000000002E-5</v>
      </c>
      <c r="O71" s="8">
        <v>3.1358293000000002E-5</v>
      </c>
      <c r="P71" s="8">
        <v>6.9760642000000006E-5</v>
      </c>
      <c r="Q71" s="8">
        <v>8.5187427999999993E-5</v>
      </c>
      <c r="R71" s="8">
        <v>8.2086226000000005E-5</v>
      </c>
      <c r="S71" s="8">
        <v>8.3931503000000003E-5</v>
      </c>
      <c r="T71" s="8">
        <v>7.7342503000000002E-5</v>
      </c>
      <c r="U71" s="8">
        <v>9.5353676999999999E-5</v>
      </c>
      <c r="V71" s="8">
        <v>8.5060027000000003E-5</v>
      </c>
      <c r="W71" s="8">
        <v>9.5569750000000004E-5</v>
      </c>
      <c r="X71" s="8">
        <v>9.6179610000000004E-5</v>
      </c>
      <c r="Y71" s="8">
        <v>788.75657925413702</v>
      </c>
      <c r="Z71" s="8">
        <v>947.31038697324004</v>
      </c>
      <c r="AA71" s="8">
        <v>944.06850294829997</v>
      </c>
      <c r="AB71" s="8">
        <v>980.3146034696</v>
      </c>
      <c r="AC71" s="8">
        <v>949.14388493855995</v>
      </c>
    </row>
    <row r="72" spans="1:29" s="19" customFormat="1">
      <c r="A72" s="16" t="s">
        <v>163</v>
      </c>
      <c r="B72" s="16" t="s">
        <v>122</v>
      </c>
      <c r="C72" s="16" t="s">
        <v>151</v>
      </c>
      <c r="D72" s="16" t="s">
        <v>9</v>
      </c>
      <c r="E72" s="8">
        <v>4353.7278299999998</v>
      </c>
      <c r="F72" s="8">
        <v>5767.0713736256548</v>
      </c>
      <c r="G72" s="8">
        <v>6035.9713419059372</v>
      </c>
      <c r="H72" s="8">
        <v>6708.8085021798652</v>
      </c>
      <c r="I72" s="8">
        <v>8483.3244679971995</v>
      </c>
      <c r="J72" s="8">
        <v>8966.1488942141368</v>
      </c>
      <c r="K72" s="8">
        <v>8258.0139196159798</v>
      </c>
      <c r="L72" s="8">
        <v>8584.8485000111941</v>
      </c>
      <c r="M72" s="8">
        <v>7917.1480499705003</v>
      </c>
      <c r="N72" s="8">
        <v>8777.0793077595408</v>
      </c>
      <c r="O72" s="8">
        <v>8295.9789805596192</v>
      </c>
      <c r="P72" s="8">
        <v>7959.6802299999999</v>
      </c>
      <c r="Q72" s="8">
        <v>8223.0572200000006</v>
      </c>
      <c r="R72" s="8">
        <v>8749.6734500000002</v>
      </c>
      <c r="S72" s="8">
        <v>9267.8619099999996</v>
      </c>
      <c r="T72" s="8">
        <v>8645.1692299999995</v>
      </c>
      <c r="U72" s="8">
        <v>10104.255369999999</v>
      </c>
      <c r="V72" s="8">
        <v>8461.2286600000007</v>
      </c>
      <c r="W72" s="8">
        <v>11061.83677</v>
      </c>
      <c r="X72" s="8">
        <v>11432.833919999999</v>
      </c>
      <c r="Y72" s="8">
        <v>10447.100119999999</v>
      </c>
      <c r="Z72" s="8">
        <v>10770.519970000001</v>
      </c>
      <c r="AA72" s="8">
        <v>10762.002700000001</v>
      </c>
      <c r="AB72" s="8">
        <v>11533.85858</v>
      </c>
      <c r="AC72" s="8">
        <v>10785.437669999999</v>
      </c>
    </row>
    <row r="73" spans="1:29" s="19" customFormat="1">
      <c r="A73" s="16" t="s">
        <v>163</v>
      </c>
      <c r="B73" s="16" t="s">
        <v>123</v>
      </c>
      <c r="C73" s="16" t="s">
        <v>152</v>
      </c>
      <c r="D73" s="16" t="s">
        <v>9</v>
      </c>
      <c r="E73" s="8">
        <v>229.16785999999999</v>
      </c>
      <c r="F73" s="8">
        <v>248.40521259918302</v>
      </c>
      <c r="G73" s="8">
        <v>248.05380076279201</v>
      </c>
      <c r="H73" s="8">
        <v>252.63606268490398</v>
      </c>
      <c r="I73" s="8">
        <v>247.39130121218</v>
      </c>
      <c r="J73" s="8">
        <v>2.7050008000000002E-4</v>
      </c>
      <c r="K73" s="8">
        <v>286.92597619853001</v>
      </c>
      <c r="L73" s="8">
        <v>307.69273933431998</v>
      </c>
      <c r="M73" s="8">
        <v>281.758314419935</v>
      </c>
      <c r="N73" s="8">
        <v>321.28205618165998</v>
      </c>
      <c r="O73" s="8">
        <v>334.82163734405498</v>
      </c>
      <c r="P73" s="8">
        <v>306.84602295249999</v>
      </c>
      <c r="Q73" s="8">
        <v>309.49142134148997</v>
      </c>
      <c r="R73" s="8">
        <v>294.06314717434998</v>
      </c>
      <c r="S73" s="8">
        <v>318.01994372357001</v>
      </c>
      <c r="T73" s="8">
        <v>286.13011124604003</v>
      </c>
      <c r="U73" s="8">
        <v>307.93645281825002</v>
      </c>
      <c r="V73" s="8">
        <v>278.40753905972002</v>
      </c>
      <c r="W73" s="8">
        <v>310.65637060358</v>
      </c>
      <c r="X73" s="8">
        <v>327.91839344143</v>
      </c>
      <c r="Y73" s="8">
        <v>328.88238348797</v>
      </c>
      <c r="Z73" s="8">
        <v>1167.7848020000001</v>
      </c>
      <c r="AA73" s="8">
        <v>1148.8839399999999</v>
      </c>
      <c r="AB73" s="8">
        <v>1272.6024399999999</v>
      </c>
      <c r="AC73" s="8">
        <v>1178.7784800000002</v>
      </c>
    </row>
    <row r="74" spans="1:29" s="19" customFormat="1">
      <c r="A74" s="16" t="s">
        <v>163</v>
      </c>
      <c r="B74" s="16" t="s">
        <v>124</v>
      </c>
      <c r="C74" s="16" t="s">
        <v>153</v>
      </c>
      <c r="D74" s="16" t="s">
        <v>9</v>
      </c>
      <c r="E74" s="8">
        <v>1450.25902</v>
      </c>
      <c r="F74" s="8">
        <v>1446.4371789715078</v>
      </c>
      <c r="G74" s="8">
        <v>1400.2522664889</v>
      </c>
      <c r="H74" s="8">
        <v>1446.5730404464</v>
      </c>
      <c r="I74" s="8">
        <v>1512.4911587062829</v>
      </c>
      <c r="J74" s="8">
        <v>1456.6820591160999</v>
      </c>
      <c r="K74" s="8">
        <v>1441.4050113211538</v>
      </c>
      <c r="L74" s="8">
        <v>1461.71718764099</v>
      </c>
      <c r="M74" s="8">
        <v>1421.5476587164642</v>
      </c>
      <c r="N74" s="8">
        <v>1539.0092372463948</v>
      </c>
      <c r="O74" s="8">
        <v>1548.6526201091872</v>
      </c>
      <c r="P74" s="8">
        <v>1415.5718506682661</v>
      </c>
      <c r="Q74" s="8">
        <v>1465.6390002266601</v>
      </c>
      <c r="R74" s="8">
        <v>1525.6250452545601</v>
      </c>
      <c r="S74" s="8">
        <v>1467.7101097034999</v>
      </c>
      <c r="T74" s="8">
        <v>1450.59715564012</v>
      </c>
      <c r="U74" s="8">
        <v>1455.5889515625101</v>
      </c>
      <c r="V74" s="8">
        <v>1426.839685133853</v>
      </c>
      <c r="W74" s="8">
        <v>1536.3548556197252</v>
      </c>
      <c r="X74" s="8">
        <v>785.47236167916594</v>
      </c>
      <c r="Y74" s="8">
        <v>1643.8698421996539</v>
      </c>
      <c r="Z74" s="8">
        <v>2436.7727414625297</v>
      </c>
      <c r="AA74" s="8">
        <v>2486.1733818570801</v>
      </c>
      <c r="AB74" s="8">
        <v>2432.3107825081402</v>
      </c>
      <c r="AC74" s="8">
        <v>2371.2004854526899</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359.35219999999998</v>
      </c>
      <c r="F77" s="8">
        <v>333.56579812083703</v>
      </c>
      <c r="G77" s="8">
        <v>399.31332235607402</v>
      </c>
      <c r="H77" s="8">
        <v>412.47574295488204</v>
      </c>
      <c r="I77" s="8">
        <v>248.37950161753</v>
      </c>
      <c r="J77" s="8">
        <v>278.53032961050997</v>
      </c>
      <c r="K77" s="8">
        <v>528.00071671287992</v>
      </c>
      <c r="L77" s="8">
        <v>540.11805853304998</v>
      </c>
      <c r="M77" s="8">
        <v>498.77166150558003</v>
      </c>
      <c r="N77" s="8">
        <v>389.52675361462002</v>
      </c>
      <c r="O77" s="8">
        <v>400.69914367016997</v>
      </c>
      <c r="P77" s="8">
        <v>532.84262920162007</v>
      </c>
      <c r="Q77" s="8">
        <v>539.77310175647006</v>
      </c>
      <c r="R77" s="8">
        <v>498.72179738504002</v>
      </c>
      <c r="S77" s="8">
        <v>553.74373050478005</v>
      </c>
      <c r="T77" s="8">
        <v>495.2559960072</v>
      </c>
      <c r="U77" s="8">
        <v>516.15453707414008</v>
      </c>
      <c r="V77" s="8">
        <v>474.18967306220003</v>
      </c>
      <c r="W77" s="8">
        <v>533.87387743462</v>
      </c>
      <c r="X77" s="8">
        <v>544.85202930510002</v>
      </c>
      <c r="Y77" s="8">
        <v>783.8685900982</v>
      </c>
      <c r="Z77" s="8">
        <v>753.20447848660001</v>
      </c>
      <c r="AA77" s="8">
        <v>699.09983664449999</v>
      </c>
      <c r="AB77" s="8">
        <v>765.57377976793998</v>
      </c>
      <c r="AC77" s="8">
        <v>703.59062602519998</v>
      </c>
    </row>
    <row r="78" spans="1:29" s="19" customFormat="1">
      <c r="A78" s="16" t="s">
        <v>163</v>
      </c>
      <c r="B78" s="16" t="s">
        <v>128</v>
      </c>
      <c r="C78" s="16" t="s">
        <v>157</v>
      </c>
      <c r="D78" s="16" t="s">
        <v>9</v>
      </c>
      <c r="E78" s="8">
        <v>0</v>
      </c>
      <c r="F78" s="8">
        <v>5.3221119500000001E-5</v>
      </c>
      <c r="G78" s="8">
        <v>4.7733638000000004E-5</v>
      </c>
      <c r="H78" s="8">
        <v>4.8193279000000001E-5</v>
      </c>
      <c r="I78" s="8">
        <v>4.9470886999999999E-5</v>
      </c>
      <c r="J78" s="8">
        <v>7.8657538000000008E-5</v>
      </c>
      <c r="K78" s="8">
        <v>7.4704263000000001E-5</v>
      </c>
      <c r="L78" s="8">
        <v>7.5941554000000006E-5</v>
      </c>
      <c r="M78" s="8">
        <v>7.0645071E-5</v>
      </c>
      <c r="N78" s="8">
        <v>7.1227712000000002E-5</v>
      </c>
      <c r="O78" s="8">
        <v>7.307051400000001E-5</v>
      </c>
      <c r="P78" s="8">
        <v>7.394096E-5</v>
      </c>
      <c r="Q78" s="8">
        <v>6.9164937E-5</v>
      </c>
      <c r="R78" s="8">
        <v>6.9924068000000003E-5</v>
      </c>
      <c r="S78" s="8">
        <v>7.5423152999999998E-5</v>
      </c>
      <c r="T78" s="8">
        <v>9.5642243999999991E-5</v>
      </c>
      <c r="U78" s="8">
        <v>1.02455816E-4</v>
      </c>
      <c r="V78" s="8">
        <v>9.2538822999999992E-5</v>
      </c>
      <c r="W78" s="8">
        <v>1.12015632E-4</v>
      </c>
      <c r="X78" s="8">
        <v>1.1257063600000001E-4</v>
      </c>
      <c r="Y78" s="8">
        <v>1.11114426E-4</v>
      </c>
      <c r="Z78" s="8">
        <v>1.14169363E-4</v>
      </c>
      <c r="AA78" s="8">
        <v>1.12559503E-4</v>
      </c>
      <c r="AB78" s="8">
        <v>1.1843002E-4</v>
      </c>
      <c r="AC78" s="8">
        <v>1.1142273999999999E-4</v>
      </c>
    </row>
    <row r="79" spans="1:29" s="19" customFormat="1">
      <c r="A79" s="16" t="s">
        <v>164</v>
      </c>
      <c r="B79" s="16" t="s">
        <v>129</v>
      </c>
      <c r="C79" s="16" t="s">
        <v>158</v>
      </c>
      <c r="D79" s="16" t="s">
        <v>9</v>
      </c>
      <c r="E79" s="8">
        <v>573.87620000000004</v>
      </c>
      <c r="F79" s="8">
        <v>587.75868610874954</v>
      </c>
      <c r="G79" s="8">
        <v>1074.752970149571</v>
      </c>
      <c r="H79" s="8">
        <v>1314.847766078648</v>
      </c>
      <c r="I79" s="8">
        <v>1241.5198157738871</v>
      </c>
      <c r="J79" s="8">
        <v>1361.2380157569742</v>
      </c>
      <c r="K79" s="8">
        <v>1269.2760155365161</v>
      </c>
      <c r="L79" s="8">
        <v>1262.3698652840751</v>
      </c>
      <c r="M79" s="8">
        <v>1348.2341158397671</v>
      </c>
      <c r="N79" s="8">
        <v>1278.203447273067</v>
      </c>
      <c r="O79" s="8">
        <v>1322.6365268350012</v>
      </c>
      <c r="P79" s="8">
        <v>1318.0842655449342</v>
      </c>
      <c r="Q79" s="8">
        <v>1363.9846298041559</v>
      </c>
      <c r="R79" s="8">
        <v>1289.66180115155</v>
      </c>
      <c r="S79" s="8">
        <v>1439.9000447097451</v>
      </c>
      <c r="T79" s="8">
        <v>1392.2107327448068</v>
      </c>
      <c r="U79" s="8">
        <v>1381.9669634472639</v>
      </c>
      <c r="V79" s="8">
        <v>1471.8713841702202</v>
      </c>
      <c r="W79" s="8">
        <v>1461.12289322223</v>
      </c>
      <c r="X79" s="8">
        <v>1531.4113436073749</v>
      </c>
      <c r="Y79" s="8">
        <v>1502.027751865354</v>
      </c>
      <c r="Z79" s="8">
        <v>1476.6771726052541</v>
      </c>
      <c r="AA79" s="8">
        <v>1418.6083201739129</v>
      </c>
      <c r="AB79" s="8">
        <v>1560.0155038764731</v>
      </c>
      <c r="AC79" s="8">
        <v>1027.8268454157931</v>
      </c>
    </row>
    <row r="80" spans="1:29" s="19" customFormat="1">
      <c r="A80" s="16" t="s">
        <v>164</v>
      </c>
      <c r="B80" s="16" t="s">
        <v>130</v>
      </c>
      <c r="C80" s="16" t="s">
        <v>159</v>
      </c>
      <c r="D80" s="16" t="s">
        <v>9</v>
      </c>
      <c r="E80" s="8">
        <v>692.62922000000003</v>
      </c>
      <c r="F80" s="8">
        <v>675.29558776633826</v>
      </c>
      <c r="G80" s="8">
        <v>663.96640674026492</v>
      </c>
      <c r="H80" s="8">
        <v>825.49994402296011</v>
      </c>
      <c r="I80" s="8">
        <v>1529.5957984611871</v>
      </c>
      <c r="J80" s="8">
        <v>2242.1470450794418</v>
      </c>
      <c r="K80" s="8">
        <v>2418.5568822835635</v>
      </c>
      <c r="L80" s="8">
        <v>2862.9666745732238</v>
      </c>
      <c r="M80" s="8">
        <v>3210.3854606666728</v>
      </c>
      <c r="N80" s="8">
        <v>3821.9088358183403</v>
      </c>
      <c r="O80" s="8">
        <v>4043.9039191492097</v>
      </c>
      <c r="P80" s="8">
        <v>4034.4242395132737</v>
      </c>
      <c r="Q80" s="8">
        <v>4261.7187337930463</v>
      </c>
      <c r="R80" s="8">
        <v>4258.7848627818439</v>
      </c>
      <c r="S80" s="8">
        <v>5085.2071915073802</v>
      </c>
      <c r="T80" s="8">
        <v>4650.9541819021961</v>
      </c>
      <c r="U80" s="8">
        <v>4708.5850550441892</v>
      </c>
      <c r="V80" s="8">
        <v>4761.3789440861701</v>
      </c>
      <c r="W80" s="8">
        <v>5151.2067360760293</v>
      </c>
      <c r="X80" s="8">
        <v>5101.0204751985302</v>
      </c>
      <c r="Y80" s="8">
        <v>5026.6525437455202</v>
      </c>
      <c r="Z80" s="8">
        <v>5040.3187543833801</v>
      </c>
      <c r="AA80" s="8">
        <v>4889.77636276865</v>
      </c>
      <c r="AB80" s="8">
        <v>5572.43434065981</v>
      </c>
      <c r="AC80" s="8">
        <v>4801.137634106346</v>
      </c>
    </row>
    <row r="81" spans="1:29" s="19" customFormat="1">
      <c r="A81" s="16" t="s">
        <v>164</v>
      </c>
      <c r="B81" s="16" t="s">
        <v>131</v>
      </c>
      <c r="C81" s="16" t="s">
        <v>160</v>
      </c>
      <c r="D81" s="16" t="s">
        <v>9</v>
      </c>
      <c r="E81" s="8">
        <v>3038.12302</v>
      </c>
      <c r="F81" s="8">
        <v>6288.8568063131152</v>
      </c>
      <c r="G81" s="8">
        <v>8413.5285107229756</v>
      </c>
      <c r="H81" s="8">
        <v>9116.8285382379781</v>
      </c>
      <c r="I81" s="8">
        <v>8820.5419299104269</v>
      </c>
      <c r="J81" s="8">
        <v>9510.0938126200363</v>
      </c>
      <c r="K81" s="8">
        <v>8746.4074800461494</v>
      </c>
      <c r="L81" s="8">
        <v>9186.6709892664185</v>
      </c>
      <c r="M81" s="8">
        <v>9558.8975558915372</v>
      </c>
      <c r="N81" s="8">
        <v>9585.8715861564597</v>
      </c>
      <c r="O81" s="8">
        <v>10009.77147</v>
      </c>
      <c r="P81" s="8">
        <v>9773.720800000001</v>
      </c>
      <c r="Q81" s="8">
        <v>10235.278885</v>
      </c>
      <c r="R81" s="8">
        <v>9768.2197799999994</v>
      </c>
      <c r="S81" s="8">
        <v>10786.961350000001</v>
      </c>
      <c r="T81" s="8">
        <v>9561.7801199999994</v>
      </c>
      <c r="U81" s="8">
        <v>10627.039680000002</v>
      </c>
      <c r="V81" s="8">
        <v>11160.31702</v>
      </c>
      <c r="W81" s="8">
        <v>9779.9476050000012</v>
      </c>
      <c r="X81" s="8">
        <v>10158.364185999999</v>
      </c>
      <c r="Y81" s="8">
        <v>9728.8098059999993</v>
      </c>
      <c r="Z81" s="8">
        <v>10379.292450000001</v>
      </c>
      <c r="AA81" s="8">
        <v>9821.5219900000011</v>
      </c>
      <c r="AB81" s="8">
        <v>10366.45492</v>
      </c>
      <c r="AC81" s="8">
        <v>9371.6765500000001</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9.6433300000000009E-7</v>
      </c>
      <c r="G84" s="8">
        <v>1.6760820000000001E-6</v>
      </c>
      <c r="H84" s="8">
        <v>1.3486539999999999E-6</v>
      </c>
      <c r="I84" s="8">
        <v>1.6115109000000001E-6</v>
      </c>
      <c r="J84" s="8">
        <v>1.5518032000000001E-6</v>
      </c>
      <c r="K84" s="8">
        <v>2.7428046E-6</v>
      </c>
      <c r="L84" s="8">
        <v>3.2777875000000002E-6</v>
      </c>
      <c r="M84" s="8">
        <v>3.5269524999999999E-6</v>
      </c>
      <c r="N84" s="8">
        <v>3.5091452000000001E-6</v>
      </c>
      <c r="O84" s="8">
        <v>1.0238084000000001E-5</v>
      </c>
      <c r="P84" s="8">
        <v>2.0209650000000001E-5</v>
      </c>
      <c r="Q84" s="8">
        <v>1.5778124999999999E-5</v>
      </c>
      <c r="R84" s="8">
        <v>1.9399413000000002E-5</v>
      </c>
      <c r="S84" s="8">
        <v>1.7672279999999999E-5</v>
      </c>
      <c r="T84" s="8">
        <v>2.0817000000000001E-5</v>
      </c>
      <c r="U84" s="8">
        <v>3.0297210999999999E-5</v>
      </c>
      <c r="V84" s="8">
        <v>2.9108753E-5</v>
      </c>
      <c r="W84" s="8">
        <v>2.9405995999999998E-5</v>
      </c>
      <c r="X84" s="8">
        <v>2.7534626E-5</v>
      </c>
      <c r="Y84" s="8">
        <v>5.3665970000000002E-5</v>
      </c>
      <c r="Z84" s="8">
        <v>4.6582514000000002E-5</v>
      </c>
      <c r="AA84" s="8">
        <v>4.9741313E-5</v>
      </c>
      <c r="AB84" s="8">
        <v>4.6204359999999998E-5</v>
      </c>
      <c r="AC84" s="8">
        <v>5.0190830000000003E-5</v>
      </c>
    </row>
    <row r="85" spans="1:29">
      <c r="A85" s="16" t="s">
        <v>161</v>
      </c>
      <c r="B85" s="16" t="s">
        <v>172</v>
      </c>
      <c r="C85" s="16" t="s">
        <v>167</v>
      </c>
      <c r="D85" s="16" t="s">
        <v>165</v>
      </c>
      <c r="E85" s="8">
        <v>0</v>
      </c>
      <c r="F85" s="8">
        <v>8.7459719999999996E-7</v>
      </c>
      <c r="G85" s="8">
        <v>1.4681515E-6</v>
      </c>
      <c r="H85" s="8">
        <v>1.2865772E-6</v>
      </c>
      <c r="I85" s="8">
        <v>1.6130708E-6</v>
      </c>
      <c r="J85" s="8">
        <v>1.6921763000000001E-6</v>
      </c>
      <c r="K85" s="8">
        <v>2.8272370000000002E-6</v>
      </c>
      <c r="L85" s="8">
        <v>2.8041209999999999E-6</v>
      </c>
      <c r="M85" s="8">
        <v>3.1542859000000001E-6</v>
      </c>
      <c r="N85" s="8">
        <v>3.1477216E-6</v>
      </c>
      <c r="O85" s="8">
        <v>8.9297629999999992E-6</v>
      </c>
      <c r="P85" s="8">
        <v>1.7957770000000001E-5</v>
      </c>
      <c r="Q85" s="8">
        <v>1.5198120000000001E-5</v>
      </c>
      <c r="R85" s="8">
        <v>2.4184787E-5</v>
      </c>
      <c r="S85" s="8">
        <v>2.2932205000000001E-5</v>
      </c>
      <c r="T85" s="8">
        <v>2.388767E-5</v>
      </c>
      <c r="U85" s="8">
        <v>2.4199452999999999E-5</v>
      </c>
      <c r="V85" s="8">
        <v>2.4013414000000001E-5</v>
      </c>
      <c r="W85" s="8">
        <v>2.3767376E-5</v>
      </c>
      <c r="X85" s="8">
        <v>2.28546E-5</v>
      </c>
      <c r="Y85" s="8">
        <v>5.8302106000000002E-5</v>
      </c>
      <c r="Z85" s="8">
        <v>5.5018758000000001E-5</v>
      </c>
      <c r="AA85" s="8">
        <v>5.8108376999999998E-5</v>
      </c>
      <c r="AB85" s="8">
        <v>5.5932800000000001E-5</v>
      </c>
      <c r="AC85" s="8">
        <v>5.9738199999999997E-5</v>
      </c>
    </row>
    <row r="86" spans="1:29">
      <c r="A86" s="16" t="s">
        <v>162</v>
      </c>
      <c r="B86" s="16" t="s">
        <v>173</v>
      </c>
      <c r="C86" s="16" t="s">
        <v>168</v>
      </c>
      <c r="D86" s="16" t="s">
        <v>165</v>
      </c>
      <c r="E86" s="8">
        <v>0</v>
      </c>
      <c r="F86" s="8">
        <v>4.9862642999999997E-6</v>
      </c>
      <c r="G86" s="8">
        <v>4.2574631800000002E-5</v>
      </c>
      <c r="H86" s="8">
        <v>679.114561618582</v>
      </c>
      <c r="I86" s="8">
        <v>2257.7812016547323</v>
      </c>
      <c r="J86" s="8">
        <v>4068.6162019368649</v>
      </c>
      <c r="K86" s="8">
        <v>5814.5337022362382</v>
      </c>
      <c r="L86" s="8">
        <v>8193.3770028631679</v>
      </c>
      <c r="M86" s="8">
        <v>10302.147003553042</v>
      </c>
      <c r="N86" s="8">
        <v>14116.077004615867</v>
      </c>
      <c r="O86" s="8">
        <v>14389.683028459443</v>
      </c>
      <c r="P86" s="8">
        <v>13524.380028681155</v>
      </c>
      <c r="Q86" s="8">
        <v>13717.720028307929</v>
      </c>
      <c r="R86" s="8">
        <v>13702.22404965126</v>
      </c>
      <c r="S86" s="8">
        <v>15213.592052691351</v>
      </c>
      <c r="T86" s="8">
        <v>13775.721049521437</v>
      </c>
      <c r="U86" s="8">
        <v>14360.32905224061</v>
      </c>
      <c r="V86" s="8">
        <v>13774.4110502781</v>
      </c>
      <c r="W86" s="8">
        <v>14472.288051222535</v>
      </c>
      <c r="X86" s="8">
        <v>15473.121049703619</v>
      </c>
      <c r="Y86" s="8">
        <v>14400.554047473375</v>
      </c>
      <c r="Z86" s="8">
        <v>13515.296049994673</v>
      </c>
      <c r="AA86" s="8">
        <v>12793.518048047823</v>
      </c>
      <c r="AB86" s="8">
        <v>14006.668051152139</v>
      </c>
      <c r="AC86" s="8">
        <v>13859.825048736959</v>
      </c>
    </row>
    <row r="87" spans="1:29">
      <c r="A87" s="16" t="s">
        <v>164</v>
      </c>
      <c r="B87" s="16" t="s">
        <v>174</v>
      </c>
      <c r="C87" s="16" t="s">
        <v>170</v>
      </c>
      <c r="D87" s="16" t="s">
        <v>165</v>
      </c>
      <c r="E87" s="8">
        <v>0</v>
      </c>
      <c r="F87" s="8">
        <v>4.2254128000000001E-6</v>
      </c>
      <c r="G87" s="8">
        <v>5.2160057000000005E-6</v>
      </c>
      <c r="H87" s="8">
        <v>2.3565844899999999E-5</v>
      </c>
      <c r="I87" s="8">
        <v>2.2924032099999999E-5</v>
      </c>
      <c r="J87" s="8">
        <v>2.2859411E-5</v>
      </c>
      <c r="K87" s="8">
        <v>2.2460305999999999E-5</v>
      </c>
      <c r="L87" s="8">
        <v>2.40419412E-5</v>
      </c>
      <c r="M87" s="8">
        <v>2.40062798E-5</v>
      </c>
      <c r="N87" s="8">
        <v>2.3534249699999998E-5</v>
      </c>
      <c r="O87" s="8">
        <v>3.1099026499999997E-5</v>
      </c>
      <c r="P87" s="8">
        <v>3.2093550000000004E-5</v>
      </c>
      <c r="Q87" s="8">
        <v>3.5544290000000004E-5</v>
      </c>
      <c r="R87" s="8">
        <v>4.4551739999999998E-5</v>
      </c>
      <c r="S87" s="8">
        <v>4.8002316000000003E-5</v>
      </c>
      <c r="T87" s="8">
        <v>4.4825215E-5</v>
      </c>
      <c r="U87" s="8">
        <v>4.8970013999999999E-5</v>
      </c>
      <c r="V87" s="8">
        <v>4.7391381000000003E-5</v>
      </c>
      <c r="W87" s="8">
        <v>4.8158390000000002E-5</v>
      </c>
      <c r="X87" s="8">
        <v>4.7327272E-5</v>
      </c>
      <c r="Y87" s="8">
        <v>4.5644074000000001E-5</v>
      </c>
      <c r="Z87" s="8">
        <v>4.7986576999999996E-5</v>
      </c>
      <c r="AA87" s="8">
        <v>4.9233489000000005E-5</v>
      </c>
      <c r="AB87" s="8">
        <v>5.415918E-5</v>
      </c>
      <c r="AC87" s="8">
        <v>4.9365047999999997E-5</v>
      </c>
    </row>
    <row r="88" spans="1:29">
      <c r="A88" s="16" t="s">
        <v>162</v>
      </c>
      <c r="B88" s="16" t="s">
        <v>175</v>
      </c>
      <c r="C88" s="16" t="s">
        <v>223</v>
      </c>
      <c r="D88" s="16" t="s">
        <v>165</v>
      </c>
      <c r="E88" s="8">
        <v>0</v>
      </c>
      <c r="F88" s="8">
        <v>5.2151125999999994E-6</v>
      </c>
      <c r="G88" s="8">
        <v>1445.8389011227844</v>
      </c>
      <c r="H88" s="8">
        <v>2420.5254015089981</v>
      </c>
      <c r="I88" s="8">
        <v>2454.970501684817</v>
      </c>
      <c r="J88" s="8">
        <v>2610.9287018562654</v>
      </c>
      <c r="K88" s="8">
        <v>2412.401601887042</v>
      </c>
      <c r="L88" s="8">
        <v>2510.9478022813882</v>
      </c>
      <c r="M88" s="8">
        <v>2502.8200033806202</v>
      </c>
      <c r="N88" s="8">
        <v>2600.6870046660069</v>
      </c>
      <c r="O88" s="8">
        <v>5377.7204999999994</v>
      </c>
      <c r="P88" s="8">
        <v>7909.1561999999994</v>
      </c>
      <c r="Q88" s="8">
        <v>11777.092500000001</v>
      </c>
      <c r="R88" s="8">
        <v>13036.3045</v>
      </c>
      <c r="S88" s="8">
        <v>14238.676199999998</v>
      </c>
      <c r="T88" s="8">
        <v>12331.060800000001</v>
      </c>
      <c r="U88" s="8">
        <v>12608.4056</v>
      </c>
      <c r="V88" s="8">
        <v>12569.996000000001</v>
      </c>
      <c r="W88" s="8">
        <v>12866.438</v>
      </c>
      <c r="X88" s="8">
        <v>14613.167300000001</v>
      </c>
      <c r="Y88" s="8">
        <v>13419.206</v>
      </c>
      <c r="Z88" s="8">
        <v>12784.0245</v>
      </c>
      <c r="AA88" s="8">
        <v>12054.4277</v>
      </c>
      <c r="AB88" s="8">
        <v>12728.7435</v>
      </c>
      <c r="AC88" s="8">
        <v>12053.305200000001</v>
      </c>
    </row>
    <row r="89" spans="1:29">
      <c r="A89" s="16" t="s">
        <v>163</v>
      </c>
      <c r="B89" s="16" t="s">
        <v>176</v>
      </c>
      <c r="C89" s="16" t="s">
        <v>169</v>
      </c>
      <c r="D89" s="16" t="s">
        <v>165</v>
      </c>
      <c r="E89" s="8">
        <v>0</v>
      </c>
      <c r="F89" s="8">
        <v>3.5407736999999999E-6</v>
      </c>
      <c r="G89" s="8">
        <v>4.57600395E-6</v>
      </c>
      <c r="H89" s="8">
        <v>6.4738525E-6</v>
      </c>
      <c r="I89" s="8">
        <v>8.8256624E-6</v>
      </c>
      <c r="J89" s="8">
        <v>1.41900416E-5</v>
      </c>
      <c r="K89" s="8">
        <v>1.34232282E-5</v>
      </c>
      <c r="L89" s="8">
        <v>1.39407949E-5</v>
      </c>
      <c r="M89" s="8">
        <v>1.43706984E-5</v>
      </c>
      <c r="N89" s="8">
        <v>1.3714987800000001E-5</v>
      </c>
      <c r="O89" s="8">
        <v>1.6769740500000001E-5</v>
      </c>
      <c r="P89" s="8">
        <v>1.8299282E-5</v>
      </c>
      <c r="Q89" s="8">
        <v>1.9308665200000001E-5</v>
      </c>
      <c r="R89" s="8">
        <v>1.8408385E-5</v>
      </c>
      <c r="S89" s="8">
        <v>1.9155121700000001E-5</v>
      </c>
      <c r="T89" s="8">
        <v>1.92932234E-5</v>
      </c>
      <c r="U89" s="8">
        <v>2.6212578500000002E-5</v>
      </c>
      <c r="V89" s="8">
        <v>2.7749044000000002E-5</v>
      </c>
      <c r="W89" s="8">
        <v>2.6861975E-5</v>
      </c>
      <c r="X89" s="8">
        <v>2.6288541E-5</v>
      </c>
      <c r="Y89" s="8">
        <v>2.6684721999999999E-5</v>
      </c>
      <c r="Z89" s="8">
        <v>4.4711053500000002E-5</v>
      </c>
      <c r="AA89" s="8">
        <v>4.2344505999999997E-5</v>
      </c>
      <c r="AB89" s="8">
        <v>4.4660947E-5</v>
      </c>
      <c r="AC89" s="8">
        <v>4.1649928999999995E-5</v>
      </c>
    </row>
  </sheetData>
  <sheetProtection algorithmName="SHA-512" hashValue="eGSblgB+CqiS52G4547EdVLxkARWjC2e3K7LkYqGK4cKiBXKk8q3+4Z8ljzYabDWnnxybafpNlqx1svbivJ4UA==" saltValue="gQrXp8+LnAzaVig57iAbpQ=="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69F1-1C49-4F9F-98ED-3E6406AEFA4F}">
  <sheetPr codeName="Sheet106">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243</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50.782609999999998</v>
      </c>
      <c r="H6" s="8">
        <v>50.782609999999998</v>
      </c>
      <c r="I6" s="8">
        <v>50.782609999999998</v>
      </c>
      <c r="J6" s="8">
        <v>50.782609999999998</v>
      </c>
      <c r="K6" s="8">
        <v>50.782609999999998</v>
      </c>
      <c r="L6" s="8">
        <v>50.782609999999998</v>
      </c>
      <c r="M6" s="8">
        <v>50.782609999999998</v>
      </c>
      <c r="N6" s="8">
        <v>50.782609999999998</v>
      </c>
      <c r="O6" s="8">
        <v>50.782609999999998</v>
      </c>
      <c r="P6" s="8">
        <v>294.21337999999997</v>
      </c>
      <c r="Q6" s="8">
        <v>294.21337999999997</v>
      </c>
      <c r="R6" s="8">
        <v>294.21337999999997</v>
      </c>
      <c r="S6" s="8">
        <v>294.21337999999997</v>
      </c>
      <c r="T6" s="8">
        <v>294.21337999999997</v>
      </c>
      <c r="U6" s="8">
        <v>294.21337999999997</v>
      </c>
      <c r="V6" s="8">
        <v>294.21337999999997</v>
      </c>
      <c r="W6" s="8">
        <v>294.21337999999997</v>
      </c>
      <c r="X6" s="8">
        <v>294.21337999999997</v>
      </c>
      <c r="Y6" s="8">
        <v>946.93269999999995</v>
      </c>
      <c r="Z6" s="8">
        <v>946.93269999999995</v>
      </c>
      <c r="AA6" s="8">
        <v>946.93269999999995</v>
      </c>
      <c r="AB6" s="8">
        <v>946.93269999999995</v>
      </c>
      <c r="AC6" s="8">
        <v>946.93269999999995</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18.000114980639999</v>
      </c>
      <c r="Z7" s="8">
        <v>18.00011501449</v>
      </c>
      <c r="AA7" s="8">
        <v>1.1503597500000001E-4</v>
      </c>
      <c r="AB7" s="8">
        <v>1.1504879499999999E-4</v>
      </c>
      <c r="AC7" s="8">
        <v>1.1506106000000001E-4</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1206.791251647948</v>
      </c>
      <c r="Q8" s="8">
        <v>1206.791251647948</v>
      </c>
      <c r="R8" s="8">
        <v>1206.791251647948</v>
      </c>
      <c r="S8" s="8">
        <v>1206.791251647948</v>
      </c>
      <c r="T8" s="8">
        <v>1206.791251647948</v>
      </c>
      <c r="U8" s="8">
        <v>1238.6353416479481</v>
      </c>
      <c r="V8" s="8">
        <v>1110.6353416479481</v>
      </c>
      <c r="W8" s="8">
        <v>1110.6353416479481</v>
      </c>
      <c r="X8" s="8">
        <v>1110.6353416479481</v>
      </c>
      <c r="Y8" s="8">
        <v>1377.585561647948</v>
      </c>
      <c r="Z8" s="8">
        <v>1267.18556012207</v>
      </c>
      <c r="AA8" s="8">
        <v>1267.18556012207</v>
      </c>
      <c r="AB8" s="8">
        <v>1267.18556012207</v>
      </c>
      <c r="AC8" s="8">
        <v>1134.5885600000001</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684.90064262493797</v>
      </c>
      <c r="V9" s="8">
        <v>684.90064264251805</v>
      </c>
      <c r="W9" s="8">
        <v>642.40064265630804</v>
      </c>
      <c r="X9" s="8">
        <v>642.40064267732805</v>
      </c>
      <c r="Y9" s="8">
        <v>642.40064271907795</v>
      </c>
      <c r="Z9" s="8">
        <v>642.400642789318</v>
      </c>
      <c r="AA9" s="8">
        <v>183.50064177793999</v>
      </c>
      <c r="AB9" s="8">
        <v>26.000641798659998</v>
      </c>
      <c r="AC9" s="8">
        <v>6.4181269999999998E-4</v>
      </c>
    </row>
    <row r="10" spans="1:29">
      <c r="A10" s="16" t="s">
        <v>96</v>
      </c>
      <c r="B10" s="16" t="s">
        <v>101</v>
      </c>
      <c r="C10" s="16" t="s">
        <v>136</v>
      </c>
      <c r="D10" s="16" t="s">
        <v>10</v>
      </c>
      <c r="E10" s="8">
        <v>14</v>
      </c>
      <c r="F10" s="8">
        <v>14</v>
      </c>
      <c r="G10" s="8">
        <v>14</v>
      </c>
      <c r="H10" s="8">
        <v>14</v>
      </c>
      <c r="I10" s="8">
        <v>144.22957</v>
      </c>
      <c r="J10" s="8">
        <v>144.22957</v>
      </c>
      <c r="K10" s="8">
        <v>144.22957</v>
      </c>
      <c r="L10" s="8">
        <v>144.22957</v>
      </c>
      <c r="M10" s="8">
        <v>144.22957</v>
      </c>
      <c r="N10" s="8">
        <v>386.20026000000001</v>
      </c>
      <c r="O10" s="8">
        <v>390.49511999999999</v>
      </c>
      <c r="P10" s="8">
        <v>697.07209999999998</v>
      </c>
      <c r="Q10" s="8">
        <v>697.07209999999998</v>
      </c>
      <c r="R10" s="8">
        <v>800.10155999999995</v>
      </c>
      <c r="S10" s="8">
        <v>800.10155999999995</v>
      </c>
      <c r="T10" s="8">
        <v>800.10155999999995</v>
      </c>
      <c r="U10" s="8">
        <v>889.90689999999995</v>
      </c>
      <c r="V10" s="8">
        <v>875.90689999999995</v>
      </c>
      <c r="W10" s="8">
        <v>891.70714999999996</v>
      </c>
      <c r="X10" s="8">
        <v>891.70714999999996</v>
      </c>
      <c r="Y10" s="8">
        <v>891.70714999999996</v>
      </c>
      <c r="Z10" s="8">
        <v>891.70714999999996</v>
      </c>
      <c r="AA10" s="8">
        <v>1216.182</v>
      </c>
      <c r="AB10" s="8">
        <v>1216.182</v>
      </c>
      <c r="AC10" s="8">
        <v>1216.182</v>
      </c>
    </row>
    <row r="11" spans="1:29">
      <c r="A11" s="16" t="s">
        <v>96</v>
      </c>
      <c r="B11" s="16" t="s">
        <v>102</v>
      </c>
      <c r="C11" s="16" t="s">
        <v>137</v>
      </c>
      <c r="D11" s="16" t="s">
        <v>10</v>
      </c>
      <c r="E11" s="8">
        <v>99</v>
      </c>
      <c r="F11" s="8">
        <v>99</v>
      </c>
      <c r="G11" s="8">
        <v>99</v>
      </c>
      <c r="H11" s="8">
        <v>699</v>
      </c>
      <c r="I11" s="8">
        <v>699</v>
      </c>
      <c r="J11" s="8">
        <v>699</v>
      </c>
      <c r="K11" s="8">
        <v>699</v>
      </c>
      <c r="L11" s="8">
        <v>1495.9761000000001</v>
      </c>
      <c r="M11" s="8">
        <v>2227.7305000000001</v>
      </c>
      <c r="N11" s="8">
        <v>2641.2112000000002</v>
      </c>
      <c r="O11" s="8">
        <v>2641.2112000000002</v>
      </c>
      <c r="P11" s="8">
        <v>2851.8357000000001</v>
      </c>
      <c r="Q11" s="8">
        <v>2851.8357000000001</v>
      </c>
      <c r="R11" s="8">
        <v>2851.8357000000001</v>
      </c>
      <c r="S11" s="8">
        <v>2851.8357000000001</v>
      </c>
      <c r="T11" s="8">
        <v>2851.8357000000001</v>
      </c>
      <c r="U11" s="8">
        <v>2860.6995000000002</v>
      </c>
      <c r="V11" s="8">
        <v>2860.6995000000002</v>
      </c>
      <c r="W11" s="8">
        <v>2860.6995000000002</v>
      </c>
      <c r="X11" s="8">
        <v>2860.6995000000002</v>
      </c>
      <c r="Y11" s="8">
        <v>2860.6995000000002</v>
      </c>
      <c r="Z11" s="8">
        <v>2860.6995000000002</v>
      </c>
      <c r="AA11" s="8">
        <v>2860.6995000000002</v>
      </c>
      <c r="AB11" s="8">
        <v>2860.6995000000002</v>
      </c>
      <c r="AC11" s="8">
        <v>2860.6995000000002</v>
      </c>
    </row>
    <row r="12" spans="1:29">
      <c r="A12" s="16" t="s">
        <v>96</v>
      </c>
      <c r="B12" s="16" t="s">
        <v>103</v>
      </c>
      <c r="C12" s="16" t="s">
        <v>138</v>
      </c>
      <c r="D12" s="16" t="s">
        <v>10</v>
      </c>
      <c r="E12" s="8">
        <v>506.43000411987208</v>
      </c>
      <c r="F12" s="8">
        <v>506.43000411987208</v>
      </c>
      <c r="G12" s="8">
        <v>704.83000564575013</v>
      </c>
      <c r="H12" s="8">
        <v>1321.7995056457503</v>
      </c>
      <c r="I12" s="8">
        <v>1321.7995056457503</v>
      </c>
      <c r="J12" s="8">
        <v>1321.7995056457503</v>
      </c>
      <c r="K12" s="8">
        <v>1321.7995056457503</v>
      </c>
      <c r="L12" s="8">
        <v>1321.7995056457503</v>
      </c>
      <c r="M12" s="8">
        <v>1321.7995056457503</v>
      </c>
      <c r="N12" s="8">
        <v>1857.4675056457502</v>
      </c>
      <c r="O12" s="8">
        <v>1993.3908056457501</v>
      </c>
      <c r="P12" s="8">
        <v>2057.6938056457502</v>
      </c>
      <c r="Q12" s="8">
        <v>2057.6938056457502</v>
      </c>
      <c r="R12" s="8">
        <v>2108.08850564575</v>
      </c>
      <c r="S12" s="8">
        <v>2108.0887056457505</v>
      </c>
      <c r="T12" s="8">
        <v>2108.0887056457505</v>
      </c>
      <c r="U12" s="8">
        <v>2184.3946056457498</v>
      </c>
      <c r="V12" s="8">
        <v>2184.3946056457498</v>
      </c>
      <c r="W12" s="8">
        <v>2184.3946056457498</v>
      </c>
      <c r="X12" s="8">
        <v>2184.3946056457498</v>
      </c>
      <c r="Y12" s="8">
        <v>2184.3946056457498</v>
      </c>
      <c r="Z12" s="8">
        <v>2184.3946056457498</v>
      </c>
      <c r="AA12" s="8">
        <v>2252.38300564575</v>
      </c>
      <c r="AB12" s="8">
        <v>2111.2530045776352</v>
      </c>
      <c r="AC12" s="8">
        <v>2111.2530045776352</v>
      </c>
    </row>
    <row r="13" spans="1:29">
      <c r="A13" s="16" t="s">
        <v>96</v>
      </c>
      <c r="B13" s="16" t="s">
        <v>104</v>
      </c>
      <c r="C13" s="16" t="s">
        <v>28</v>
      </c>
      <c r="D13" s="16" t="s">
        <v>10</v>
      </c>
      <c r="E13" s="8">
        <v>1314.5579986572259</v>
      </c>
      <c r="F13" s="8">
        <v>1804.1580047607408</v>
      </c>
      <c r="G13" s="8">
        <v>4081.5706047607409</v>
      </c>
      <c r="H13" s="8">
        <v>4752.8663047607406</v>
      </c>
      <c r="I13" s="8">
        <v>4752.8663047607406</v>
      </c>
      <c r="J13" s="8">
        <v>4752.8663047607406</v>
      </c>
      <c r="K13" s="8">
        <v>4752.8663047607406</v>
      </c>
      <c r="L13" s="8">
        <v>4752.8663047607406</v>
      </c>
      <c r="M13" s="8">
        <v>4869.6870047607408</v>
      </c>
      <c r="N13" s="8">
        <v>5124.2398047607403</v>
      </c>
      <c r="O13" s="8">
        <v>6665.6810047607414</v>
      </c>
      <c r="P13" s="8">
        <v>6945.5667047607403</v>
      </c>
      <c r="Q13" s="8">
        <v>6945.5667047607403</v>
      </c>
      <c r="R13" s="8">
        <v>7187.0040047607399</v>
      </c>
      <c r="S13" s="8">
        <v>7187.0040047607399</v>
      </c>
      <c r="T13" s="8">
        <v>7187.0040047607399</v>
      </c>
      <c r="U13" s="8">
        <v>7187.0040047607399</v>
      </c>
      <c r="V13" s="8">
        <v>7670.1960047607408</v>
      </c>
      <c r="W13" s="8">
        <v>7754.9597056762686</v>
      </c>
      <c r="X13" s="8">
        <v>7722.8557055847159</v>
      </c>
      <c r="Y13" s="8">
        <v>7790.5170054931632</v>
      </c>
      <c r="Z13" s="8">
        <v>7790.5170054931632</v>
      </c>
      <c r="AA13" s="8">
        <v>7756.0170054931632</v>
      </c>
      <c r="AB13" s="8">
        <v>7700.3770061035148</v>
      </c>
      <c r="AC13" s="8">
        <v>7700.3770061035148</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4372.2669999999998</v>
      </c>
      <c r="Q14" s="8">
        <v>4445.7206999999999</v>
      </c>
      <c r="R14" s="8">
        <v>6100</v>
      </c>
      <c r="S14" s="8">
        <v>6100</v>
      </c>
      <c r="T14" s="8">
        <v>6100</v>
      </c>
      <c r="U14" s="8">
        <v>6819.2510000000002</v>
      </c>
      <c r="V14" s="8">
        <v>7305.9497000000001</v>
      </c>
      <c r="W14" s="8">
        <v>7305.9497000000001</v>
      </c>
      <c r="X14" s="8">
        <v>7305.9497000000001</v>
      </c>
      <c r="Y14" s="8">
        <v>15412.663</v>
      </c>
      <c r="Z14" s="8">
        <v>17067.157999999999</v>
      </c>
      <c r="AA14" s="8">
        <v>17931.900000000001</v>
      </c>
      <c r="AB14" s="8">
        <v>17931.900000000001</v>
      </c>
      <c r="AC14" s="8">
        <v>17931.900000000001</v>
      </c>
    </row>
    <row r="15" spans="1:29">
      <c r="A15" s="16" t="s">
        <v>161</v>
      </c>
      <c r="B15" s="16" t="s">
        <v>106</v>
      </c>
      <c r="C15" s="16" t="s">
        <v>140</v>
      </c>
      <c r="D15" s="16" t="s">
        <v>10</v>
      </c>
      <c r="E15" s="8">
        <v>166</v>
      </c>
      <c r="F15" s="8">
        <v>166</v>
      </c>
      <c r="G15" s="8">
        <v>166</v>
      </c>
      <c r="H15" s="8">
        <v>166</v>
      </c>
      <c r="I15" s="8">
        <v>166</v>
      </c>
      <c r="J15" s="8">
        <v>166</v>
      </c>
      <c r="K15" s="8">
        <v>166</v>
      </c>
      <c r="L15" s="8">
        <v>190.843344</v>
      </c>
      <c r="M15" s="8">
        <v>190.84334999999999</v>
      </c>
      <c r="N15" s="8">
        <v>190.84334999999999</v>
      </c>
      <c r="O15" s="8">
        <v>190.84334999999999</v>
      </c>
      <c r="P15" s="8">
        <v>190.84335099999998</v>
      </c>
      <c r="Q15" s="8">
        <v>239.38607000000002</v>
      </c>
      <c r="R15" s="8">
        <v>239.38607000000002</v>
      </c>
      <c r="S15" s="8">
        <v>246.16716</v>
      </c>
      <c r="T15" s="8">
        <v>246.16716</v>
      </c>
      <c r="U15" s="8">
        <v>249.59271999999999</v>
      </c>
      <c r="V15" s="8">
        <v>265.10395</v>
      </c>
      <c r="W15" s="8">
        <v>265.10395</v>
      </c>
      <c r="X15" s="8">
        <v>265.10395</v>
      </c>
      <c r="Y15" s="8">
        <v>259.26076</v>
      </c>
      <c r="Z15" s="8">
        <v>274.28985999999998</v>
      </c>
      <c r="AA15" s="8">
        <v>274.28985999999998</v>
      </c>
      <c r="AB15" s="8">
        <v>274.28985999999998</v>
      </c>
      <c r="AC15" s="8">
        <v>274.28985999999998</v>
      </c>
    </row>
    <row r="16" spans="1:29">
      <c r="A16" s="16" t="s">
        <v>161</v>
      </c>
      <c r="B16" s="16" t="s">
        <v>107</v>
      </c>
      <c r="C16" s="16" t="s">
        <v>141</v>
      </c>
      <c r="D16" s="16" t="s">
        <v>10</v>
      </c>
      <c r="E16" s="8">
        <v>555</v>
      </c>
      <c r="F16" s="8">
        <v>555</v>
      </c>
      <c r="G16" s="8">
        <v>555</v>
      </c>
      <c r="H16" s="8">
        <v>6260.9252999999999</v>
      </c>
      <c r="I16" s="8">
        <v>6260.9252999999999</v>
      </c>
      <c r="J16" s="8">
        <v>6260.9252999999999</v>
      </c>
      <c r="K16" s="8">
        <v>6260.9252999999999</v>
      </c>
      <c r="L16" s="8">
        <v>6260.9252999999999</v>
      </c>
      <c r="M16" s="8">
        <v>6260.9252999999999</v>
      </c>
      <c r="N16" s="8">
        <v>6260.9252999999999</v>
      </c>
      <c r="O16" s="8">
        <v>6260.9252999999999</v>
      </c>
      <c r="P16" s="8">
        <v>6260.9252999999999</v>
      </c>
      <c r="Q16" s="8">
        <v>6260.9252999999999</v>
      </c>
      <c r="R16" s="8">
        <v>6260.9252999999999</v>
      </c>
      <c r="S16" s="8">
        <v>7534.1030000000001</v>
      </c>
      <c r="T16" s="8">
        <v>7534.1030000000001</v>
      </c>
      <c r="U16" s="8">
        <v>9175.893</v>
      </c>
      <c r="V16" s="8">
        <v>10337.736999999999</v>
      </c>
      <c r="W16" s="8">
        <v>10337.736999999999</v>
      </c>
      <c r="X16" s="8">
        <v>10337.736999999999</v>
      </c>
      <c r="Y16" s="8">
        <v>10337.736999999999</v>
      </c>
      <c r="Z16" s="8">
        <v>12040.825999999999</v>
      </c>
      <c r="AA16" s="8">
        <v>12040.825999999999</v>
      </c>
      <c r="AB16" s="8">
        <v>12040.825999999999</v>
      </c>
      <c r="AC16" s="8">
        <v>12040.825999999999</v>
      </c>
    </row>
    <row r="17" spans="1:29">
      <c r="A17" s="16" t="s">
        <v>161</v>
      </c>
      <c r="B17" s="16" t="s">
        <v>108</v>
      </c>
      <c r="C17" s="16" t="s">
        <v>142</v>
      </c>
      <c r="D17" s="16" t="s">
        <v>10</v>
      </c>
      <c r="E17" s="8">
        <v>902.09500122070153</v>
      </c>
      <c r="F17" s="8">
        <v>1602.0950012207015</v>
      </c>
      <c r="G17" s="8">
        <v>1602.0950012207015</v>
      </c>
      <c r="H17" s="8">
        <v>1793.5232412207015</v>
      </c>
      <c r="I17" s="8">
        <v>1793.5232412207015</v>
      </c>
      <c r="J17" s="8">
        <v>1793.5232412207015</v>
      </c>
      <c r="K17" s="8">
        <v>1793.5232412207015</v>
      </c>
      <c r="L17" s="8">
        <v>1867.5040312207016</v>
      </c>
      <c r="M17" s="8">
        <v>3703.199201220702</v>
      </c>
      <c r="N17" s="8">
        <v>3703.199201220702</v>
      </c>
      <c r="O17" s="8">
        <v>4532.7140012207019</v>
      </c>
      <c r="P17" s="8">
        <v>4822.4803012207012</v>
      </c>
      <c r="Q17" s="8">
        <v>5413.3118012207015</v>
      </c>
      <c r="R17" s="8">
        <v>6308.9440012207015</v>
      </c>
      <c r="S17" s="8">
        <v>6308.9440012207015</v>
      </c>
      <c r="T17" s="8">
        <v>6308.9440012207015</v>
      </c>
      <c r="U17" s="8">
        <v>6206.9189996948235</v>
      </c>
      <c r="V17" s="8">
        <v>8350.0699996948242</v>
      </c>
      <c r="W17" s="8">
        <v>8350.0699996948242</v>
      </c>
      <c r="X17" s="8">
        <v>8313.9899978637695</v>
      </c>
      <c r="Y17" s="8">
        <v>8313.9899978637695</v>
      </c>
      <c r="Z17" s="8">
        <v>8313.9899978637695</v>
      </c>
      <c r="AA17" s="8">
        <v>8263.9899978637695</v>
      </c>
      <c r="AB17" s="8">
        <v>8060.9499969482422</v>
      </c>
      <c r="AC17" s="8">
        <v>7991.1999969482422</v>
      </c>
    </row>
    <row r="18" spans="1:29">
      <c r="A18" s="16" t="s">
        <v>161</v>
      </c>
      <c r="B18" s="16" t="s">
        <v>109</v>
      </c>
      <c r="C18" s="16" t="s">
        <v>143</v>
      </c>
      <c r="D18" s="16" t="s">
        <v>10</v>
      </c>
      <c r="E18" s="8">
        <v>53</v>
      </c>
      <c r="F18" s="8">
        <v>53</v>
      </c>
      <c r="G18" s="8">
        <v>243.98068000000001</v>
      </c>
      <c r="H18" s="8">
        <v>243.98068000000001</v>
      </c>
      <c r="I18" s="8">
        <v>243.98068000000001</v>
      </c>
      <c r="J18" s="8">
        <v>243.98068000000001</v>
      </c>
      <c r="K18" s="8">
        <v>243.98068000000001</v>
      </c>
      <c r="L18" s="8">
        <v>243.98068000000001</v>
      </c>
      <c r="M18" s="8">
        <v>408.87569999999999</v>
      </c>
      <c r="N18" s="8">
        <v>408.87569999999999</v>
      </c>
      <c r="O18" s="8">
        <v>408.87569999999999</v>
      </c>
      <c r="P18" s="8">
        <v>577.15430000000003</v>
      </c>
      <c r="Q18" s="8">
        <v>577.15436</v>
      </c>
      <c r="R18" s="8">
        <v>577.15436</v>
      </c>
      <c r="S18" s="8">
        <v>577.15436</v>
      </c>
      <c r="T18" s="8">
        <v>577.15436</v>
      </c>
      <c r="U18" s="8">
        <v>648.90290000000005</v>
      </c>
      <c r="V18" s="8">
        <v>1208.393</v>
      </c>
      <c r="W18" s="8">
        <v>1208.393</v>
      </c>
      <c r="X18" s="8">
        <v>1208.393</v>
      </c>
      <c r="Y18" s="8">
        <v>1208.393</v>
      </c>
      <c r="Z18" s="8">
        <v>1881.3244999999999</v>
      </c>
      <c r="AA18" s="8">
        <v>1881.3244999999999</v>
      </c>
      <c r="AB18" s="8">
        <v>1881.3244999999999</v>
      </c>
      <c r="AC18" s="8">
        <v>1881.3244999999999</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2158.4569938964814</v>
      </c>
      <c r="Q19" s="8">
        <v>2158.4569938964814</v>
      </c>
      <c r="R19" s="8">
        <v>2158.4569938964814</v>
      </c>
      <c r="S19" s="8">
        <v>2514.8828938964812</v>
      </c>
      <c r="T19" s="8">
        <v>2514.8828938964812</v>
      </c>
      <c r="U19" s="8">
        <v>2514.8828938964812</v>
      </c>
      <c r="V19" s="8">
        <v>2508.2723908447242</v>
      </c>
      <c r="W19" s="8">
        <v>2508.2723908447242</v>
      </c>
      <c r="X19" s="8">
        <v>2508.2723908447242</v>
      </c>
      <c r="Y19" s="8">
        <v>2980.110390844724</v>
      </c>
      <c r="Z19" s="8">
        <v>3180.2975908447243</v>
      </c>
      <c r="AA19" s="8">
        <v>3180.2975908447243</v>
      </c>
      <c r="AB19" s="8">
        <v>2789.1375871826162</v>
      </c>
      <c r="AC19" s="8">
        <v>2540.1575876403799</v>
      </c>
    </row>
    <row r="20" spans="1:29">
      <c r="A20" s="16" t="s">
        <v>161</v>
      </c>
      <c r="B20" s="16" t="s">
        <v>111</v>
      </c>
      <c r="C20" s="16" t="s">
        <v>145</v>
      </c>
      <c r="D20" s="16" t="s">
        <v>10</v>
      </c>
      <c r="E20" s="8">
        <v>663.02799987792957</v>
      </c>
      <c r="F20" s="8">
        <v>663.02799987792957</v>
      </c>
      <c r="G20" s="8">
        <v>1389.1172298779297</v>
      </c>
      <c r="H20" s="8">
        <v>1389.1172298779297</v>
      </c>
      <c r="I20" s="8">
        <v>1389.1172298779297</v>
      </c>
      <c r="J20" s="8">
        <v>1389.1172298779297</v>
      </c>
      <c r="K20" s="8">
        <v>1389.1172298779297</v>
      </c>
      <c r="L20" s="8">
        <v>1389.1172298779297</v>
      </c>
      <c r="M20" s="8">
        <v>1389.1172298779297</v>
      </c>
      <c r="N20" s="8">
        <v>1389.1172298779297</v>
      </c>
      <c r="O20" s="8">
        <v>1389.1172298779297</v>
      </c>
      <c r="P20" s="8">
        <v>2809.0279998779297</v>
      </c>
      <c r="Q20" s="8">
        <v>2809.0279998779297</v>
      </c>
      <c r="R20" s="8">
        <v>2809.0279998779297</v>
      </c>
      <c r="S20" s="8">
        <v>2809.0279998779297</v>
      </c>
      <c r="T20" s="8">
        <v>2809.0279998779297</v>
      </c>
      <c r="U20" s="8">
        <v>2809.0279998779297</v>
      </c>
      <c r="V20" s="8">
        <v>2809.0279998779297</v>
      </c>
      <c r="W20" s="8">
        <v>2809.0279998779297</v>
      </c>
      <c r="X20" s="8">
        <v>2809.0279998779297</v>
      </c>
      <c r="Y20" s="8">
        <v>3307.7034998779295</v>
      </c>
      <c r="Z20" s="8">
        <v>3307.7034998779295</v>
      </c>
      <c r="AA20" s="8">
        <v>3307.7034998779295</v>
      </c>
      <c r="AB20" s="8">
        <v>3307.7034998779295</v>
      </c>
      <c r="AC20" s="8">
        <v>3114.6754999999998</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902.00295850463772</v>
      </c>
      <c r="I24" s="8">
        <v>2259.1508985046376</v>
      </c>
      <c r="J24" s="8">
        <v>2259.1508985046376</v>
      </c>
      <c r="K24" s="8">
        <v>2271.611098504638</v>
      </c>
      <c r="L24" s="8">
        <v>2336.7372985046377</v>
      </c>
      <c r="M24" s="8">
        <v>2455.6040985046375</v>
      </c>
      <c r="N24" s="8">
        <v>2455.6040985046375</v>
      </c>
      <c r="O24" s="8">
        <v>2455.6040985046375</v>
      </c>
      <c r="P24" s="8">
        <v>2922.8243985046379</v>
      </c>
      <c r="Q24" s="8">
        <v>2922.8243985046379</v>
      </c>
      <c r="R24" s="8">
        <v>2922.8243985046379</v>
      </c>
      <c r="S24" s="8">
        <v>2922.8243985046379</v>
      </c>
      <c r="T24" s="8">
        <v>2922.8243985046379</v>
      </c>
      <c r="U24" s="8">
        <v>3000.0702985046378</v>
      </c>
      <c r="V24" s="8">
        <v>3198.512398504638</v>
      </c>
      <c r="W24" s="8">
        <v>3198.512398504638</v>
      </c>
      <c r="X24" s="8">
        <v>3167.4093978637688</v>
      </c>
      <c r="Y24" s="8">
        <v>3167.4093978637688</v>
      </c>
      <c r="Z24" s="8">
        <v>3167.4093978637688</v>
      </c>
      <c r="AA24" s="8">
        <v>3183.8346945068356</v>
      </c>
      <c r="AB24" s="8">
        <v>2786.3846975585939</v>
      </c>
      <c r="AC24" s="8">
        <v>2693.8247000000001</v>
      </c>
    </row>
    <row r="25" spans="1:29">
      <c r="A25" s="16" t="s">
        <v>162</v>
      </c>
      <c r="B25" s="16" t="s">
        <v>115</v>
      </c>
      <c r="C25" s="16" t="s">
        <v>217</v>
      </c>
      <c r="D25" s="16" t="s">
        <v>10</v>
      </c>
      <c r="E25" s="8">
        <v>0</v>
      </c>
      <c r="F25" s="8">
        <v>125</v>
      </c>
      <c r="G25" s="8">
        <v>262.56996000000004</v>
      </c>
      <c r="H25" s="8">
        <v>262.56996000000004</v>
      </c>
      <c r="I25" s="8">
        <v>262.56996000000004</v>
      </c>
      <c r="J25" s="8">
        <v>262.56996000000004</v>
      </c>
      <c r="K25" s="8">
        <v>262.56996000000004</v>
      </c>
      <c r="L25" s="8">
        <v>262.56996000000004</v>
      </c>
      <c r="M25" s="8">
        <v>262.56996000000004</v>
      </c>
      <c r="N25" s="8">
        <v>262.56996000000004</v>
      </c>
      <c r="O25" s="8">
        <v>262.56996000000004</v>
      </c>
      <c r="P25" s="8">
        <v>285.40395000000001</v>
      </c>
      <c r="Q25" s="8">
        <v>285.40395000000001</v>
      </c>
      <c r="R25" s="8">
        <v>285.40395000000001</v>
      </c>
      <c r="S25" s="8">
        <v>285.40395000000001</v>
      </c>
      <c r="T25" s="8">
        <v>1349.6941999999999</v>
      </c>
      <c r="U25" s="8">
        <v>1349.6941999999999</v>
      </c>
      <c r="V25" s="8">
        <v>1619.201</v>
      </c>
      <c r="W25" s="8">
        <v>1619.201</v>
      </c>
      <c r="X25" s="8">
        <v>1619.201</v>
      </c>
      <c r="Y25" s="8">
        <v>1619.201</v>
      </c>
      <c r="Z25" s="8">
        <v>1619.201</v>
      </c>
      <c r="AA25" s="8">
        <v>1619.201</v>
      </c>
      <c r="AB25" s="8">
        <v>1619.201</v>
      </c>
      <c r="AC25" s="8">
        <v>1619.201</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1118.9399948120106</v>
      </c>
      <c r="N30" s="8">
        <v>1118.9399948120106</v>
      </c>
      <c r="O30" s="8">
        <v>1118.9399948120106</v>
      </c>
      <c r="P30" s="8">
        <v>1458.2143748120106</v>
      </c>
      <c r="Q30" s="8">
        <v>1458.2143748120106</v>
      </c>
      <c r="R30" s="8">
        <v>1458.2143748120106</v>
      </c>
      <c r="S30" s="8">
        <v>1458.2143748120106</v>
      </c>
      <c r="T30" s="8">
        <v>1458.2143748120106</v>
      </c>
      <c r="U30" s="8">
        <v>1458.2143748120106</v>
      </c>
      <c r="V30" s="8">
        <v>1840.6401948120106</v>
      </c>
      <c r="W30" s="8">
        <v>1730.1601914550777</v>
      </c>
      <c r="X30" s="8">
        <v>1730.1601914550777</v>
      </c>
      <c r="Y30" s="8">
        <v>1743.2072414550776</v>
      </c>
      <c r="Z30" s="8">
        <v>1743.2072414550776</v>
      </c>
      <c r="AA30" s="8">
        <v>1743.2072414550776</v>
      </c>
      <c r="AB30" s="8">
        <v>1743.2072414550776</v>
      </c>
      <c r="AC30" s="8">
        <v>1743.2072414550776</v>
      </c>
    </row>
    <row r="31" spans="1:29">
      <c r="A31" s="16" t="s">
        <v>163</v>
      </c>
      <c r="B31" s="16" t="s">
        <v>120</v>
      </c>
      <c r="C31" s="16" t="s">
        <v>149</v>
      </c>
      <c r="D31" s="16" t="s">
        <v>10</v>
      </c>
      <c r="E31" s="8">
        <v>155.159999847412</v>
      </c>
      <c r="F31" s="8">
        <v>155.159999847412</v>
      </c>
      <c r="G31" s="8">
        <v>155.159999847412</v>
      </c>
      <c r="H31" s="8">
        <v>155.159999847412</v>
      </c>
      <c r="I31" s="8">
        <v>155.159999847412</v>
      </c>
      <c r="J31" s="8">
        <v>155.159999847412</v>
      </c>
      <c r="K31" s="8">
        <v>155.159999847412</v>
      </c>
      <c r="L31" s="8">
        <v>155.159999847412</v>
      </c>
      <c r="M31" s="8">
        <v>155.159999847412</v>
      </c>
      <c r="N31" s="8">
        <v>155.159999847412</v>
      </c>
      <c r="O31" s="8">
        <v>155.159999847412</v>
      </c>
      <c r="P31" s="8">
        <v>155.159999847412</v>
      </c>
      <c r="Q31" s="8">
        <v>155.159999847412</v>
      </c>
      <c r="R31" s="8">
        <v>155.159999847412</v>
      </c>
      <c r="S31" s="8">
        <v>155.159999847412</v>
      </c>
      <c r="T31" s="8">
        <v>124.6200008392334</v>
      </c>
      <c r="U31" s="8">
        <v>124.6200008392334</v>
      </c>
      <c r="V31" s="8">
        <v>124.6200008392334</v>
      </c>
      <c r="W31" s="8">
        <v>124.6200008392334</v>
      </c>
      <c r="X31" s="8">
        <v>124.6200008392334</v>
      </c>
      <c r="Y31" s="8">
        <v>124.6200008392334</v>
      </c>
      <c r="Z31" s="8">
        <v>124.6200008392334</v>
      </c>
      <c r="AA31" s="8">
        <v>124.6201026562034</v>
      </c>
      <c r="AB31" s="8">
        <v>16.620102681603399</v>
      </c>
      <c r="AC31" s="8">
        <v>16.620102703803397</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250.46605034332273</v>
      </c>
      <c r="N32" s="8">
        <v>250.46605034332273</v>
      </c>
      <c r="O32" s="8">
        <v>250.46605034332273</v>
      </c>
      <c r="P32" s="8">
        <v>2212.871000343323</v>
      </c>
      <c r="Q32" s="8">
        <v>2212.871000343323</v>
      </c>
      <c r="R32" s="8">
        <v>2212.871000343323</v>
      </c>
      <c r="S32" s="8">
        <v>2212.871000343323</v>
      </c>
      <c r="T32" s="8">
        <v>2315.897800114441</v>
      </c>
      <c r="U32" s="8">
        <v>2315.897800114441</v>
      </c>
      <c r="V32" s="8">
        <v>2609.562600114441</v>
      </c>
      <c r="W32" s="8">
        <v>2609.562600114441</v>
      </c>
      <c r="X32" s="8">
        <v>2602.1826000000001</v>
      </c>
      <c r="Y32" s="8">
        <v>2635.1023</v>
      </c>
      <c r="Z32" s="8">
        <v>2635.1023</v>
      </c>
      <c r="AA32" s="8">
        <v>2635.1023</v>
      </c>
      <c r="AB32" s="8">
        <v>2635.1023</v>
      </c>
      <c r="AC32" s="8">
        <v>2635.1023</v>
      </c>
    </row>
    <row r="33" spans="1:29">
      <c r="A33" s="16" t="s">
        <v>163</v>
      </c>
      <c r="B33" s="16" t="s">
        <v>122</v>
      </c>
      <c r="C33" s="16" t="s">
        <v>151</v>
      </c>
      <c r="D33" s="16" t="s">
        <v>10</v>
      </c>
      <c r="E33" s="8">
        <v>0</v>
      </c>
      <c r="F33" s="8">
        <v>0</v>
      </c>
      <c r="G33" s="8">
        <v>0</v>
      </c>
      <c r="H33" s="8">
        <v>0</v>
      </c>
      <c r="I33" s="8">
        <v>0</v>
      </c>
      <c r="J33" s="8">
        <v>0</v>
      </c>
      <c r="K33" s="8">
        <v>37.490634999999997</v>
      </c>
      <c r="L33" s="8">
        <v>78.156840000000003</v>
      </c>
      <c r="M33" s="8">
        <v>1300</v>
      </c>
      <c r="N33" s="8">
        <v>1300</v>
      </c>
      <c r="O33" s="8">
        <v>1300</v>
      </c>
      <c r="P33" s="8">
        <v>1300</v>
      </c>
      <c r="Q33" s="8">
        <v>1300</v>
      </c>
      <c r="R33" s="8">
        <v>1300</v>
      </c>
      <c r="S33" s="8">
        <v>1300</v>
      </c>
      <c r="T33" s="8">
        <v>1300</v>
      </c>
      <c r="U33" s="8">
        <v>1300</v>
      </c>
      <c r="V33" s="8">
        <v>1648.1301000000001</v>
      </c>
      <c r="W33" s="8">
        <v>1648.1301000000001</v>
      </c>
      <c r="X33" s="8">
        <v>1648.1301000000001</v>
      </c>
      <c r="Y33" s="8">
        <v>1835.4917</v>
      </c>
      <c r="Z33" s="8">
        <v>1835.4917</v>
      </c>
      <c r="AA33" s="8">
        <v>1835.4917</v>
      </c>
      <c r="AB33" s="8">
        <v>1835.4917</v>
      </c>
      <c r="AC33" s="8">
        <v>1835.4917</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1066.890096948242</v>
      </c>
      <c r="H35" s="8">
        <v>1066.890096948242</v>
      </c>
      <c r="I35" s="8">
        <v>1066.890096948242</v>
      </c>
      <c r="J35" s="8">
        <v>1066.890096948242</v>
      </c>
      <c r="K35" s="8">
        <v>1066.890096948242</v>
      </c>
      <c r="L35" s="8">
        <v>1066.890096948242</v>
      </c>
      <c r="M35" s="8">
        <v>1212.6070969482421</v>
      </c>
      <c r="N35" s="8">
        <v>1212.6070969482421</v>
      </c>
      <c r="O35" s="8">
        <v>1212.6070969482421</v>
      </c>
      <c r="P35" s="8">
        <v>1446.6185969482422</v>
      </c>
      <c r="Q35" s="8">
        <v>1446.6185969482422</v>
      </c>
      <c r="R35" s="8">
        <v>1446.6185969482422</v>
      </c>
      <c r="S35" s="8">
        <v>1446.6185969482422</v>
      </c>
      <c r="T35" s="8">
        <v>1866.2235969482422</v>
      </c>
      <c r="U35" s="8">
        <v>1866.2235969482422</v>
      </c>
      <c r="V35" s="8">
        <v>3249.1999969482422</v>
      </c>
      <c r="W35" s="8">
        <v>2979.1999969482422</v>
      </c>
      <c r="X35" s="8">
        <v>2979.1999969482422</v>
      </c>
      <c r="Y35" s="8">
        <v>2979.1999969482422</v>
      </c>
      <c r="Z35" s="8">
        <v>2900</v>
      </c>
      <c r="AA35" s="8">
        <v>2900</v>
      </c>
      <c r="AB35" s="8">
        <v>2900</v>
      </c>
      <c r="AC35" s="8">
        <v>2900</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580.97730000000001</v>
      </c>
      <c r="H37" s="8">
        <v>580.97730000000001</v>
      </c>
      <c r="I37" s="8">
        <v>580.97730000000001</v>
      </c>
      <c r="J37" s="8">
        <v>580.97730000000001</v>
      </c>
      <c r="K37" s="8">
        <v>580.97730000000001</v>
      </c>
      <c r="L37" s="8">
        <v>583.28890000000001</v>
      </c>
      <c r="M37" s="8">
        <v>618.08056999999997</v>
      </c>
      <c r="N37" s="8">
        <v>618.08056999999997</v>
      </c>
      <c r="O37" s="8">
        <v>618.08056999999997</v>
      </c>
      <c r="P37" s="8">
        <v>689.50440000000003</v>
      </c>
      <c r="Q37" s="8">
        <v>689.50440000000003</v>
      </c>
      <c r="R37" s="8">
        <v>689.50440000000003</v>
      </c>
      <c r="S37" s="8">
        <v>689.50440000000003</v>
      </c>
      <c r="T37" s="8">
        <v>689.50440000000003</v>
      </c>
      <c r="U37" s="8">
        <v>689.50440000000003</v>
      </c>
      <c r="V37" s="8">
        <v>726.22906</v>
      </c>
      <c r="W37" s="8">
        <v>726.22906</v>
      </c>
      <c r="X37" s="8">
        <v>726.22906</v>
      </c>
      <c r="Y37" s="8">
        <v>726.22906</v>
      </c>
      <c r="Z37" s="8">
        <v>733.39940000000001</v>
      </c>
      <c r="AA37" s="8">
        <v>736.22680000000003</v>
      </c>
      <c r="AB37" s="8">
        <v>736.22680000000003</v>
      </c>
      <c r="AC37" s="8">
        <v>736.22680000000003</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0</v>
      </c>
      <c r="G41" s="8">
        <v>0</v>
      </c>
      <c r="H41" s="8">
        <v>0</v>
      </c>
      <c r="I41" s="8">
        <v>0</v>
      </c>
      <c r="J41" s="8">
        <v>0</v>
      </c>
      <c r="K41" s="8">
        <v>0</v>
      </c>
      <c r="L41" s="8">
        <v>0</v>
      </c>
      <c r="M41" s="8">
        <v>0</v>
      </c>
      <c r="N41" s="8">
        <v>2.930036E-4</v>
      </c>
      <c r="O41" s="8">
        <v>3.0424E-4</v>
      </c>
      <c r="P41" s="8">
        <v>3.0428973999999998E-4</v>
      </c>
      <c r="Q41" s="8">
        <v>3.0430924000000002E-4</v>
      </c>
      <c r="R41" s="8">
        <v>3.0493506000000002E-4</v>
      </c>
      <c r="S41" s="8">
        <v>3.0494483999999998E-4</v>
      </c>
      <c r="T41" s="8">
        <v>3.049754E-4</v>
      </c>
      <c r="U41" s="8">
        <v>3.0498987000000002E-4</v>
      </c>
      <c r="V41" s="8">
        <v>3.0499967E-4</v>
      </c>
      <c r="W41" s="8">
        <v>3.0501024E-4</v>
      </c>
      <c r="X41" s="8">
        <v>3.0502744000000001E-4</v>
      </c>
      <c r="Y41" s="8">
        <v>3.0505852000000001E-4</v>
      </c>
      <c r="Z41" s="8">
        <v>3.0507960000000003E-4</v>
      </c>
      <c r="AA41" s="8">
        <v>3.0512213999999999E-4</v>
      </c>
      <c r="AB41" s="8">
        <v>3.0514094000000001E-4</v>
      </c>
      <c r="AC41" s="8">
        <v>3.0516700000000001E-4</v>
      </c>
    </row>
    <row r="42" spans="1:29">
      <c r="A42" s="16" t="s">
        <v>164</v>
      </c>
      <c r="B42" s="16" t="s">
        <v>131</v>
      </c>
      <c r="C42" s="16" t="s">
        <v>160</v>
      </c>
      <c r="D42" s="16" t="s">
        <v>10</v>
      </c>
      <c r="E42" s="8">
        <v>0</v>
      </c>
      <c r="F42" s="8">
        <v>125</v>
      </c>
      <c r="G42" s="8">
        <v>623.36994779296799</v>
      </c>
      <c r="H42" s="8">
        <v>623.36994779296799</v>
      </c>
      <c r="I42" s="8">
        <v>623.36994779296799</v>
      </c>
      <c r="J42" s="8">
        <v>623.36994779296799</v>
      </c>
      <c r="K42" s="8">
        <v>623.36994779296799</v>
      </c>
      <c r="L42" s="8">
        <v>623.36994779296799</v>
      </c>
      <c r="M42" s="8">
        <v>623.36994779296799</v>
      </c>
      <c r="N42" s="8">
        <v>623.36994779296799</v>
      </c>
      <c r="O42" s="8">
        <v>623.36994779296799</v>
      </c>
      <c r="P42" s="8">
        <v>646.20393779296796</v>
      </c>
      <c r="Q42" s="8">
        <v>646.20393779296796</v>
      </c>
      <c r="R42" s="8">
        <v>646.20393779296796</v>
      </c>
      <c r="S42" s="8">
        <v>646.20393779296796</v>
      </c>
      <c r="T42" s="8">
        <v>1710.494187792968</v>
      </c>
      <c r="U42" s="8">
        <v>1710.494187792968</v>
      </c>
      <c r="V42" s="8">
        <v>1980.0009877929681</v>
      </c>
      <c r="W42" s="8">
        <v>1980.0009877929681</v>
      </c>
      <c r="X42" s="8">
        <v>1980.0009877929681</v>
      </c>
      <c r="Y42" s="8">
        <v>1980.0009877929681</v>
      </c>
      <c r="Z42" s="8">
        <v>1980.0009877929681</v>
      </c>
      <c r="AA42" s="8">
        <v>1980.0009877929681</v>
      </c>
      <c r="AB42" s="8">
        <v>1980.0009877929681</v>
      </c>
      <c r="AC42" s="8">
        <v>1980.0009877929681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900.31800842284997</v>
      </c>
      <c r="G45" s="8">
        <v>1522.0902084228501</v>
      </c>
      <c r="H45" s="8">
        <v>1522.0902084228501</v>
      </c>
      <c r="I45" s="8">
        <v>1564.83050842285</v>
      </c>
      <c r="J45" s="8">
        <v>1564.83050842285</v>
      </c>
      <c r="K45" s="8">
        <v>1564.83050842285</v>
      </c>
      <c r="L45" s="8">
        <v>1564.83050842285</v>
      </c>
      <c r="M45" s="8">
        <v>1627.6581084228501</v>
      </c>
      <c r="N45" s="8">
        <v>1627.6581084228501</v>
      </c>
      <c r="O45" s="8">
        <v>1627.6581084228501</v>
      </c>
      <c r="P45" s="8">
        <v>1673.1715084228499</v>
      </c>
      <c r="Q45" s="8">
        <v>1673.1715084228499</v>
      </c>
      <c r="R45" s="8">
        <v>1673.1715084228499</v>
      </c>
      <c r="S45" s="8">
        <v>1673.1715084228499</v>
      </c>
      <c r="T45" s="8">
        <v>1673.1715084228499</v>
      </c>
      <c r="U45" s="8">
        <v>1673.1715084228499</v>
      </c>
      <c r="V45" s="8">
        <v>1654.3964430517572</v>
      </c>
      <c r="W45" s="8">
        <v>1654.3964430517572</v>
      </c>
      <c r="X45" s="8">
        <v>1654.3964430517572</v>
      </c>
      <c r="Y45" s="8">
        <v>1654.3964430517572</v>
      </c>
      <c r="Z45" s="8">
        <v>1654.3964430517572</v>
      </c>
      <c r="AA45" s="8">
        <v>1557.2582400000001</v>
      </c>
      <c r="AB45" s="8">
        <v>1557.2582400000001</v>
      </c>
      <c r="AC45" s="8">
        <v>1557.2582400000001</v>
      </c>
    </row>
    <row r="46" spans="1:29">
      <c r="A46" s="16" t="s">
        <v>96</v>
      </c>
      <c r="B46" s="16" t="s">
        <v>98</v>
      </c>
      <c r="C46" s="16" t="s">
        <v>133</v>
      </c>
      <c r="D46" s="16" t="s">
        <v>9</v>
      </c>
      <c r="E46" s="8">
        <v>43.200000762939403</v>
      </c>
      <c r="F46" s="8">
        <v>43.200000762939403</v>
      </c>
      <c r="G46" s="8">
        <v>759.22490076293946</v>
      </c>
      <c r="H46" s="8">
        <v>759.22490076293946</v>
      </c>
      <c r="I46" s="8">
        <v>809.11925076293949</v>
      </c>
      <c r="J46" s="8">
        <v>1075.3523007629394</v>
      </c>
      <c r="K46" s="8">
        <v>1261.7718007629394</v>
      </c>
      <c r="L46" s="8">
        <v>1739.5745007629394</v>
      </c>
      <c r="M46" s="8">
        <v>1798.7131007629393</v>
      </c>
      <c r="N46" s="8">
        <v>1798.7131007629393</v>
      </c>
      <c r="O46" s="8">
        <v>1798.7131007629393</v>
      </c>
      <c r="P46" s="8">
        <v>1858.2425007629395</v>
      </c>
      <c r="Q46" s="8">
        <v>1858.2425007629395</v>
      </c>
      <c r="R46" s="8">
        <v>1895.1501007629395</v>
      </c>
      <c r="S46" s="8">
        <v>1895.1501007629395</v>
      </c>
      <c r="T46" s="8">
        <v>1895.1501007629395</v>
      </c>
      <c r="U46" s="8">
        <v>1960.2457007629394</v>
      </c>
      <c r="V46" s="8">
        <v>1977.8419008450396</v>
      </c>
      <c r="W46" s="8">
        <v>1977.8419008544295</v>
      </c>
      <c r="X46" s="8">
        <v>1977.8419008628437</v>
      </c>
      <c r="Y46" s="8">
        <v>1977.8419008789494</v>
      </c>
      <c r="Z46" s="8">
        <v>1977.8419008923395</v>
      </c>
      <c r="AA46" s="8">
        <v>1977.8419008998696</v>
      </c>
      <c r="AB46" s="8">
        <v>1977.8419009079546</v>
      </c>
      <c r="AC46" s="8">
        <v>1977.8419009144495</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285.20045701193101</v>
      </c>
      <c r="S48" s="8">
        <v>285.20045701376102</v>
      </c>
      <c r="T48" s="8">
        <v>285.200457015891</v>
      </c>
      <c r="U48" s="8">
        <v>285.20045701900102</v>
      </c>
      <c r="V48" s="8">
        <v>285.20045702183103</v>
      </c>
      <c r="W48" s="8">
        <v>285.20045702603102</v>
      </c>
      <c r="X48" s="8">
        <v>285.200457038911</v>
      </c>
      <c r="Y48" s="8">
        <v>285.20063357733102</v>
      </c>
      <c r="Z48" s="8">
        <v>491.97413220703106</v>
      </c>
      <c r="AA48" s="8">
        <v>631.95231220703101</v>
      </c>
      <c r="AB48" s="8">
        <v>631.95231220703101</v>
      </c>
      <c r="AC48" s="8">
        <v>631.95231220703101</v>
      </c>
    </row>
    <row r="49" spans="1:29">
      <c r="A49" s="16" t="s">
        <v>96</v>
      </c>
      <c r="B49" s="16" t="s">
        <v>101</v>
      </c>
      <c r="C49" s="16" t="s">
        <v>136</v>
      </c>
      <c r="D49" s="16" t="s">
        <v>9</v>
      </c>
      <c r="E49" s="8">
        <v>0</v>
      </c>
      <c r="F49" s="8">
        <v>890.59784000000002</v>
      </c>
      <c r="G49" s="8">
        <v>1000</v>
      </c>
      <c r="H49" s="8">
        <v>1000</v>
      </c>
      <c r="I49" s="8">
        <v>1000</v>
      </c>
      <c r="J49" s="8">
        <v>1000</v>
      </c>
      <c r="K49" s="8">
        <v>1000</v>
      </c>
      <c r="L49" s="8">
        <v>1050.29367</v>
      </c>
      <c r="M49" s="8">
        <v>1549.6309000000001</v>
      </c>
      <c r="N49" s="8">
        <v>1549.6309000000001</v>
      </c>
      <c r="O49" s="8">
        <v>1549.6309000000001</v>
      </c>
      <c r="P49" s="8">
        <v>1659.5762999999999</v>
      </c>
      <c r="Q49" s="8">
        <v>1659.5762999999999</v>
      </c>
      <c r="R49" s="8">
        <v>1659.5762999999999</v>
      </c>
      <c r="S49" s="8">
        <v>1659.5762999999999</v>
      </c>
      <c r="T49" s="8">
        <v>1659.5762999999999</v>
      </c>
      <c r="U49" s="8">
        <v>1735.9564</v>
      </c>
      <c r="V49" s="8">
        <v>1751.55414</v>
      </c>
      <c r="W49" s="8">
        <v>1751.55414</v>
      </c>
      <c r="X49" s="8">
        <v>1751.55414</v>
      </c>
      <c r="Y49" s="8">
        <v>1751.55414</v>
      </c>
      <c r="Z49" s="8">
        <v>1751.55414</v>
      </c>
      <c r="AA49" s="8">
        <v>1751.55414</v>
      </c>
      <c r="AB49" s="8">
        <v>1751.55414</v>
      </c>
      <c r="AC49" s="8">
        <v>1751.55414</v>
      </c>
    </row>
    <row r="50" spans="1:29">
      <c r="A50" s="16" t="s">
        <v>96</v>
      </c>
      <c r="B50" s="16" t="s">
        <v>102</v>
      </c>
      <c r="C50" s="16" t="s">
        <v>137</v>
      </c>
      <c r="D50" s="16" t="s">
        <v>9</v>
      </c>
      <c r="E50" s="8">
        <v>0</v>
      </c>
      <c r="F50" s="8">
        <v>0</v>
      </c>
      <c r="G50" s="8">
        <v>221.009994506835</v>
      </c>
      <c r="H50" s="8">
        <v>581.00999450683503</v>
      </c>
      <c r="I50" s="8">
        <v>581.00999450683503</v>
      </c>
      <c r="J50" s="8">
        <v>581.00999450683503</v>
      </c>
      <c r="K50" s="8">
        <v>1121.009994506835</v>
      </c>
      <c r="L50" s="8">
        <v>1121.009994506835</v>
      </c>
      <c r="M50" s="8">
        <v>1121.009994506835</v>
      </c>
      <c r="N50" s="8">
        <v>1121.009994506835</v>
      </c>
      <c r="O50" s="8">
        <v>1121.009994506835</v>
      </c>
      <c r="P50" s="8">
        <v>1121.009994506835</v>
      </c>
      <c r="Q50" s="8">
        <v>1176.3438495068351</v>
      </c>
      <c r="R50" s="8">
        <v>1176.3438495068351</v>
      </c>
      <c r="S50" s="8">
        <v>1176.3438495068351</v>
      </c>
      <c r="T50" s="8">
        <v>1506.278734506835</v>
      </c>
      <c r="U50" s="8">
        <v>1506.278734506835</v>
      </c>
      <c r="V50" s="8">
        <v>1722.1063945068349</v>
      </c>
      <c r="W50" s="8">
        <v>2156.781094506835</v>
      </c>
      <c r="X50" s="8">
        <v>2156.781094506835</v>
      </c>
      <c r="Y50" s="8">
        <v>2204.6022945068353</v>
      </c>
      <c r="Z50" s="8">
        <v>2330.2485945068347</v>
      </c>
      <c r="AA50" s="8">
        <v>2330.2485945068347</v>
      </c>
      <c r="AB50" s="8">
        <v>2330.2485945068347</v>
      </c>
      <c r="AC50" s="8">
        <v>2330.2485945068347</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300</v>
      </c>
      <c r="Z51" s="8">
        <v>300</v>
      </c>
      <c r="AA51" s="8">
        <v>300</v>
      </c>
      <c r="AB51" s="8">
        <v>300</v>
      </c>
      <c r="AC51" s="8">
        <v>300</v>
      </c>
    </row>
    <row r="52" spans="1:29">
      <c r="A52" s="16" t="s">
        <v>96</v>
      </c>
      <c r="B52" s="16" t="s">
        <v>104</v>
      </c>
      <c r="C52" s="16" t="s">
        <v>28</v>
      </c>
      <c r="D52" s="16" t="s">
        <v>9</v>
      </c>
      <c r="E52" s="8">
        <v>1548.890014648437</v>
      </c>
      <c r="F52" s="8">
        <v>2948.890014648437</v>
      </c>
      <c r="G52" s="8">
        <v>2948.890014648437</v>
      </c>
      <c r="H52" s="8">
        <v>2948.890014648437</v>
      </c>
      <c r="I52" s="8">
        <v>2948.890014648437</v>
      </c>
      <c r="J52" s="8">
        <v>2948.890014648437</v>
      </c>
      <c r="K52" s="8">
        <v>3093.4981246484372</v>
      </c>
      <c r="L52" s="8">
        <v>5058.0226146484365</v>
      </c>
      <c r="M52" s="8">
        <v>5058.0226146484365</v>
      </c>
      <c r="N52" s="8">
        <v>5058.0226146484365</v>
      </c>
      <c r="O52" s="8">
        <v>5058.0226146484365</v>
      </c>
      <c r="P52" s="8">
        <v>5556.7994146484371</v>
      </c>
      <c r="Q52" s="8">
        <v>5556.7994146484371</v>
      </c>
      <c r="R52" s="8">
        <v>5556.7994146484371</v>
      </c>
      <c r="S52" s="8">
        <v>5556.7994146484371</v>
      </c>
      <c r="T52" s="8">
        <v>6442.9747146484369</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1.9244144000000001E-4</v>
      </c>
      <c r="AA53" s="8">
        <v>403.50112999999999</v>
      </c>
      <c r="AB53" s="8">
        <v>403.50112999999999</v>
      </c>
      <c r="AC53" s="8">
        <v>403.50112999999999</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2452.480229723089</v>
      </c>
      <c r="H55" s="8">
        <v>2452.4802330039092</v>
      </c>
      <c r="I55" s="8">
        <v>2452.4802330045191</v>
      </c>
      <c r="J55" s="8">
        <v>2452.4802330056891</v>
      </c>
      <c r="K55" s="8">
        <v>2452.4802330088592</v>
      </c>
      <c r="L55" s="8">
        <v>2452.4802330127891</v>
      </c>
      <c r="M55" s="8">
        <v>2452.480233019659</v>
      </c>
      <c r="N55" s="8">
        <v>2452.480233020789</v>
      </c>
      <c r="O55" s="8">
        <v>2452.4802330253992</v>
      </c>
      <c r="P55" s="8">
        <v>2452.4802331155993</v>
      </c>
      <c r="Q55" s="8">
        <v>2280.0002374271298</v>
      </c>
      <c r="R55" s="8">
        <v>2280.0002375724598</v>
      </c>
      <c r="S55" s="8">
        <v>2280.0002375864101</v>
      </c>
      <c r="T55" s="8">
        <v>4024.0223000000001</v>
      </c>
      <c r="U55" s="8">
        <v>4024.0223000000001</v>
      </c>
      <c r="V55" s="8">
        <v>3754.0223000000001</v>
      </c>
      <c r="W55" s="8">
        <v>3754.0223000000001</v>
      </c>
      <c r="X55" s="8">
        <v>3754.0223000000001</v>
      </c>
      <c r="Y55" s="8">
        <v>5880.4549999999999</v>
      </c>
      <c r="Z55" s="8">
        <v>5880.4549999999999</v>
      </c>
      <c r="AA55" s="8">
        <v>5880.4549999999999</v>
      </c>
      <c r="AB55" s="8">
        <v>5880.4549999999999</v>
      </c>
      <c r="AC55" s="8">
        <v>5880.4549999999999</v>
      </c>
    </row>
    <row r="56" spans="1:29">
      <c r="A56" s="16" t="s">
        <v>161</v>
      </c>
      <c r="B56" s="16" t="s">
        <v>108</v>
      </c>
      <c r="C56" s="16" t="s">
        <v>142</v>
      </c>
      <c r="D56" s="16" t="s">
        <v>9</v>
      </c>
      <c r="E56" s="8">
        <v>113.19000244140599</v>
      </c>
      <c r="F56" s="8">
        <v>1115.190002441406</v>
      </c>
      <c r="G56" s="8">
        <v>1915.190002441406</v>
      </c>
      <c r="H56" s="8">
        <v>1915.190002441406</v>
      </c>
      <c r="I56" s="8">
        <v>2834.1900024414063</v>
      </c>
      <c r="J56" s="8">
        <v>2834.1900024414063</v>
      </c>
      <c r="K56" s="8">
        <v>4012.8157024414063</v>
      </c>
      <c r="L56" s="8">
        <v>4012.8157024414063</v>
      </c>
      <c r="M56" s="8">
        <v>4012.8157024414063</v>
      </c>
      <c r="N56" s="8">
        <v>4012.8157024414063</v>
      </c>
      <c r="O56" s="8">
        <v>4012.8157024414063</v>
      </c>
      <c r="P56" s="8">
        <v>4293.068902441406</v>
      </c>
      <c r="Q56" s="8">
        <v>4293.068902441406</v>
      </c>
      <c r="R56" s="8">
        <v>4293.068902441406</v>
      </c>
      <c r="S56" s="8">
        <v>4293.068902441406</v>
      </c>
      <c r="T56" s="8">
        <v>6184.1900024414063</v>
      </c>
      <c r="U56" s="8">
        <v>6332.0333024414067</v>
      </c>
      <c r="V56" s="8">
        <v>6332.0333024414067</v>
      </c>
      <c r="W56" s="8">
        <v>6332.0333024414067</v>
      </c>
      <c r="X56" s="8">
        <v>6332.0333024414067</v>
      </c>
      <c r="Y56" s="8">
        <v>6332.0333024414067</v>
      </c>
      <c r="Z56" s="8">
        <v>6332.0333024414067</v>
      </c>
      <c r="AA56" s="8">
        <v>6332.0333024414067</v>
      </c>
      <c r="AB56" s="8">
        <v>6218.8433000000005</v>
      </c>
      <c r="AC56" s="8">
        <v>6218.8433000000005</v>
      </c>
    </row>
    <row r="57" spans="1:29">
      <c r="A57" s="16" t="s">
        <v>161</v>
      </c>
      <c r="B57" s="16" t="s">
        <v>109</v>
      </c>
      <c r="C57" s="16" t="s">
        <v>143</v>
      </c>
      <c r="D57" s="16" t="s">
        <v>9</v>
      </c>
      <c r="E57" s="8">
        <v>198.94000244140599</v>
      </c>
      <c r="F57" s="8">
        <v>803.49020244140604</v>
      </c>
      <c r="G57" s="8">
        <v>812.98706244140601</v>
      </c>
      <c r="H57" s="8">
        <v>812.98706244140601</v>
      </c>
      <c r="I57" s="8">
        <v>812.98706244140601</v>
      </c>
      <c r="J57" s="8">
        <v>812.98706244140601</v>
      </c>
      <c r="K57" s="8">
        <v>812.98706244140601</v>
      </c>
      <c r="L57" s="8">
        <v>812.98706244140601</v>
      </c>
      <c r="M57" s="8">
        <v>812.98706244140601</v>
      </c>
      <c r="N57" s="8">
        <v>812.98706244140601</v>
      </c>
      <c r="O57" s="8">
        <v>812.98706244140601</v>
      </c>
      <c r="P57" s="8">
        <v>851.03690244140603</v>
      </c>
      <c r="Q57" s="8">
        <v>851.03690244140603</v>
      </c>
      <c r="R57" s="8">
        <v>851.03690244140603</v>
      </c>
      <c r="S57" s="8">
        <v>851.03690244140603</v>
      </c>
      <c r="T57" s="8">
        <v>851.03690244140603</v>
      </c>
      <c r="U57" s="8">
        <v>1323.2421024414061</v>
      </c>
      <c r="V57" s="8">
        <v>1223.3672999999999</v>
      </c>
      <c r="W57" s="8">
        <v>1223.3672999999999</v>
      </c>
      <c r="X57" s="8">
        <v>1271.1469</v>
      </c>
      <c r="Y57" s="8">
        <v>1300.0007443740999</v>
      </c>
      <c r="Z57" s="8">
        <v>2006.45874</v>
      </c>
      <c r="AA57" s="8">
        <v>2006.45874</v>
      </c>
      <c r="AB57" s="8">
        <v>2006.45874</v>
      </c>
      <c r="AC57" s="8">
        <v>2006.45874</v>
      </c>
    </row>
    <row r="58" spans="1:29">
      <c r="A58" s="16" t="s">
        <v>161</v>
      </c>
      <c r="B58" s="16" t="s">
        <v>110</v>
      </c>
      <c r="C58" s="16" t="s">
        <v>144</v>
      </c>
      <c r="D58" s="16" t="s">
        <v>9</v>
      </c>
      <c r="E58" s="8">
        <v>0</v>
      </c>
      <c r="F58" s="8">
        <v>1.6415504999999999E-4</v>
      </c>
      <c r="G58" s="8">
        <v>1.6416768E-4</v>
      </c>
      <c r="H58" s="8">
        <v>1.6417482000000001E-4</v>
      </c>
      <c r="I58" s="8">
        <v>1.6417642000000001E-4</v>
      </c>
      <c r="J58" s="8">
        <v>100.800167233057</v>
      </c>
      <c r="K58" s="8">
        <v>100.80016725406701</v>
      </c>
      <c r="L58" s="8">
        <v>1082.2993030517569</v>
      </c>
      <c r="M58" s="8">
        <v>1082.2993030517569</v>
      </c>
      <c r="N58" s="8">
        <v>1082.2993030517569</v>
      </c>
      <c r="O58" s="8">
        <v>1888.1146030517568</v>
      </c>
      <c r="P58" s="8">
        <v>2024.075103051757</v>
      </c>
      <c r="Q58" s="8">
        <v>2248.4912030517571</v>
      </c>
      <c r="R58" s="8">
        <v>2384.4719030517572</v>
      </c>
      <c r="S58" s="8">
        <v>2384.4719030517572</v>
      </c>
      <c r="T58" s="8">
        <v>2384.4719030517572</v>
      </c>
      <c r="U58" s="8">
        <v>2418.7575030517569</v>
      </c>
      <c r="V58" s="8">
        <v>2418.7575030517569</v>
      </c>
      <c r="W58" s="8">
        <v>2427.2685030517569</v>
      </c>
      <c r="X58" s="8">
        <v>2427.2685030517569</v>
      </c>
      <c r="Y58" s="8">
        <v>2427.2685030517569</v>
      </c>
      <c r="Z58" s="8">
        <v>2548.3987030517569</v>
      </c>
      <c r="AA58" s="8">
        <v>2548.3987030517569</v>
      </c>
      <c r="AB58" s="8">
        <v>2548.3987030517569</v>
      </c>
      <c r="AC58" s="8">
        <v>2548.3987030517569</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8.4365107E-4</v>
      </c>
      <c r="R59" s="8">
        <v>300</v>
      </c>
      <c r="S59" s="8">
        <v>300</v>
      </c>
      <c r="T59" s="8">
        <v>300</v>
      </c>
      <c r="U59" s="8">
        <v>338.947903</v>
      </c>
      <c r="V59" s="8">
        <v>338.947903</v>
      </c>
      <c r="W59" s="8">
        <v>338.947903</v>
      </c>
      <c r="X59" s="8">
        <v>338.947903</v>
      </c>
      <c r="Y59" s="8">
        <v>338.947903</v>
      </c>
      <c r="Z59" s="8">
        <v>338.947903</v>
      </c>
      <c r="AA59" s="8">
        <v>338.947903</v>
      </c>
      <c r="AB59" s="8">
        <v>338.947903</v>
      </c>
      <c r="AC59" s="8">
        <v>338.947903</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213</v>
      </c>
      <c r="M61" s="8">
        <v>213</v>
      </c>
      <c r="N61" s="8">
        <v>213</v>
      </c>
      <c r="O61" s="8">
        <v>213</v>
      </c>
      <c r="P61" s="8">
        <v>213</v>
      </c>
      <c r="Q61" s="8">
        <v>213.00121394289999</v>
      </c>
      <c r="R61" s="8">
        <v>390.20325000000003</v>
      </c>
      <c r="S61" s="8">
        <v>300</v>
      </c>
      <c r="T61" s="8">
        <v>300</v>
      </c>
      <c r="U61" s="8">
        <v>300</v>
      </c>
      <c r="V61" s="8">
        <v>300</v>
      </c>
      <c r="W61" s="8">
        <v>300</v>
      </c>
      <c r="X61" s="8">
        <v>300</v>
      </c>
      <c r="Y61" s="8">
        <v>300</v>
      </c>
      <c r="Z61" s="8">
        <v>370.42970000000003</v>
      </c>
      <c r="AA61" s="8">
        <v>370.42970000000003</v>
      </c>
      <c r="AB61" s="8">
        <v>370.42970000000003</v>
      </c>
      <c r="AC61" s="8">
        <v>370.42970000000003</v>
      </c>
    </row>
    <row r="62" spans="1:29">
      <c r="A62" s="16" t="s">
        <v>161</v>
      </c>
      <c r="B62" s="16" t="s">
        <v>185</v>
      </c>
      <c r="C62" s="16" t="s">
        <v>186</v>
      </c>
      <c r="D62" s="16" t="s">
        <v>9</v>
      </c>
      <c r="E62" s="8">
        <v>0</v>
      </c>
      <c r="F62" s="8">
        <v>0</v>
      </c>
      <c r="G62" s="8">
        <v>409.77157999999997</v>
      </c>
      <c r="H62" s="8">
        <v>409.77157999999997</v>
      </c>
      <c r="I62" s="8">
        <v>409.77157999999997</v>
      </c>
      <c r="J62" s="8">
        <v>409.77157999999997</v>
      </c>
      <c r="K62" s="8">
        <v>409.77191765757999</v>
      </c>
      <c r="L62" s="8">
        <v>953.00033765958995</v>
      </c>
      <c r="M62" s="8">
        <v>953.00033766052002</v>
      </c>
      <c r="N62" s="8">
        <v>953.00033766120998</v>
      </c>
      <c r="O62" s="8">
        <v>953.00033766301999</v>
      </c>
      <c r="P62" s="8">
        <v>1492.69658</v>
      </c>
      <c r="Q62" s="8">
        <v>1492.69658</v>
      </c>
      <c r="R62" s="8">
        <v>1492.69658</v>
      </c>
      <c r="S62" s="8">
        <v>1492.69658</v>
      </c>
      <c r="T62" s="8">
        <v>1635.45444</v>
      </c>
      <c r="U62" s="8">
        <v>1635.45444</v>
      </c>
      <c r="V62" s="8">
        <v>1635.45444</v>
      </c>
      <c r="W62" s="8">
        <v>1635.45444</v>
      </c>
      <c r="X62" s="8">
        <v>1635.45444</v>
      </c>
      <c r="Y62" s="8">
        <v>1993.7628</v>
      </c>
      <c r="Z62" s="8">
        <v>1993.7628999999999</v>
      </c>
      <c r="AA62" s="8">
        <v>1993.7628</v>
      </c>
      <c r="AB62" s="8">
        <v>1993.7628</v>
      </c>
      <c r="AC62" s="8">
        <v>1993.7628</v>
      </c>
    </row>
    <row r="63" spans="1:29">
      <c r="A63" s="16" t="s">
        <v>162</v>
      </c>
      <c r="B63" s="16" t="s">
        <v>114</v>
      </c>
      <c r="C63" s="16" t="s">
        <v>218</v>
      </c>
      <c r="D63" s="16" t="s">
        <v>9</v>
      </c>
      <c r="E63" s="8">
        <v>0</v>
      </c>
      <c r="F63" s="8">
        <v>273.30446999999998</v>
      </c>
      <c r="G63" s="8">
        <v>273.30450000000002</v>
      </c>
      <c r="H63" s="8">
        <v>273.30450000000002</v>
      </c>
      <c r="I63" s="8">
        <v>273.30450000000002</v>
      </c>
      <c r="J63" s="8">
        <v>273.30450000000002</v>
      </c>
      <c r="K63" s="8">
        <v>1239.56537</v>
      </c>
      <c r="L63" s="8">
        <v>1239.56537</v>
      </c>
      <c r="M63" s="8">
        <v>1239.56537</v>
      </c>
      <c r="N63" s="8">
        <v>1239.56537</v>
      </c>
      <c r="O63" s="8">
        <v>1239.56537</v>
      </c>
      <c r="P63" s="8">
        <v>1239.56537</v>
      </c>
      <c r="Q63" s="8">
        <v>1239.56537</v>
      </c>
      <c r="R63" s="8">
        <v>1239.56537</v>
      </c>
      <c r="S63" s="8">
        <v>1239.56537</v>
      </c>
      <c r="T63" s="8">
        <v>1508</v>
      </c>
      <c r="U63" s="8">
        <v>1508</v>
      </c>
      <c r="V63" s="8">
        <v>1508</v>
      </c>
      <c r="W63" s="8">
        <v>1508</v>
      </c>
      <c r="X63" s="8">
        <v>1508</v>
      </c>
      <c r="Y63" s="8">
        <v>1692.5954999999999</v>
      </c>
      <c r="Z63" s="8">
        <v>2253.3429999999998</v>
      </c>
      <c r="AA63" s="8">
        <v>2253.3429999999998</v>
      </c>
      <c r="AB63" s="8">
        <v>2253.3429999999998</v>
      </c>
      <c r="AC63" s="8">
        <v>2253.3429999999998</v>
      </c>
    </row>
    <row r="64" spans="1:29">
      <c r="A64" s="16" t="s">
        <v>162</v>
      </c>
      <c r="B64" s="16" t="s">
        <v>115</v>
      </c>
      <c r="C64" s="16" t="s">
        <v>217</v>
      </c>
      <c r="D64" s="16" t="s">
        <v>9</v>
      </c>
      <c r="E64" s="8">
        <v>699.89999008178654</v>
      </c>
      <c r="F64" s="8">
        <v>1018.8999900817865</v>
      </c>
      <c r="G64" s="8">
        <v>1609.0560600817867</v>
      </c>
      <c r="H64" s="8">
        <v>1609.0560600817867</v>
      </c>
      <c r="I64" s="8">
        <v>1609.0560600817867</v>
      </c>
      <c r="J64" s="8">
        <v>1609.0560600817867</v>
      </c>
      <c r="K64" s="8">
        <v>1609.0560600817867</v>
      </c>
      <c r="L64" s="8">
        <v>1668.2454500817867</v>
      </c>
      <c r="M64" s="8">
        <v>1668.2454500817867</v>
      </c>
      <c r="N64" s="8">
        <v>1668.2454500817867</v>
      </c>
      <c r="O64" s="8">
        <v>1668.2454500817867</v>
      </c>
      <c r="P64" s="8">
        <v>1827.3428900817867</v>
      </c>
      <c r="Q64" s="8">
        <v>1827.3428900817867</v>
      </c>
      <c r="R64" s="8">
        <v>1875.1362600817865</v>
      </c>
      <c r="S64" s="8">
        <v>1875.1362600817865</v>
      </c>
      <c r="T64" s="8">
        <v>1875.1362600817865</v>
      </c>
      <c r="U64" s="8">
        <v>2106.1874900817866</v>
      </c>
      <c r="V64" s="8">
        <v>2259.2316931335445</v>
      </c>
      <c r="W64" s="8">
        <v>2023.3815931335444</v>
      </c>
      <c r="X64" s="8">
        <v>2023.3815931335444</v>
      </c>
      <c r="Y64" s="8">
        <v>2116.7652931335442</v>
      </c>
      <c r="Z64" s="8">
        <v>2284.546092370605</v>
      </c>
      <c r="AA64" s="8">
        <v>2284.546092370605</v>
      </c>
      <c r="AB64" s="8">
        <v>2056.5461</v>
      </c>
      <c r="AC64" s="8">
        <v>2056.5461</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770.34999084472611</v>
      </c>
      <c r="R65" s="8">
        <v>770.35075511538616</v>
      </c>
      <c r="S65" s="8">
        <v>770.35075514272614</v>
      </c>
      <c r="T65" s="8">
        <v>770.35075538242609</v>
      </c>
      <c r="U65" s="8">
        <v>770.35075542522611</v>
      </c>
      <c r="V65" s="8">
        <v>770.35075544692609</v>
      </c>
      <c r="W65" s="8">
        <v>690.400758512484</v>
      </c>
      <c r="X65" s="8">
        <v>690.40075870518399</v>
      </c>
      <c r="Y65" s="8">
        <v>724.53808389648407</v>
      </c>
      <c r="Z65" s="8">
        <v>1188.3999938964839</v>
      </c>
      <c r="AA65" s="8">
        <v>1188.3999938964839</v>
      </c>
      <c r="AB65" s="8">
        <v>984</v>
      </c>
      <c r="AC65" s="8">
        <v>984</v>
      </c>
    </row>
    <row r="66" spans="1:29">
      <c r="A66" s="16" t="s">
        <v>162</v>
      </c>
      <c r="B66" s="16" t="s">
        <v>117</v>
      </c>
      <c r="C66" s="16" t="s">
        <v>220</v>
      </c>
      <c r="D66" s="16" t="s">
        <v>9</v>
      </c>
      <c r="E66" s="8">
        <v>465.74999618530251</v>
      </c>
      <c r="F66" s="8">
        <v>465.75022270293249</v>
      </c>
      <c r="G66" s="8">
        <v>1436.9137961853025</v>
      </c>
      <c r="H66" s="8">
        <v>1436.9137961853025</v>
      </c>
      <c r="I66" s="8">
        <v>1436.9137961853025</v>
      </c>
      <c r="J66" s="8">
        <v>1436.9137961853025</v>
      </c>
      <c r="K66" s="8">
        <v>1436.9137961853025</v>
      </c>
      <c r="L66" s="8">
        <v>2248.5360961853025</v>
      </c>
      <c r="M66" s="8">
        <v>2248.5360961853025</v>
      </c>
      <c r="N66" s="8">
        <v>2248.5360961853025</v>
      </c>
      <c r="O66" s="8">
        <v>2248.5360961853025</v>
      </c>
      <c r="P66" s="8">
        <v>2604.7499961853027</v>
      </c>
      <c r="Q66" s="8">
        <v>2604.7499961853027</v>
      </c>
      <c r="R66" s="8">
        <v>2604.7499961853027</v>
      </c>
      <c r="S66" s="8">
        <v>2604.7499961853027</v>
      </c>
      <c r="T66" s="8">
        <v>2604.7499961853027</v>
      </c>
      <c r="U66" s="8">
        <v>3060.9779969482415</v>
      </c>
      <c r="V66" s="8">
        <v>3060.9779969482415</v>
      </c>
      <c r="W66" s="8">
        <v>3060.9779969482415</v>
      </c>
      <c r="X66" s="8">
        <v>3060.9779969482415</v>
      </c>
      <c r="Y66" s="8">
        <v>3353.5061969482422</v>
      </c>
      <c r="Z66" s="8">
        <v>3353.5061969482422</v>
      </c>
      <c r="AA66" s="8">
        <v>3353.5061969482422</v>
      </c>
      <c r="AB66" s="8">
        <v>3127.8062</v>
      </c>
      <c r="AC66" s="8">
        <v>3127.8062</v>
      </c>
    </row>
    <row r="67" spans="1:29">
      <c r="A67" s="16" t="s">
        <v>162</v>
      </c>
      <c r="B67" s="16" t="s">
        <v>118</v>
      </c>
      <c r="C67" s="16" t="s">
        <v>216</v>
      </c>
      <c r="D67" s="16" t="s">
        <v>9</v>
      </c>
      <c r="E67" s="8">
        <v>2082.6600036621071</v>
      </c>
      <c r="F67" s="8">
        <v>2198.9567236621069</v>
      </c>
      <c r="G67" s="8">
        <v>4214.6600036621076</v>
      </c>
      <c r="H67" s="8">
        <v>4214.6600036621076</v>
      </c>
      <c r="I67" s="8">
        <v>4214.6600036621076</v>
      </c>
      <c r="J67" s="8">
        <v>4214.6600036621076</v>
      </c>
      <c r="K67" s="8">
        <v>4214.6600036621076</v>
      </c>
      <c r="L67" s="8">
        <v>4214.6600036621076</v>
      </c>
      <c r="M67" s="8">
        <v>4214.6600036621076</v>
      </c>
      <c r="N67" s="8">
        <v>4214.6600036621076</v>
      </c>
      <c r="O67" s="8">
        <v>4214.6600036621076</v>
      </c>
      <c r="P67" s="8">
        <v>4147.4600067138654</v>
      </c>
      <c r="Q67" s="8">
        <v>3727.4600067138649</v>
      </c>
      <c r="R67" s="8">
        <v>3727.4600067138649</v>
      </c>
      <c r="S67" s="8">
        <v>3545.7600097656227</v>
      </c>
      <c r="T67" s="8">
        <v>3545.7600097656227</v>
      </c>
      <c r="U67" s="8">
        <v>3647.1819097656225</v>
      </c>
      <c r="V67" s="8">
        <v>3675.7215036621083</v>
      </c>
      <c r="W67" s="8">
        <v>3675.7215036621083</v>
      </c>
      <c r="X67" s="8">
        <v>2812.161506103515</v>
      </c>
      <c r="Y67" s="8">
        <v>3276.5556061035149</v>
      </c>
      <c r="Z67" s="8">
        <v>3818.2865061035145</v>
      </c>
      <c r="AA67" s="8">
        <v>3818.2865061035145</v>
      </c>
      <c r="AB67" s="8">
        <v>3818.2865061035145</v>
      </c>
      <c r="AC67" s="8">
        <v>3818.2865061035145</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350.89600999999999</v>
      </c>
      <c r="U69" s="8">
        <v>350.89600999999999</v>
      </c>
      <c r="V69" s="8">
        <v>350.89600999999999</v>
      </c>
      <c r="W69" s="8">
        <v>350.89600999999999</v>
      </c>
      <c r="X69" s="8">
        <v>350.89600999999999</v>
      </c>
      <c r="Y69" s="8">
        <v>407.77355999999997</v>
      </c>
      <c r="Z69" s="8">
        <v>544</v>
      </c>
      <c r="AA69" s="8">
        <v>544</v>
      </c>
      <c r="AB69" s="8">
        <v>544</v>
      </c>
      <c r="AC69" s="8">
        <v>544</v>
      </c>
    </row>
    <row r="70" spans="1:29">
      <c r="A70" s="16" t="s">
        <v>163</v>
      </c>
      <c r="B70" s="16" t="s">
        <v>120</v>
      </c>
      <c r="C70" s="16" t="s">
        <v>149</v>
      </c>
      <c r="D70" s="16" t="s">
        <v>9</v>
      </c>
      <c r="E70" s="8">
        <v>324.5</v>
      </c>
      <c r="F70" s="8">
        <v>324.5</v>
      </c>
      <c r="G70" s="8">
        <v>324.5</v>
      </c>
      <c r="H70" s="8">
        <v>324.5</v>
      </c>
      <c r="I70" s="8">
        <v>393.55167</v>
      </c>
      <c r="J70" s="8">
        <v>393.55167</v>
      </c>
      <c r="K70" s="8">
        <v>401.050026</v>
      </c>
      <c r="L70" s="8">
        <v>560.02754000000004</v>
      </c>
      <c r="M70" s="8">
        <v>593.83623999999998</v>
      </c>
      <c r="N70" s="8">
        <v>467.33623999999998</v>
      </c>
      <c r="O70" s="8">
        <v>467.33623999999998</v>
      </c>
      <c r="P70" s="8">
        <v>564.20420000000001</v>
      </c>
      <c r="Q70" s="8">
        <v>483.90440000000001</v>
      </c>
      <c r="R70" s="8">
        <v>529.61227000000008</v>
      </c>
      <c r="S70" s="8">
        <v>490.61227000000002</v>
      </c>
      <c r="T70" s="8">
        <v>502.34924000000001</v>
      </c>
      <c r="U70" s="8">
        <v>510.21544999999998</v>
      </c>
      <c r="V70" s="8">
        <v>511.96719999999999</v>
      </c>
      <c r="W70" s="8">
        <v>511.96719999999999</v>
      </c>
      <c r="X70" s="8">
        <v>511.96719999999999</v>
      </c>
      <c r="Y70" s="8">
        <v>519.13829999999996</v>
      </c>
      <c r="Z70" s="8">
        <v>556.59644000000003</v>
      </c>
      <c r="AA70" s="8">
        <v>559.73012420229998</v>
      </c>
      <c r="AB70" s="8">
        <v>559.73012421304009</v>
      </c>
      <c r="AC70" s="8">
        <v>559.73012422334</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331.19470000000001</v>
      </c>
      <c r="Z71" s="8">
        <v>400.00032646678</v>
      </c>
      <c r="AA71" s="8">
        <v>400.00032657290001</v>
      </c>
      <c r="AB71" s="8">
        <v>400.00032658229998</v>
      </c>
      <c r="AC71" s="8">
        <v>400.00032658505</v>
      </c>
    </row>
    <row r="72" spans="1:29">
      <c r="A72" s="16" t="s">
        <v>163</v>
      </c>
      <c r="B72" s="16" t="s">
        <v>122</v>
      </c>
      <c r="C72" s="16" t="s">
        <v>151</v>
      </c>
      <c r="D72" s="16" t="s">
        <v>9</v>
      </c>
      <c r="E72" s="8">
        <v>1343.0600090026815</v>
      </c>
      <c r="F72" s="8">
        <v>1875.2552590026814</v>
      </c>
      <c r="G72" s="8">
        <v>1875.2552590026814</v>
      </c>
      <c r="H72" s="8">
        <v>2175.2552590026817</v>
      </c>
      <c r="I72" s="8">
        <v>2736.3514090026815</v>
      </c>
      <c r="J72" s="8">
        <v>2736.3514090026815</v>
      </c>
      <c r="K72" s="8">
        <v>2736.3514090026815</v>
      </c>
      <c r="L72" s="8">
        <v>2744.3600120544393</v>
      </c>
      <c r="M72" s="8">
        <v>2744.3600120544393</v>
      </c>
      <c r="N72" s="8">
        <v>2672.9600105285604</v>
      </c>
      <c r="O72" s="8">
        <v>2488.1600074768035</v>
      </c>
      <c r="P72" s="8">
        <v>2705.6131774768037</v>
      </c>
      <c r="Q72" s="8">
        <v>2762.9640274768035</v>
      </c>
      <c r="R72" s="8">
        <v>3075.6892567138639</v>
      </c>
      <c r="S72" s="8">
        <v>3075.6892567138639</v>
      </c>
      <c r="T72" s="8">
        <v>3139.7580067138642</v>
      </c>
      <c r="U72" s="8">
        <v>3532.8863067138641</v>
      </c>
      <c r="V72" s="8">
        <v>3319.026306103513</v>
      </c>
      <c r="W72" s="8">
        <v>3878.0658061035128</v>
      </c>
      <c r="X72" s="8">
        <v>3878.0658061035128</v>
      </c>
      <c r="Y72" s="8">
        <v>3878.0658061035128</v>
      </c>
      <c r="Z72" s="8">
        <v>4115.3690061035122</v>
      </c>
      <c r="AA72" s="8">
        <v>4115.3690061035122</v>
      </c>
      <c r="AB72" s="8">
        <v>4115.3690061035122</v>
      </c>
      <c r="AC72" s="8">
        <v>4115.3690061035122</v>
      </c>
    </row>
    <row r="73" spans="1:29">
      <c r="A73" s="16" t="s">
        <v>163</v>
      </c>
      <c r="B73" s="16" t="s">
        <v>123</v>
      </c>
      <c r="C73" s="16" t="s">
        <v>152</v>
      </c>
      <c r="D73" s="16" t="s">
        <v>9</v>
      </c>
      <c r="E73" s="8">
        <v>90.75</v>
      </c>
      <c r="F73" s="8">
        <v>90.75</v>
      </c>
      <c r="G73" s="8">
        <v>90.75</v>
      </c>
      <c r="H73" s="8">
        <v>90.75</v>
      </c>
      <c r="I73" s="8">
        <v>90.75</v>
      </c>
      <c r="J73" s="8">
        <v>0</v>
      </c>
      <c r="K73" s="8">
        <v>105.46073</v>
      </c>
      <c r="L73" s="8">
        <v>105.46073</v>
      </c>
      <c r="M73" s="8">
        <v>105.46073</v>
      </c>
      <c r="N73" s="8">
        <v>105.46073</v>
      </c>
      <c r="O73" s="8">
        <v>105.46073</v>
      </c>
      <c r="P73" s="8">
        <v>107.86114000000001</v>
      </c>
      <c r="Q73" s="8">
        <v>107.86114000000001</v>
      </c>
      <c r="R73" s="8">
        <v>107.86114000000001</v>
      </c>
      <c r="S73" s="8">
        <v>107.86114000000001</v>
      </c>
      <c r="T73" s="8">
        <v>107.86114000000001</v>
      </c>
      <c r="U73" s="8">
        <v>107.86114000000001</v>
      </c>
      <c r="V73" s="8">
        <v>107.86114000000001</v>
      </c>
      <c r="W73" s="8">
        <v>107.86114000000001</v>
      </c>
      <c r="X73" s="8">
        <v>107.86114000000001</v>
      </c>
      <c r="Y73" s="8">
        <v>115.617643372145</v>
      </c>
      <c r="Z73" s="8">
        <v>416.74203999999997</v>
      </c>
      <c r="AA73" s="8">
        <v>426.66050999999999</v>
      </c>
      <c r="AB73" s="8">
        <v>426.66050999999999</v>
      </c>
      <c r="AC73" s="8">
        <v>426.66050999999999</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561.73266999999998</v>
      </c>
      <c r="Z74" s="8">
        <v>864.69275000000005</v>
      </c>
      <c r="AA74" s="8">
        <v>864.69275000000005</v>
      </c>
      <c r="AB74" s="8">
        <v>864.69275000000005</v>
      </c>
      <c r="AC74" s="8">
        <v>864.69275000000005</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161.91746499999999</v>
      </c>
      <c r="H77" s="8">
        <v>161.91746499999999</v>
      </c>
      <c r="I77" s="8">
        <v>95.917464999999993</v>
      </c>
      <c r="J77" s="8">
        <v>95.917464999999993</v>
      </c>
      <c r="K77" s="8">
        <v>205.88649000000001</v>
      </c>
      <c r="L77" s="8">
        <v>205.88649000000001</v>
      </c>
      <c r="M77" s="8">
        <v>205.88649000000001</v>
      </c>
      <c r="N77" s="8">
        <v>135.88649000000001</v>
      </c>
      <c r="O77" s="8">
        <v>135.88649000000001</v>
      </c>
      <c r="P77" s="8">
        <v>201.98468</v>
      </c>
      <c r="Q77" s="8">
        <v>201.98468</v>
      </c>
      <c r="R77" s="8">
        <v>201.98478583997999</v>
      </c>
      <c r="S77" s="8">
        <v>201.98478587501</v>
      </c>
      <c r="T77" s="8">
        <v>201.98478588837</v>
      </c>
      <c r="U77" s="8">
        <v>201.98478589857001</v>
      </c>
      <c r="V77" s="8">
        <v>201.98478591458999</v>
      </c>
      <c r="W77" s="8">
        <v>201.98480102264</v>
      </c>
      <c r="X77" s="8">
        <v>201.98480104728401</v>
      </c>
      <c r="Y77" s="8">
        <v>302.08992845866999</v>
      </c>
      <c r="Z77" s="8">
        <v>302.08992849238001</v>
      </c>
      <c r="AA77" s="8">
        <v>302.08992856764002</v>
      </c>
      <c r="AB77" s="8">
        <v>302.08992857956002</v>
      </c>
      <c r="AC77" s="8">
        <v>302.08992858970998</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329.45177999999999</v>
      </c>
      <c r="H79" s="8">
        <v>421.05260999999996</v>
      </c>
      <c r="I79" s="8">
        <v>421.05260999999996</v>
      </c>
      <c r="J79" s="8">
        <v>421.05260999999996</v>
      </c>
      <c r="K79" s="8">
        <v>421.05260999999996</v>
      </c>
      <c r="L79" s="8">
        <v>421.05260999999996</v>
      </c>
      <c r="M79" s="8">
        <v>421.05260999999996</v>
      </c>
      <c r="N79" s="8">
        <v>421.05260999999996</v>
      </c>
      <c r="O79" s="8">
        <v>422.23115999999999</v>
      </c>
      <c r="P79" s="8">
        <v>440.78269999999998</v>
      </c>
      <c r="Q79" s="8">
        <v>477.44063999999997</v>
      </c>
      <c r="R79" s="8">
        <v>477.44063999999997</v>
      </c>
      <c r="S79" s="8">
        <v>477.44063999999997</v>
      </c>
      <c r="T79" s="8">
        <v>477.44063999999997</v>
      </c>
      <c r="U79" s="8">
        <v>477.44063999999997</v>
      </c>
      <c r="V79" s="8">
        <v>477.44063999999997</v>
      </c>
      <c r="W79" s="8">
        <v>477.44063999999997</v>
      </c>
      <c r="X79" s="8">
        <v>477.44063999999997</v>
      </c>
      <c r="Y79" s="8">
        <v>477.44063999999997</v>
      </c>
      <c r="Z79" s="8">
        <v>477.44063999999997</v>
      </c>
      <c r="AA79" s="8">
        <v>477.44063999999997</v>
      </c>
      <c r="AB79" s="8">
        <v>477.44063999999997</v>
      </c>
      <c r="AC79" s="8">
        <v>309.44063999999997</v>
      </c>
    </row>
    <row r="80" spans="1:29">
      <c r="A80" s="16" t="s">
        <v>164</v>
      </c>
      <c r="B80" s="16" t="s">
        <v>130</v>
      </c>
      <c r="C80" s="16" t="s">
        <v>159</v>
      </c>
      <c r="D80" s="16" t="s">
        <v>9</v>
      </c>
      <c r="E80" s="8">
        <v>251.34999847412098</v>
      </c>
      <c r="F80" s="8">
        <v>251.34999847412098</v>
      </c>
      <c r="G80" s="8">
        <v>251.34999847412098</v>
      </c>
      <c r="H80" s="8">
        <v>348.47763847412097</v>
      </c>
      <c r="I80" s="8">
        <v>468.16304847412096</v>
      </c>
      <c r="J80" s="8">
        <v>587.84843847412094</v>
      </c>
      <c r="K80" s="8">
        <v>707.53383847412101</v>
      </c>
      <c r="L80" s="8">
        <v>827.21925847412103</v>
      </c>
      <c r="M80" s="8">
        <v>916.30539847412103</v>
      </c>
      <c r="N80" s="8">
        <v>1035.990698474121</v>
      </c>
      <c r="O80" s="8">
        <v>1138.4061984741211</v>
      </c>
      <c r="P80" s="8">
        <v>1205.5393984741208</v>
      </c>
      <c r="Q80" s="8">
        <v>1294.3765984741208</v>
      </c>
      <c r="R80" s="8">
        <v>1414.0619984741211</v>
      </c>
      <c r="S80" s="8">
        <v>1414.0619984741211</v>
      </c>
      <c r="T80" s="8">
        <v>1414.0619984741211</v>
      </c>
      <c r="U80" s="8">
        <v>1414.0619984741211</v>
      </c>
      <c r="V80" s="8">
        <v>1414.0619984741211</v>
      </c>
      <c r="W80" s="8">
        <v>1414.0619984741211</v>
      </c>
      <c r="X80" s="8">
        <v>1414.0619984741211</v>
      </c>
      <c r="Y80" s="8">
        <v>1414.0619984741211</v>
      </c>
      <c r="Z80" s="8">
        <v>1414.0619984741211</v>
      </c>
      <c r="AA80" s="8">
        <v>1414.0619984741211</v>
      </c>
      <c r="AB80" s="8">
        <v>1414.0619984741211</v>
      </c>
      <c r="AC80" s="8">
        <v>1274.3119984741211</v>
      </c>
    </row>
    <row r="81" spans="1:29">
      <c r="A81" s="16" t="s">
        <v>164</v>
      </c>
      <c r="B81" s="16" t="s">
        <v>131</v>
      </c>
      <c r="C81" s="16" t="s">
        <v>160</v>
      </c>
      <c r="D81" s="16" t="s">
        <v>9</v>
      </c>
      <c r="E81" s="8">
        <v>843.89999008178654</v>
      </c>
      <c r="F81" s="8">
        <v>1749.9906900817864</v>
      </c>
      <c r="G81" s="8">
        <v>2500.4019600817865</v>
      </c>
      <c r="H81" s="8">
        <v>2623.0364600817866</v>
      </c>
      <c r="I81" s="8">
        <v>2623.0364600817866</v>
      </c>
      <c r="J81" s="8">
        <v>2623.0364600817866</v>
      </c>
      <c r="K81" s="8">
        <v>2623.0364600817866</v>
      </c>
      <c r="L81" s="8">
        <v>2682.2258500817866</v>
      </c>
      <c r="M81" s="8">
        <v>2712.2454500817867</v>
      </c>
      <c r="N81" s="8">
        <v>2712.2454500817867</v>
      </c>
      <c r="O81" s="8">
        <v>2729.9934530817868</v>
      </c>
      <c r="P81" s="8">
        <v>2929.3675180817868</v>
      </c>
      <c r="Q81" s="8">
        <v>2929.3675400817865</v>
      </c>
      <c r="R81" s="8">
        <v>2977.1609100817864</v>
      </c>
      <c r="S81" s="8">
        <v>2977.1609100817864</v>
      </c>
      <c r="T81" s="8">
        <v>2977.1609100817864</v>
      </c>
      <c r="U81" s="8">
        <v>3208.2121400817864</v>
      </c>
      <c r="V81" s="8">
        <v>3361.2563431335448</v>
      </c>
      <c r="W81" s="8">
        <v>2981.4062431335442</v>
      </c>
      <c r="X81" s="8">
        <v>2981.4062431335442</v>
      </c>
      <c r="Y81" s="8">
        <v>3074.7899431335445</v>
      </c>
      <c r="Z81" s="8">
        <v>3242.5707423706053</v>
      </c>
      <c r="AA81" s="8">
        <v>3242.5707423706053</v>
      </c>
      <c r="AB81" s="8">
        <v>3014.5707499999999</v>
      </c>
      <c r="AC81" s="8">
        <v>3014.5707499999999</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220</v>
      </c>
      <c r="I86" s="8">
        <v>720</v>
      </c>
      <c r="J86" s="8">
        <v>1220</v>
      </c>
      <c r="K86" s="8">
        <v>1887</v>
      </c>
      <c r="L86" s="8">
        <v>2553</v>
      </c>
      <c r="M86" s="8">
        <v>3220</v>
      </c>
      <c r="N86" s="8">
        <v>4220</v>
      </c>
      <c r="O86" s="8">
        <v>4281.0309999999999</v>
      </c>
      <c r="P86" s="8">
        <v>4281.0309999999999</v>
      </c>
      <c r="Q86" s="8">
        <v>4281.0309999999999</v>
      </c>
      <c r="R86" s="8">
        <v>4502.3370000000004</v>
      </c>
      <c r="S86" s="8">
        <v>4502.3370000000004</v>
      </c>
      <c r="T86" s="8">
        <v>4502.3370000000004</v>
      </c>
      <c r="U86" s="8">
        <v>4502.3370000000004</v>
      </c>
      <c r="V86" s="8">
        <v>4502.3370000000004</v>
      </c>
      <c r="W86" s="8">
        <v>4502.3370000000004</v>
      </c>
      <c r="X86" s="8">
        <v>4502.3370000000004</v>
      </c>
      <c r="Y86" s="8">
        <v>4502.3370000000004</v>
      </c>
      <c r="Z86" s="8">
        <v>4502.3370000000004</v>
      </c>
      <c r="AA86" s="8">
        <v>4502.3370000000004</v>
      </c>
      <c r="AB86" s="8">
        <v>4502.3370000000004</v>
      </c>
      <c r="AC86" s="8">
        <v>4502.3370000000004</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500</v>
      </c>
      <c r="H88" s="8">
        <v>780</v>
      </c>
      <c r="I88" s="8">
        <v>780</v>
      </c>
      <c r="J88" s="8">
        <v>780</v>
      </c>
      <c r="K88" s="8">
        <v>780</v>
      </c>
      <c r="L88" s="8">
        <v>780</v>
      </c>
      <c r="M88" s="8">
        <v>780</v>
      </c>
      <c r="N88" s="8">
        <v>780</v>
      </c>
      <c r="O88" s="8">
        <v>1718.9693600000001</v>
      </c>
      <c r="P88" s="8">
        <v>2718.9694</v>
      </c>
      <c r="Q88" s="8">
        <v>3718.9695000000002</v>
      </c>
      <c r="R88" s="8">
        <v>4497.6630000000005</v>
      </c>
      <c r="S88" s="8">
        <v>4497.6630000000005</v>
      </c>
      <c r="T88" s="8">
        <v>4497.6630000000005</v>
      </c>
      <c r="U88" s="8">
        <v>4497.6630000000005</v>
      </c>
      <c r="V88" s="8">
        <v>4497.6630000000005</v>
      </c>
      <c r="W88" s="8">
        <v>4497.6630000000005</v>
      </c>
      <c r="X88" s="8">
        <v>4497.6630000000005</v>
      </c>
      <c r="Y88" s="8">
        <v>4497.6630000000005</v>
      </c>
      <c r="Z88" s="8">
        <v>4497.6630000000005</v>
      </c>
      <c r="AA88" s="8">
        <v>4497.6630000000005</v>
      </c>
      <c r="AB88" s="8">
        <v>4497.6630000000005</v>
      </c>
      <c r="AC88" s="8">
        <v>4497.6630000000005</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51EvCihor6oRFVp/1WX0Uq09p+OCUmNZKqkO0UjM/bdz/fGDZLvWHz9Ybq5lNlq9vFIut1wpaGx4+3upDeczAA==" saltValue="AvxGXzkchuDI6eX1RbIoz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81D1-E7B1-42C6-A5E4-D947F48891FB}">
  <sheetPr codeName="Sheet33">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416265.53399999999</v>
      </c>
      <c r="D6" s="8">
        <v>288940.83439999999</v>
      </c>
      <c r="E6" s="8">
        <v>94493.21283816715</v>
      </c>
      <c r="F6" s="8">
        <v>17341.008038547287</v>
      </c>
      <c r="G6" s="8">
        <v>15558.792745058574</v>
      </c>
      <c r="H6" s="8">
        <v>14200.447513996351</v>
      </c>
      <c r="I6" s="8">
        <v>12098.681454963065</v>
      </c>
      <c r="J6" s="8">
        <v>11760.978309986902</v>
      </c>
      <c r="K6" s="8">
        <v>11266.760258790215</v>
      </c>
      <c r="L6" s="8">
        <v>8086.9131905405366</v>
      </c>
      <c r="M6" s="8">
        <v>8291.2031461613733</v>
      </c>
      <c r="N6" s="8">
        <v>1.2379877750000001E-4</v>
      </c>
      <c r="O6" s="8">
        <v>1.18696346E-4</v>
      </c>
      <c r="P6" s="8">
        <v>1.101499095E-4</v>
      </c>
      <c r="Q6" s="8">
        <v>6.911493152999999E-5</v>
      </c>
      <c r="R6" s="8">
        <v>7.0700769300000002E-5</v>
      </c>
      <c r="S6" s="8">
        <v>6.1518833299999996E-5</v>
      </c>
      <c r="T6" s="8">
        <v>4.87294163E-5</v>
      </c>
      <c r="U6" s="8">
        <v>4.0337188900000002E-5</v>
      </c>
      <c r="V6" s="8">
        <v>2.9942063500000003E-5</v>
      </c>
      <c r="W6" s="8">
        <v>2.4641246099999998E-5</v>
      </c>
      <c r="X6" s="8">
        <v>2.2726393599999997E-5</v>
      </c>
      <c r="Y6" s="8">
        <v>2.01540375E-5</v>
      </c>
      <c r="Z6" s="8">
        <v>1.9508847299999999E-5</v>
      </c>
      <c r="AA6" s="8">
        <v>2.4132912699999998E-5</v>
      </c>
    </row>
    <row r="7" spans="1:27">
      <c r="A7" s="16" t="s">
        <v>17</v>
      </c>
      <c r="B7" s="16" t="s">
        <v>11</v>
      </c>
      <c r="C7" s="8">
        <v>148729.81</v>
      </c>
      <c r="D7" s="8">
        <v>121846.68003288715</v>
      </c>
      <c r="E7" s="8">
        <v>16908.984221501963</v>
      </c>
      <c r="F7" s="8">
        <v>13862.083092781164</v>
      </c>
      <c r="G7" s="8">
        <v>9.9180320000000005E-5</v>
      </c>
      <c r="H7" s="8">
        <v>9.2623175999999999E-5</v>
      </c>
      <c r="I7" s="8">
        <v>7.9945291999999993E-5</v>
      </c>
      <c r="J7" s="8">
        <v>6.8469739799999999E-5</v>
      </c>
      <c r="K7" s="8">
        <v>5.8917130499999999E-5</v>
      </c>
      <c r="L7" s="8">
        <v>1.9085496000000001E-5</v>
      </c>
      <c r="M7" s="8">
        <v>1.7113595000000001E-5</v>
      </c>
      <c r="N7" s="8">
        <v>1.5649019000000001E-5</v>
      </c>
      <c r="O7" s="8">
        <v>1.4526123599999999E-5</v>
      </c>
      <c r="P7" s="8">
        <v>1.38815077E-5</v>
      </c>
      <c r="Q7" s="8">
        <v>1.3168996E-5</v>
      </c>
      <c r="R7" s="8">
        <v>1.1875551000000001E-5</v>
      </c>
      <c r="S7" s="8">
        <v>1.13245254E-5</v>
      </c>
      <c r="T7" s="8">
        <v>1.05831363E-5</v>
      </c>
      <c r="U7" s="8">
        <v>9.5079843000000005E-6</v>
      </c>
      <c r="V7" s="8">
        <v>9.0006104999999986E-6</v>
      </c>
      <c r="W7" s="8">
        <v>8.3623923999999993E-6</v>
      </c>
      <c r="X7" s="8">
        <v>0</v>
      </c>
      <c r="Y7" s="8">
        <v>0</v>
      </c>
      <c r="Z7" s="8">
        <v>0</v>
      </c>
      <c r="AA7" s="8">
        <v>0</v>
      </c>
    </row>
    <row r="8" spans="1:27">
      <c r="A8" s="16" t="s">
        <v>17</v>
      </c>
      <c r="B8" s="16" t="s">
        <v>7</v>
      </c>
      <c r="C8" s="8">
        <v>146139.01</v>
      </c>
      <c r="D8" s="8">
        <v>111985.55803016119</v>
      </c>
      <c r="E8" s="8">
        <v>117219.24220145382</v>
      </c>
      <c r="F8" s="8">
        <v>94815.595584517723</v>
      </c>
      <c r="G8" s="8">
        <v>81214.592272631475</v>
      </c>
      <c r="H8" s="8">
        <v>64869.080759895049</v>
      </c>
      <c r="I8" s="8">
        <v>66733.394557125663</v>
      </c>
      <c r="J8" s="8">
        <v>61335.939248036942</v>
      </c>
      <c r="K8" s="8">
        <v>53671.059937391889</v>
      </c>
      <c r="L8" s="8">
        <v>43395.022470841941</v>
      </c>
      <c r="M8" s="8">
        <v>36189.691314210526</v>
      </c>
      <c r="N8" s="8">
        <v>30545.535909662209</v>
      </c>
      <c r="O8" s="8">
        <v>27572.764901014267</v>
      </c>
      <c r="P8" s="8">
        <v>24010.146795248413</v>
      </c>
      <c r="Q8" s="8">
        <v>21821.940787883399</v>
      </c>
      <c r="R8" s="8">
        <v>18368.484962294751</v>
      </c>
      <c r="S8" s="8">
        <v>17458.400447306238</v>
      </c>
      <c r="T8" s="8">
        <v>13908.563302073902</v>
      </c>
      <c r="U8" s="8">
        <v>11591.925675636328</v>
      </c>
      <c r="V8" s="8">
        <v>8152.8619203709604</v>
      </c>
      <c r="W8" s="8">
        <v>6992.9765576409227</v>
      </c>
      <c r="X8" s="8">
        <v>5554.7914540751217</v>
      </c>
      <c r="Y8" s="8">
        <v>5822.4286518370027</v>
      </c>
      <c r="Z8" s="8">
        <v>5126.1466482819196</v>
      </c>
      <c r="AA8" s="8">
        <v>3468.5581604237454</v>
      </c>
    </row>
    <row r="9" spans="1:27">
      <c r="A9" s="16" t="s">
        <v>17</v>
      </c>
      <c r="B9" s="16" t="s">
        <v>12</v>
      </c>
      <c r="C9" s="8">
        <v>13732.007000000001</v>
      </c>
      <c r="D9" s="8">
        <v>6197.6129999999994</v>
      </c>
      <c r="E9" s="8">
        <v>8832.4812000000002</v>
      </c>
      <c r="F9" s="8">
        <v>4486.6836999999996</v>
      </c>
      <c r="G9" s="8">
        <v>4436.2924000000003</v>
      </c>
      <c r="H9" s="8">
        <v>2849.4922999999999</v>
      </c>
      <c r="I9" s="8">
        <v>2671.0852</v>
      </c>
      <c r="J9" s="8">
        <v>1346.04331</v>
      </c>
      <c r="K9" s="8">
        <v>2504.4764</v>
      </c>
      <c r="L9" s="8">
        <v>1101.11952</v>
      </c>
      <c r="M9" s="8">
        <v>1051.59752</v>
      </c>
      <c r="N9" s="8">
        <v>1195.6689999999999</v>
      </c>
      <c r="O9" s="8">
        <v>709.46310889549989</v>
      </c>
      <c r="P9" s="8">
        <v>655.19060000000002</v>
      </c>
      <c r="Q9" s="8">
        <v>603.72580000000005</v>
      </c>
      <c r="R9" s="8">
        <v>582.37225000000001</v>
      </c>
      <c r="S9" s="8">
        <v>589.55039999999997</v>
      </c>
      <c r="T9" s="8">
        <v>525.04743999999994</v>
      </c>
      <c r="U9" s="8">
        <v>448.63315999999998</v>
      </c>
      <c r="V9" s="8">
        <v>399.43670000000003</v>
      </c>
      <c r="W9" s="8">
        <v>377.36430000000001</v>
      </c>
      <c r="X9" s="8">
        <v>373.42378000000002</v>
      </c>
      <c r="Y9" s="8">
        <v>323.54638</v>
      </c>
      <c r="Z9" s="8">
        <v>301.96446999999995</v>
      </c>
      <c r="AA9" s="8">
        <v>0</v>
      </c>
    </row>
    <row r="10" spans="1:27">
      <c r="A10" s="16" t="s">
        <v>17</v>
      </c>
      <c r="B10" s="16" t="s">
        <v>4</v>
      </c>
      <c r="C10" s="8">
        <v>138840.89098394319</v>
      </c>
      <c r="D10" s="8">
        <v>80675.46980504565</v>
      </c>
      <c r="E10" s="8">
        <v>124683.51924218684</v>
      </c>
      <c r="F10" s="8">
        <v>95001.839233829756</v>
      </c>
      <c r="G10" s="8">
        <v>86355.90991843403</v>
      </c>
      <c r="H10" s="8">
        <v>73304.76902112196</v>
      </c>
      <c r="I10" s="8">
        <v>66351.92409160595</v>
      </c>
      <c r="J10" s="8">
        <v>44548.507905440274</v>
      </c>
      <c r="K10" s="8">
        <v>67724.860825748299</v>
      </c>
      <c r="L10" s="8">
        <v>36527.472343254813</v>
      </c>
      <c r="M10" s="8">
        <v>38377.395885630096</v>
      </c>
      <c r="N10" s="8">
        <v>46672.187651450884</v>
      </c>
      <c r="O10" s="8">
        <v>44953.853603305826</v>
      </c>
      <c r="P10" s="8">
        <v>46815.135963258443</v>
      </c>
      <c r="Q10" s="8">
        <v>39716.010094138575</v>
      </c>
      <c r="R10" s="8">
        <v>31508.824253921259</v>
      </c>
      <c r="S10" s="8">
        <v>15740.470667443322</v>
      </c>
      <c r="T10" s="8">
        <v>35212.055835310217</v>
      </c>
      <c r="U10" s="8">
        <v>18040.252292415236</v>
      </c>
      <c r="V10" s="8">
        <v>23949.915439029435</v>
      </c>
      <c r="W10" s="8">
        <v>21714.371229623193</v>
      </c>
      <c r="X10" s="8">
        <v>13020.951779813622</v>
      </c>
      <c r="Y10" s="8">
        <v>19609.171544271459</v>
      </c>
      <c r="Z10" s="8">
        <v>12286.333961722254</v>
      </c>
      <c r="AA10" s="8">
        <v>20487.86080059165</v>
      </c>
    </row>
    <row r="11" spans="1:27">
      <c r="A11" s="16" t="s">
        <v>17</v>
      </c>
      <c r="B11" s="16" t="s">
        <v>2</v>
      </c>
      <c r="C11" s="8">
        <v>142553.37711999999</v>
      </c>
      <c r="D11" s="8">
        <v>112453.70743000001</v>
      </c>
      <c r="E11" s="8">
        <v>122793.8416</v>
      </c>
      <c r="F11" s="8">
        <v>106364.15349</v>
      </c>
      <c r="G11" s="8">
        <v>99686.360450000007</v>
      </c>
      <c r="H11" s="8">
        <v>85811.983659999998</v>
      </c>
      <c r="I11" s="8">
        <v>76810.559970000002</v>
      </c>
      <c r="J11" s="8">
        <v>77260.621630000009</v>
      </c>
      <c r="K11" s="8">
        <v>79297.092410000012</v>
      </c>
      <c r="L11" s="8">
        <v>61743.304580000004</v>
      </c>
      <c r="M11" s="8">
        <v>54031.584870000006</v>
      </c>
      <c r="N11" s="8">
        <v>65332.448360000002</v>
      </c>
      <c r="O11" s="8">
        <v>49443.479099999997</v>
      </c>
      <c r="P11" s="8">
        <v>44330.067689999996</v>
      </c>
      <c r="Q11" s="8">
        <v>39407.181450000004</v>
      </c>
      <c r="R11" s="8">
        <v>35754.886960000003</v>
      </c>
      <c r="S11" s="8">
        <v>38935.554640315415</v>
      </c>
      <c r="T11" s="8">
        <v>36805.54021023016</v>
      </c>
      <c r="U11" s="8">
        <v>31460.053670196117</v>
      </c>
      <c r="V11" s="8">
        <v>25627.446940173308</v>
      </c>
      <c r="W11" s="8">
        <v>31099.549500157562</v>
      </c>
      <c r="X11" s="8">
        <v>27771.241680139952</v>
      </c>
      <c r="Y11" s="8">
        <v>22345.755318700001</v>
      </c>
      <c r="Z11" s="8">
        <v>20385.815600140457</v>
      </c>
      <c r="AA11" s="8">
        <v>19616.691000281207</v>
      </c>
    </row>
    <row r="12" spans="1:27">
      <c r="A12" s="16" t="s">
        <v>17</v>
      </c>
      <c r="B12" s="16" t="s">
        <v>208</v>
      </c>
      <c r="C12" s="8">
        <v>24.464988750450004</v>
      </c>
      <c r="D12" s="8">
        <v>22.44795868416</v>
      </c>
      <c r="E12" s="8">
        <v>20.590940457000002</v>
      </c>
      <c r="F12" s="8">
        <v>113.7680715581</v>
      </c>
      <c r="G12" s="8">
        <v>388.44561175600001</v>
      </c>
      <c r="H12" s="8">
        <v>481.66717849600002</v>
      </c>
      <c r="I12" s="8">
        <v>800.344395351</v>
      </c>
      <c r="J12" s="8">
        <v>1150.7664684050001</v>
      </c>
      <c r="K12" s="8">
        <v>1588.5914730299999</v>
      </c>
      <c r="L12" s="8">
        <v>1691.00481876</v>
      </c>
      <c r="M12" s="8">
        <v>1809.4558998300001</v>
      </c>
      <c r="N12" s="8">
        <v>1872.2610808869997</v>
      </c>
      <c r="O12" s="8">
        <v>1913.9963718800002</v>
      </c>
      <c r="P12" s="8">
        <v>1932.5664728559998</v>
      </c>
      <c r="Q12" s="8">
        <v>2118.0408519700004</v>
      </c>
      <c r="R12" s="8">
        <v>2065.4384079200004</v>
      </c>
      <c r="S12" s="8">
        <v>2069.6602153399999</v>
      </c>
      <c r="T12" s="8">
        <v>2047.5227618299998</v>
      </c>
      <c r="U12" s="8">
        <v>2021.5159281399999</v>
      </c>
      <c r="V12" s="8">
        <v>1998.8547784149998</v>
      </c>
      <c r="W12" s="8">
        <v>1979.56855591</v>
      </c>
      <c r="X12" s="8">
        <v>1984.7870009149999</v>
      </c>
      <c r="Y12" s="8">
        <v>1980.3033321500002</v>
      </c>
      <c r="Z12" s="8">
        <v>1960.4627136100003</v>
      </c>
      <c r="AA12" s="8">
        <v>1923.0952510500001</v>
      </c>
    </row>
    <row r="13" spans="1:27">
      <c r="A13" s="16" t="s">
        <v>17</v>
      </c>
      <c r="B13" s="16" t="s">
        <v>9</v>
      </c>
      <c r="C13" s="8">
        <v>0</v>
      </c>
      <c r="D13" s="8">
        <v>1437.5116590912676</v>
      </c>
      <c r="E13" s="8">
        <v>3357.1326281374613</v>
      </c>
      <c r="F13" s="8">
        <v>3415.4899898642302</v>
      </c>
      <c r="G13" s="8">
        <v>3465.2628144006944</v>
      </c>
      <c r="H13" s="8">
        <v>3568.000994122312</v>
      </c>
      <c r="I13" s="8">
        <v>3997.8390474497783</v>
      </c>
      <c r="J13" s="8">
        <v>4636.6253057659742</v>
      </c>
      <c r="K13" s="8">
        <v>4654.7189928527987</v>
      </c>
      <c r="L13" s="8">
        <v>4751.0693464915003</v>
      </c>
      <c r="M13" s="8">
        <v>4763.9792996772976</v>
      </c>
      <c r="N13" s="8">
        <v>4505.2937240086221</v>
      </c>
      <c r="O13" s="8">
        <v>4447.0800891698855</v>
      </c>
      <c r="P13" s="8">
        <v>4267.2893283927197</v>
      </c>
      <c r="Q13" s="8">
        <v>4205.3046523767262</v>
      </c>
      <c r="R13" s="8">
        <v>4148.7149796006888</v>
      </c>
      <c r="S13" s="8">
        <v>4161.20276224188</v>
      </c>
      <c r="T13" s="8">
        <v>3891.4765503676003</v>
      </c>
      <c r="U13" s="8">
        <v>3866.4650288889516</v>
      </c>
      <c r="V13" s="8">
        <v>3774.9929610827403</v>
      </c>
      <c r="W13" s="8">
        <v>3581.4965481667336</v>
      </c>
      <c r="X13" s="8">
        <v>3480.6798701519519</v>
      </c>
      <c r="Y13" s="8">
        <v>3238.657232512805</v>
      </c>
      <c r="Z13" s="8">
        <v>3171.1358318760704</v>
      </c>
      <c r="AA13" s="8">
        <v>2918.4106692164269</v>
      </c>
    </row>
    <row r="14" spans="1:27">
      <c r="A14" s="16" t="s">
        <v>17</v>
      </c>
      <c r="B14" s="16" t="s">
        <v>8</v>
      </c>
      <c r="C14" s="8">
        <v>0</v>
      </c>
      <c r="D14" s="8">
        <v>7.2643121900000013E-6</v>
      </c>
      <c r="E14" s="8">
        <v>623.90311026503355</v>
      </c>
      <c r="F14" s="8">
        <v>1565.6347719107964</v>
      </c>
      <c r="G14" s="8">
        <v>1633.4707502022873</v>
      </c>
      <c r="H14" s="8">
        <v>1495.2099499637136</v>
      </c>
      <c r="I14" s="8">
        <v>1562.1841280292799</v>
      </c>
      <c r="J14" s="8">
        <v>1557.3507760724183</v>
      </c>
      <c r="K14" s="8">
        <v>1909.5357957507442</v>
      </c>
      <c r="L14" s="8">
        <v>2062.3957463059583</v>
      </c>
      <c r="M14" s="8">
        <v>2160.809985886604</v>
      </c>
      <c r="N14" s="8">
        <v>2801.8407733970926</v>
      </c>
      <c r="O14" s="8">
        <v>2613.9149497670937</v>
      </c>
      <c r="P14" s="8">
        <v>2451.6180005225256</v>
      </c>
      <c r="Q14" s="8">
        <v>2501.2425576585856</v>
      </c>
      <c r="R14" s="8">
        <v>2465.8116761671422</v>
      </c>
      <c r="S14" s="8">
        <v>2521.2576457317173</v>
      </c>
      <c r="T14" s="8">
        <v>2637.0087899177784</v>
      </c>
      <c r="U14" s="8">
        <v>2534.5607277241556</v>
      </c>
      <c r="V14" s="8">
        <v>2476.8976194254492</v>
      </c>
      <c r="W14" s="8">
        <v>2662.5720331728603</v>
      </c>
      <c r="X14" s="8">
        <v>2459.6053267152188</v>
      </c>
      <c r="Y14" s="8">
        <v>2249.2672323577144</v>
      </c>
      <c r="Z14" s="8">
        <v>2158.2472712326394</v>
      </c>
      <c r="AA14" s="8">
        <v>2199.782832430049</v>
      </c>
    </row>
    <row r="15" spans="1:27">
      <c r="A15" s="16" t="s">
        <v>17</v>
      </c>
      <c r="B15" s="16" t="s">
        <v>84</v>
      </c>
      <c r="C15" s="8">
        <v>0</v>
      </c>
      <c r="D15" s="8">
        <v>57.249048834452907</v>
      </c>
      <c r="E15" s="8">
        <v>1451.7464959077226</v>
      </c>
      <c r="F15" s="8">
        <v>2244.9749806005384</v>
      </c>
      <c r="G15" s="8">
        <v>2192.4966712596361</v>
      </c>
      <c r="H15" s="8">
        <v>1891.4994087576656</v>
      </c>
      <c r="I15" s="8">
        <v>1949.2958426320449</v>
      </c>
      <c r="J15" s="8">
        <v>1635.0555462331577</v>
      </c>
      <c r="K15" s="8">
        <v>1625.663655185436</v>
      </c>
      <c r="L15" s="8">
        <v>1535.2229096462818</v>
      </c>
      <c r="M15" s="8">
        <v>1506.5652419829071</v>
      </c>
      <c r="N15" s="8">
        <v>1753.1280251352327</v>
      </c>
      <c r="O15" s="8">
        <v>1475.851960664533</v>
      </c>
      <c r="P15" s="8">
        <v>1209.1923362477685</v>
      </c>
      <c r="Q15" s="8">
        <v>1091.791850706941</v>
      </c>
      <c r="R15" s="8">
        <v>939.22207727563</v>
      </c>
      <c r="S15" s="8">
        <v>978.41731217385097</v>
      </c>
      <c r="T15" s="8">
        <v>824.06115879372999</v>
      </c>
      <c r="U15" s="8">
        <v>635.99841354585499</v>
      </c>
      <c r="V15" s="8">
        <v>653.78813724670795</v>
      </c>
      <c r="W15" s="8">
        <v>846.17496859476114</v>
      </c>
      <c r="X15" s="8">
        <v>623.76551285967446</v>
      </c>
      <c r="Y15" s="8">
        <v>440.1280028288374</v>
      </c>
      <c r="Z15" s="8">
        <v>364.60856586279294</v>
      </c>
      <c r="AA15" s="8">
        <v>405.60714320020998</v>
      </c>
    </row>
    <row r="16" spans="1:27">
      <c r="A16" s="16" t="s">
        <v>17</v>
      </c>
      <c r="B16" s="16" t="s">
        <v>187</v>
      </c>
      <c r="C16" s="8">
        <v>7412.9382999999998</v>
      </c>
      <c r="D16" s="8">
        <v>8091.90985</v>
      </c>
      <c r="E16" s="8">
        <v>4759.4887071293815</v>
      </c>
      <c r="F16" s="8">
        <v>3683.1486814723739</v>
      </c>
      <c r="G16" s="8">
        <v>3941.9167248780977</v>
      </c>
      <c r="H16" s="8">
        <v>2607.0536450177692</v>
      </c>
      <c r="I16" s="8">
        <v>3000.3373941446225</v>
      </c>
      <c r="J16" s="8">
        <v>2792.0529232907838</v>
      </c>
      <c r="K16" s="8">
        <v>2420.4748231056619</v>
      </c>
      <c r="L16" s="8">
        <v>1423.7280036137904</v>
      </c>
      <c r="M16" s="8">
        <v>1624.5107218434473</v>
      </c>
      <c r="N16" s="8">
        <v>2335.1678397518685</v>
      </c>
      <c r="O16" s="8">
        <v>1478.5851583440494</v>
      </c>
      <c r="P16" s="8">
        <v>1171.75987800913</v>
      </c>
      <c r="Q16" s="8">
        <v>871.45829660637855</v>
      </c>
      <c r="R16" s="8">
        <v>960.98565189082922</v>
      </c>
      <c r="S16" s="8">
        <v>1051.5245345896562</v>
      </c>
      <c r="T16" s="8">
        <v>954.45646867512471</v>
      </c>
      <c r="U16" s="8">
        <v>769.7022745774085</v>
      </c>
      <c r="V16" s="8">
        <v>567.58313380418065</v>
      </c>
      <c r="W16" s="8">
        <v>396.95412769123107</v>
      </c>
      <c r="X16" s="8">
        <v>534.70031574190318</v>
      </c>
      <c r="Y16" s="8">
        <v>367.43714709520452</v>
      </c>
      <c r="Z16" s="8">
        <v>341.47930550505907</v>
      </c>
      <c r="AA16" s="8">
        <v>533.28067823268293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1013698.0323926936</v>
      </c>
      <c r="D18" s="70">
        <v>731708.98122196819</v>
      </c>
      <c r="E18" s="70">
        <v>495144.1431852064</v>
      </c>
      <c r="F18" s="70">
        <v>342894.37963508192</v>
      </c>
      <c r="G18" s="70">
        <v>298873.54045780119</v>
      </c>
      <c r="H18" s="70">
        <v>251079.20452399401</v>
      </c>
      <c r="I18" s="70">
        <v>235975.6461612467</v>
      </c>
      <c r="J18" s="70">
        <v>208023.9414917012</v>
      </c>
      <c r="K18" s="70">
        <v>226663.23463077223</v>
      </c>
      <c r="L18" s="70">
        <v>162317.25294854035</v>
      </c>
      <c r="M18" s="70">
        <v>149806.79390233583</v>
      </c>
      <c r="N18" s="70">
        <v>157013.53250374072</v>
      </c>
      <c r="O18" s="70">
        <v>134608.98937626361</v>
      </c>
      <c r="P18" s="70">
        <v>126842.96718856643</v>
      </c>
      <c r="Q18" s="70">
        <v>112336.69642362453</v>
      </c>
      <c r="R18" s="70">
        <v>96794.741301646616</v>
      </c>
      <c r="S18" s="70">
        <v>83506.038697985452</v>
      </c>
      <c r="T18" s="70">
        <v>96805.732576511058</v>
      </c>
      <c r="U18" s="70">
        <v>71369.107220969221</v>
      </c>
      <c r="V18" s="70">
        <v>67601.777668490453</v>
      </c>
      <c r="W18" s="70">
        <v>69651.027853960913</v>
      </c>
      <c r="X18" s="70">
        <v>55803.946743138833</v>
      </c>
      <c r="Y18" s="70">
        <v>56376.694861907061</v>
      </c>
      <c r="Z18" s="70">
        <v>46096.194387740041</v>
      </c>
      <c r="AA18" s="70">
        <v>51553.286559558881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207132.87700000001</v>
      </c>
      <c r="D21" s="8">
        <v>124791.6949</v>
      </c>
      <c r="E21" s="8">
        <v>44283.052383959548</v>
      </c>
      <c r="F21" s="8">
        <v>2.5205437300000001E-4</v>
      </c>
      <c r="G21" s="8">
        <v>2.1687408800000001E-4</v>
      </c>
      <c r="H21" s="8">
        <v>1.8317405300000004E-4</v>
      </c>
      <c r="I21" s="8">
        <v>1.6773439300000001E-4</v>
      </c>
      <c r="J21" s="8">
        <v>3.4873671999999995E-5</v>
      </c>
      <c r="K21" s="8">
        <v>3.2610368000000001E-5</v>
      </c>
      <c r="L21" s="8">
        <v>2.9022788E-5</v>
      </c>
      <c r="M21" s="8">
        <v>2.2011205499999999E-5</v>
      </c>
      <c r="N21" s="8">
        <v>2.3947227000000001E-5</v>
      </c>
      <c r="O21" s="8">
        <v>2.12913875E-5</v>
      </c>
      <c r="P21" s="8">
        <v>1.9238614000000001E-5</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45397.752</v>
      </c>
      <c r="D23" s="8">
        <v>36411.518045729157</v>
      </c>
      <c r="E23" s="8">
        <v>35927.46206108178</v>
      </c>
      <c r="F23" s="8">
        <v>32329.417055063353</v>
      </c>
      <c r="G23" s="8">
        <v>24681.563049601529</v>
      </c>
      <c r="H23" s="8">
        <v>19288.544045724146</v>
      </c>
      <c r="I23" s="8">
        <v>22360.112042682569</v>
      </c>
      <c r="J23" s="8">
        <v>21834.314040583628</v>
      </c>
      <c r="K23" s="8">
        <v>16109.17903737989</v>
      </c>
      <c r="L23" s="8">
        <v>16467.909032822943</v>
      </c>
      <c r="M23" s="8">
        <v>14474.232531160169</v>
      </c>
      <c r="N23" s="8">
        <v>14130.714529564548</v>
      </c>
      <c r="O23" s="8">
        <v>12277.711527396395</v>
      </c>
      <c r="P23" s="8">
        <v>11387.427525521176</v>
      </c>
      <c r="Q23" s="8">
        <v>10942.366523584995</v>
      </c>
      <c r="R23" s="8">
        <v>9608.540722021995</v>
      </c>
      <c r="S23" s="8">
        <v>8943.2482207001649</v>
      </c>
      <c r="T23" s="8">
        <v>5515.1900192967723</v>
      </c>
      <c r="U23" s="8">
        <v>5173.2010175712649</v>
      </c>
      <c r="V23" s="8">
        <v>4611.7100161840917</v>
      </c>
      <c r="W23" s="8">
        <v>4563.5090152757366</v>
      </c>
      <c r="X23" s="8">
        <v>3397.8652144622201</v>
      </c>
      <c r="Y23" s="8">
        <v>3701.376813440992</v>
      </c>
      <c r="Z23" s="8">
        <v>3349.8302125300952</v>
      </c>
      <c r="AA23" s="8">
        <v>3468.558037452437</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56337.175836826347</v>
      </c>
      <c r="D25" s="8">
        <v>45497.606132052504</v>
      </c>
      <c r="E25" s="8">
        <v>58666.903031879679</v>
      </c>
      <c r="F25" s="8">
        <v>42627.330749517234</v>
      </c>
      <c r="G25" s="8">
        <v>36549.507478509957</v>
      </c>
      <c r="H25" s="8">
        <v>36882.830582162031</v>
      </c>
      <c r="I25" s="8">
        <v>28666.985950954968</v>
      </c>
      <c r="J25" s="8">
        <v>21013.463494484618</v>
      </c>
      <c r="K25" s="8">
        <v>28147.948332808061</v>
      </c>
      <c r="L25" s="8">
        <v>19205.697507529847</v>
      </c>
      <c r="M25" s="8">
        <v>18501.214914647218</v>
      </c>
      <c r="N25" s="8">
        <v>22353.995661299417</v>
      </c>
      <c r="O25" s="8">
        <v>24024.788002790843</v>
      </c>
      <c r="P25" s="8">
        <v>22273.593474683323</v>
      </c>
      <c r="Q25" s="8">
        <v>20826.331085017326</v>
      </c>
      <c r="R25" s="8">
        <v>14050.617109304863</v>
      </c>
      <c r="S25" s="8">
        <v>8954.1421282736937</v>
      </c>
      <c r="T25" s="8">
        <v>18688.338424916801</v>
      </c>
      <c r="U25" s="8">
        <v>9321.4554432407167</v>
      </c>
      <c r="V25" s="8">
        <v>11626.924385506365</v>
      </c>
      <c r="W25" s="8">
        <v>10231.49121875536</v>
      </c>
      <c r="X25" s="8">
        <v>7817.3780490598301</v>
      </c>
      <c r="Y25" s="8">
        <v>9216.7852763464489</v>
      </c>
      <c r="Z25" s="8">
        <v>7945.2822012158431</v>
      </c>
      <c r="AA25" s="8">
        <v>10540.344273626759</v>
      </c>
    </row>
    <row r="26" spans="1:27">
      <c r="A26" s="16" t="s">
        <v>23</v>
      </c>
      <c r="B26" s="16" t="s">
        <v>2</v>
      </c>
      <c r="C26" s="8">
        <v>26461.112880000001</v>
      </c>
      <c r="D26" s="8">
        <v>21734.922399999999</v>
      </c>
      <c r="E26" s="8">
        <v>28395.416439999997</v>
      </c>
      <c r="F26" s="8">
        <v>19861.823350000002</v>
      </c>
      <c r="G26" s="8">
        <v>17969.052460000003</v>
      </c>
      <c r="H26" s="8">
        <v>14527.7808</v>
      </c>
      <c r="I26" s="8">
        <v>12620.7235</v>
      </c>
      <c r="J26" s="8">
        <v>14676.24548</v>
      </c>
      <c r="K26" s="8">
        <v>14587.314390000001</v>
      </c>
      <c r="L26" s="8">
        <v>11222.00663</v>
      </c>
      <c r="M26" s="8">
        <v>8293.6627600000011</v>
      </c>
      <c r="N26" s="8">
        <v>14147.52045</v>
      </c>
      <c r="O26" s="8">
        <v>9759.1028999999999</v>
      </c>
      <c r="P26" s="8">
        <v>7589.1422999999995</v>
      </c>
      <c r="Q26" s="8">
        <v>6560.1711799999994</v>
      </c>
      <c r="R26" s="8">
        <v>5737.6899199999998</v>
      </c>
      <c r="S26" s="8">
        <v>7096.2148799999995</v>
      </c>
      <c r="T26" s="8">
        <v>6952.6970899999997</v>
      </c>
      <c r="U26" s="8">
        <v>5905.8124299999999</v>
      </c>
      <c r="V26" s="8">
        <v>4023.2356999999997</v>
      </c>
      <c r="W26" s="8">
        <v>6667.5620200000003</v>
      </c>
      <c r="X26" s="8">
        <v>4861.4100600000002</v>
      </c>
      <c r="Y26" s="8">
        <v>3894.61751</v>
      </c>
      <c r="Z26" s="8">
        <v>3519.6426200000001</v>
      </c>
      <c r="AA26" s="8">
        <v>2978.3957700000001</v>
      </c>
    </row>
    <row r="27" spans="1:27">
      <c r="A27" s="16" t="s">
        <v>23</v>
      </c>
      <c r="B27" s="16" t="s">
        <v>208</v>
      </c>
      <c r="C27" s="8">
        <v>0.32151555999999998</v>
      </c>
      <c r="D27" s="8">
        <v>0.29498662999999997</v>
      </c>
      <c r="E27" s="8">
        <v>0.27059640000000001</v>
      </c>
      <c r="F27" s="8">
        <v>19.683142369999999</v>
      </c>
      <c r="G27" s="8">
        <v>33.879551962000001</v>
      </c>
      <c r="H27" s="8">
        <v>67.301763168000008</v>
      </c>
      <c r="I27" s="8">
        <v>279.29637115000003</v>
      </c>
      <c r="J27" s="8">
        <v>402.31339332000005</v>
      </c>
      <c r="K27" s="8">
        <v>513.44899730000009</v>
      </c>
      <c r="L27" s="8">
        <v>560.13783414</v>
      </c>
      <c r="M27" s="8">
        <v>600.71763471999998</v>
      </c>
      <c r="N27" s="8">
        <v>634.82421763999992</v>
      </c>
      <c r="O27" s="8">
        <v>662.22496460000002</v>
      </c>
      <c r="P27" s="8">
        <v>680.84191649999991</v>
      </c>
      <c r="Q27" s="8">
        <v>846.28847285000006</v>
      </c>
      <c r="R27" s="8">
        <v>814.34910370000011</v>
      </c>
      <c r="S27" s="8">
        <v>802.99086123999996</v>
      </c>
      <c r="T27" s="8">
        <v>775.11770864000005</v>
      </c>
      <c r="U27" s="8">
        <v>745.26754570000003</v>
      </c>
      <c r="V27" s="8">
        <v>716.33595339999999</v>
      </c>
      <c r="W27" s="8">
        <v>689.98410559999991</v>
      </c>
      <c r="X27" s="8">
        <v>684.69495009999991</v>
      </c>
      <c r="Y27" s="8">
        <v>674.99459160000004</v>
      </c>
      <c r="Z27" s="8">
        <v>660.60941750000006</v>
      </c>
      <c r="AA27" s="8">
        <v>640.62529085000006</v>
      </c>
    </row>
    <row r="28" spans="1:27">
      <c r="A28" s="16" t="s">
        <v>23</v>
      </c>
      <c r="B28" s="16" t="s">
        <v>9</v>
      </c>
      <c r="C28" s="8">
        <v>0</v>
      </c>
      <c r="D28" s="8">
        <v>219.94546926452665</v>
      </c>
      <c r="E28" s="8">
        <v>866.60903031278053</v>
      </c>
      <c r="F28" s="8">
        <v>740.31624702789338</v>
      </c>
      <c r="G28" s="8">
        <v>693.76049351496499</v>
      </c>
      <c r="H28" s="8">
        <v>635.18990626120251</v>
      </c>
      <c r="I28" s="8">
        <v>869.91462221778409</v>
      </c>
      <c r="J28" s="8">
        <v>1005.7311021371623</v>
      </c>
      <c r="K28" s="8">
        <v>902.5243284295691</v>
      </c>
      <c r="L28" s="8">
        <v>901.63782065938369</v>
      </c>
      <c r="M28" s="8">
        <v>943.07653339978503</v>
      </c>
      <c r="N28" s="8">
        <v>943.03508621540539</v>
      </c>
      <c r="O28" s="8">
        <v>858.66869486798942</v>
      </c>
      <c r="P28" s="8">
        <v>843.28200322557689</v>
      </c>
      <c r="Q28" s="8">
        <v>792.71465057224816</v>
      </c>
      <c r="R28" s="8">
        <v>1033.5950013543265</v>
      </c>
      <c r="S28" s="8">
        <v>1027.0393595778046</v>
      </c>
      <c r="T28" s="8">
        <v>890.52507944097385</v>
      </c>
      <c r="U28" s="8">
        <v>876.33685634521714</v>
      </c>
      <c r="V28" s="8">
        <v>832.20546848428614</v>
      </c>
      <c r="W28" s="8">
        <v>922.88497264650152</v>
      </c>
      <c r="X28" s="8">
        <v>834.5246108089118</v>
      </c>
      <c r="Y28" s="8">
        <v>782.49777908748422</v>
      </c>
      <c r="Z28" s="8">
        <v>740.1635726217296</v>
      </c>
      <c r="AA28" s="8">
        <v>716.46113353866178</v>
      </c>
    </row>
    <row r="29" spans="1:27">
      <c r="A29" s="16" t="s">
        <v>23</v>
      </c>
      <c r="B29" s="16" t="s">
        <v>8</v>
      </c>
      <c r="C29" s="8">
        <v>0</v>
      </c>
      <c r="D29" s="8">
        <v>1.7580151800000002E-6</v>
      </c>
      <c r="E29" s="8">
        <v>121.50140278309721</v>
      </c>
      <c r="F29" s="8">
        <v>746.06465739951568</v>
      </c>
      <c r="G29" s="8">
        <v>701.86354244169456</v>
      </c>
      <c r="H29" s="8">
        <v>632.0622281941404</v>
      </c>
      <c r="I29" s="8">
        <v>731.6296059074366</v>
      </c>
      <c r="J29" s="8">
        <v>713.02130614827308</v>
      </c>
      <c r="K29" s="8">
        <v>849.23797569579085</v>
      </c>
      <c r="L29" s="8">
        <v>878.1700736517638</v>
      </c>
      <c r="M29" s="8">
        <v>872.35326000568307</v>
      </c>
      <c r="N29" s="8">
        <v>1001.0074536</v>
      </c>
      <c r="O29" s="8">
        <v>965.27679420000015</v>
      </c>
      <c r="P29" s="8">
        <v>943.97830039999997</v>
      </c>
      <c r="Q29" s="8">
        <v>1028.0084717</v>
      </c>
      <c r="R29" s="8">
        <v>977.83998900000006</v>
      </c>
      <c r="S29" s="8">
        <v>988.32194340000001</v>
      </c>
      <c r="T29" s="8">
        <v>1077.7230909</v>
      </c>
      <c r="U29" s="8">
        <v>1063.3586851999999</v>
      </c>
      <c r="V29" s="8">
        <v>1045.4414024999999</v>
      </c>
      <c r="W29" s="8">
        <v>942.7432106</v>
      </c>
      <c r="X29" s="8">
        <v>875.78461630000004</v>
      </c>
      <c r="Y29" s="8">
        <v>808.47076430000016</v>
      </c>
      <c r="Z29" s="8">
        <v>738.21335680000004</v>
      </c>
      <c r="AA29" s="8">
        <v>806.81610930000011</v>
      </c>
    </row>
    <row r="30" spans="1:27">
      <c r="A30" s="16" t="s">
        <v>23</v>
      </c>
      <c r="B30" s="16" t="s">
        <v>84</v>
      </c>
      <c r="C30" s="8">
        <v>0</v>
      </c>
      <c r="D30" s="8">
        <v>37.4919467579005</v>
      </c>
      <c r="E30" s="8">
        <v>273.88113603434925</v>
      </c>
      <c r="F30" s="8">
        <v>456.62581222289498</v>
      </c>
      <c r="G30" s="8">
        <v>487.04131257775504</v>
      </c>
      <c r="H30" s="8">
        <v>400.605506343066</v>
      </c>
      <c r="I30" s="8">
        <v>484.12390219244952</v>
      </c>
      <c r="J30" s="8">
        <v>406.072936065573</v>
      </c>
      <c r="K30" s="8">
        <v>376.83615401710699</v>
      </c>
      <c r="L30" s="8">
        <v>381.88934100028803</v>
      </c>
      <c r="M30" s="8">
        <v>356.88495384788001</v>
      </c>
      <c r="N30" s="8">
        <v>291.66854613768299</v>
      </c>
      <c r="O30" s="8">
        <v>242.762080210932</v>
      </c>
      <c r="P30" s="8">
        <v>174.83745366920797</v>
      </c>
      <c r="Q30" s="8">
        <v>177.913372562116</v>
      </c>
      <c r="R30" s="8">
        <v>143.28391294563301</v>
      </c>
      <c r="S30" s="8">
        <v>146.94698973668201</v>
      </c>
      <c r="T30" s="8">
        <v>124.46403986784399</v>
      </c>
      <c r="U30" s="8">
        <v>98.368753199245006</v>
      </c>
      <c r="V30" s="8">
        <v>108.165515994445</v>
      </c>
      <c r="W30" s="8">
        <v>86.07724842406401</v>
      </c>
      <c r="X30" s="8">
        <v>58.895492072023998</v>
      </c>
      <c r="Y30" s="8">
        <v>30.636776608887001</v>
      </c>
      <c r="Z30" s="8">
        <v>11.408056301206999</v>
      </c>
      <c r="AA30" s="8">
        <v>7.5268764533520001</v>
      </c>
    </row>
    <row r="31" spans="1:27">
      <c r="A31" s="16" t="s">
        <v>23</v>
      </c>
      <c r="B31" s="16" t="s">
        <v>187</v>
      </c>
      <c r="C31" s="8">
        <v>2831.2628</v>
      </c>
      <c r="D31" s="8">
        <v>2939.8598500000003</v>
      </c>
      <c r="E31" s="8">
        <v>1894.0517029300156</v>
      </c>
      <c r="F31" s="8">
        <v>1338.1261627752936</v>
      </c>
      <c r="G31" s="8">
        <v>1494.2759039130469</v>
      </c>
      <c r="H31" s="8">
        <v>900.42662376810097</v>
      </c>
      <c r="I31" s="8">
        <v>943.56577412820252</v>
      </c>
      <c r="J31" s="8">
        <v>1051.3790042309065</v>
      </c>
      <c r="K31" s="8">
        <v>899.16420404723101</v>
      </c>
      <c r="L31" s="8">
        <v>453.12145413419898</v>
      </c>
      <c r="M31" s="8">
        <v>527.6499237879392</v>
      </c>
      <c r="N31" s="8">
        <v>803.20404368364234</v>
      </c>
      <c r="O31" s="8">
        <v>422.9067534709942</v>
      </c>
      <c r="P31" s="8">
        <v>350.80634341452077</v>
      </c>
      <c r="Q31" s="8">
        <v>245.85709317549268</v>
      </c>
      <c r="R31" s="8">
        <v>260.52491907718343</v>
      </c>
      <c r="S31" s="8">
        <v>384.05958289070628</v>
      </c>
      <c r="T31" s="8">
        <v>314.20451691542945</v>
      </c>
      <c r="U31" s="8">
        <v>259.61672320043471</v>
      </c>
      <c r="V31" s="8">
        <v>179.11412302898475</v>
      </c>
      <c r="W31" s="8">
        <v>104.44775792818501</v>
      </c>
      <c r="X31" s="8">
        <v>149.60250671838861</v>
      </c>
      <c r="Y31" s="8">
        <v>108.92975287987841</v>
      </c>
      <c r="Z31" s="8">
        <v>79.497361705642362</v>
      </c>
      <c r="AA31" s="8">
        <v>139.22490074317642</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338160.50203238631</v>
      </c>
      <c r="D33" s="70">
        <v>231633.33373219208</v>
      </c>
      <c r="E33" s="70">
        <v>170429.14778538124</v>
      </c>
      <c r="F33" s="70">
        <v>98119.387428430564</v>
      </c>
      <c r="G33" s="70">
        <v>82610.944009395054</v>
      </c>
      <c r="H33" s="70">
        <v>73334.74163879476</v>
      </c>
      <c r="I33" s="70">
        <v>66956.351936967811</v>
      </c>
      <c r="J33" s="70">
        <v>61102.540791843829</v>
      </c>
      <c r="K33" s="70">
        <v>62385.653452288017</v>
      </c>
      <c r="L33" s="70">
        <v>50070.56972296122</v>
      </c>
      <c r="M33" s="70">
        <v>44569.792533579886</v>
      </c>
      <c r="N33" s="70">
        <v>54305.970012087921</v>
      </c>
      <c r="O33" s="70">
        <v>49213.441738828544</v>
      </c>
      <c r="P33" s="70">
        <v>44243.909336652418</v>
      </c>
      <c r="Q33" s="70">
        <v>41419.650849462174</v>
      </c>
      <c r="R33" s="70">
        <v>32626.440677404</v>
      </c>
      <c r="S33" s="70">
        <v>28342.96396581905</v>
      </c>
      <c r="T33" s="70">
        <v>34338.259969977822</v>
      </c>
      <c r="U33" s="70">
        <v>23443.417454456874</v>
      </c>
      <c r="V33" s="70">
        <v>23143.132565098174</v>
      </c>
      <c r="W33" s="70">
        <v>24208.699549229848</v>
      </c>
      <c r="X33" s="70">
        <v>18680.155499521374</v>
      </c>
      <c r="Y33" s="70">
        <v>19218.309264263691</v>
      </c>
      <c r="Z33" s="70">
        <v>17044.646798674516</v>
      </c>
      <c r="AA33" s="70">
        <v>19297.952391964383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209132.65700000001</v>
      </c>
      <c r="D36" s="8">
        <v>164149.13949999999</v>
      </c>
      <c r="E36" s="8">
        <v>50210.160454207602</v>
      </c>
      <c r="F36" s="8">
        <v>17341.007786492915</v>
      </c>
      <c r="G36" s="8">
        <v>15558.792528184485</v>
      </c>
      <c r="H36" s="8">
        <v>14200.447330822297</v>
      </c>
      <c r="I36" s="8">
        <v>12098.681287228672</v>
      </c>
      <c r="J36" s="8">
        <v>11760.97827511323</v>
      </c>
      <c r="K36" s="8">
        <v>11266.760226179847</v>
      </c>
      <c r="L36" s="8">
        <v>8086.9131615177484</v>
      </c>
      <c r="M36" s="8">
        <v>8291.2031241501682</v>
      </c>
      <c r="N36" s="8">
        <v>9.9851550499999999E-5</v>
      </c>
      <c r="O36" s="8">
        <v>9.740495850000001E-5</v>
      </c>
      <c r="P36" s="8">
        <v>9.0911295500000009E-5</v>
      </c>
      <c r="Q36" s="8">
        <v>6.911493152999999E-5</v>
      </c>
      <c r="R36" s="8">
        <v>7.0700769300000002E-5</v>
      </c>
      <c r="S36" s="8">
        <v>6.1518833299999996E-5</v>
      </c>
      <c r="T36" s="8">
        <v>4.87294163E-5</v>
      </c>
      <c r="U36" s="8">
        <v>4.0337188900000002E-5</v>
      </c>
      <c r="V36" s="8">
        <v>2.9942063500000003E-5</v>
      </c>
      <c r="W36" s="8">
        <v>2.4641246099999998E-5</v>
      </c>
      <c r="X36" s="8">
        <v>2.2726393599999997E-5</v>
      </c>
      <c r="Y36" s="8">
        <v>2.01540375E-5</v>
      </c>
      <c r="Z36" s="8">
        <v>1.9508847299999999E-5</v>
      </c>
      <c r="AA36" s="8">
        <v>2.4132912699999998E-5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78812.969500000007</v>
      </c>
      <c r="D38" s="8">
        <v>53394.550426671689</v>
      </c>
      <c r="E38" s="8">
        <v>63005.414066205827</v>
      </c>
      <c r="F38" s="8">
        <v>48035.922459691217</v>
      </c>
      <c r="G38" s="8">
        <v>41464.959153825315</v>
      </c>
      <c r="H38" s="8">
        <v>33921.41164930143</v>
      </c>
      <c r="I38" s="8">
        <v>33071.043445457617</v>
      </c>
      <c r="J38" s="8">
        <v>28360.818142300854</v>
      </c>
      <c r="K38" s="8">
        <v>27135.623839718846</v>
      </c>
      <c r="L38" s="8">
        <v>20264.862385088556</v>
      </c>
      <c r="M38" s="8">
        <v>15449.505733440963</v>
      </c>
      <c r="N38" s="8">
        <v>16414.821331969546</v>
      </c>
      <c r="O38" s="8">
        <v>15295.053329331146</v>
      </c>
      <c r="P38" s="8">
        <v>12622.719227326552</v>
      </c>
      <c r="Q38" s="8">
        <v>10879.574225253506</v>
      </c>
      <c r="R38" s="8">
        <v>8759.9442034295153</v>
      </c>
      <c r="S38" s="8">
        <v>8515.1521922895517</v>
      </c>
      <c r="T38" s="8">
        <v>8393.3732506448541</v>
      </c>
      <c r="U38" s="8">
        <v>6418.7246288919359</v>
      </c>
      <c r="V38" s="8">
        <v>3541.1518774199399</v>
      </c>
      <c r="W38" s="8">
        <v>2429.4675163371558</v>
      </c>
      <c r="X38" s="8">
        <v>2156.926215395099</v>
      </c>
      <c r="Y38" s="8">
        <v>2121.0518143579397</v>
      </c>
      <c r="Z38" s="8">
        <v>1776.3164134435419</v>
      </c>
      <c r="AA38" s="8">
        <v>3.6858052000000001E-5</v>
      </c>
    </row>
    <row r="39" spans="1:27">
      <c r="A39" s="16" t="s">
        <v>24</v>
      </c>
      <c r="B39" s="16" t="s">
        <v>12</v>
      </c>
      <c r="C39" s="8">
        <v>2180.1819999999998</v>
      </c>
      <c r="D39" s="8">
        <v>1720.2260000000001</v>
      </c>
      <c r="E39" s="8">
        <v>1888.1271999999999</v>
      </c>
      <c r="F39" s="8">
        <v>1789.3669</v>
      </c>
      <c r="G39" s="8">
        <v>1597.9646</v>
      </c>
      <c r="H39" s="8">
        <v>1355.9028000000001</v>
      </c>
      <c r="I39" s="8">
        <v>1257.0321999999999</v>
      </c>
      <c r="J39" s="8">
        <v>1194.4935</v>
      </c>
      <c r="K39" s="8">
        <v>1104.9546</v>
      </c>
      <c r="L39" s="8">
        <v>845.24300000000005</v>
      </c>
      <c r="M39" s="8">
        <v>868.52250000000004</v>
      </c>
      <c r="N39" s="8">
        <v>855.49599999999998</v>
      </c>
      <c r="O39" s="8">
        <v>709.46309999999994</v>
      </c>
      <c r="P39" s="8">
        <v>655.19060000000002</v>
      </c>
      <c r="Q39" s="8">
        <v>603.72580000000005</v>
      </c>
      <c r="R39" s="8">
        <v>582.37225000000001</v>
      </c>
      <c r="S39" s="8">
        <v>589.55039999999997</v>
      </c>
      <c r="T39" s="8">
        <v>525.04743999999994</v>
      </c>
      <c r="U39" s="8">
        <v>448.63315999999998</v>
      </c>
      <c r="V39" s="8">
        <v>399.43670000000003</v>
      </c>
      <c r="W39" s="8">
        <v>377.36430000000001</v>
      </c>
      <c r="X39" s="8">
        <v>373.42378000000002</v>
      </c>
      <c r="Y39" s="8">
        <v>323.54638</v>
      </c>
      <c r="Z39" s="8">
        <v>301.96446999999995</v>
      </c>
      <c r="AA39" s="8">
        <v>0</v>
      </c>
    </row>
    <row r="40" spans="1:27">
      <c r="A40" s="16" t="s">
        <v>24</v>
      </c>
      <c r="B40" s="16" t="s">
        <v>4</v>
      </c>
      <c r="C40" s="8">
        <v>39870.516818100856</v>
      </c>
      <c r="D40" s="8">
        <v>4941.0404431810803</v>
      </c>
      <c r="E40" s="8">
        <v>18572.298266084126</v>
      </c>
      <c r="F40" s="8">
        <v>20836.965565320428</v>
      </c>
      <c r="G40" s="8">
        <v>18030.453110248851</v>
      </c>
      <c r="H40" s="8">
        <v>14851.119480251129</v>
      </c>
      <c r="I40" s="8">
        <v>8862.2503797467689</v>
      </c>
      <c r="J40" s="8">
        <v>6161.8372115613292</v>
      </c>
      <c r="K40" s="8">
        <v>11317.579840908915</v>
      </c>
      <c r="L40" s="8">
        <v>4843.0850883478233</v>
      </c>
      <c r="M40" s="8">
        <v>7882.2950919619134</v>
      </c>
      <c r="N40" s="8">
        <v>7024.1065247275374</v>
      </c>
      <c r="O40" s="8">
        <v>7453.90566537627</v>
      </c>
      <c r="P40" s="8">
        <v>8199.0280240368247</v>
      </c>
      <c r="Q40" s="8">
        <v>5981.8255339544758</v>
      </c>
      <c r="R40" s="8">
        <v>3830.8862941350462</v>
      </c>
      <c r="S40" s="8">
        <v>2082.4389200351402</v>
      </c>
      <c r="T40" s="8">
        <v>4204.1085836091979</v>
      </c>
      <c r="U40" s="8">
        <v>2439.1192312697508</v>
      </c>
      <c r="V40" s="8">
        <v>5584.6545416535846</v>
      </c>
      <c r="W40" s="8">
        <v>1903.0517980744828</v>
      </c>
      <c r="X40" s="8">
        <v>1555.785230720114</v>
      </c>
      <c r="Y40" s="8">
        <v>2432.8997447739848</v>
      </c>
      <c r="Z40" s="8">
        <v>279.20456903524399</v>
      </c>
      <c r="AA40" s="8">
        <v>969.05974375978599</v>
      </c>
    </row>
    <row r="41" spans="1:27">
      <c r="A41" s="16" t="s">
        <v>24</v>
      </c>
      <c r="B41" s="16" t="s">
        <v>2</v>
      </c>
      <c r="C41" s="8">
        <v>5610.2390999999998</v>
      </c>
      <c r="D41" s="8">
        <v>5088.9507000000003</v>
      </c>
      <c r="E41" s="8">
        <v>4937.7410999999993</v>
      </c>
      <c r="F41" s="8">
        <v>4426.8851999999988</v>
      </c>
      <c r="G41" s="8">
        <v>4198.6337000000003</v>
      </c>
      <c r="H41" s="8">
        <v>3741.5740000000001</v>
      </c>
      <c r="I41" s="8">
        <v>3478.9128999999998</v>
      </c>
      <c r="J41" s="8">
        <v>3382.9711000000002</v>
      </c>
      <c r="K41" s="8">
        <v>3091.5594000000001</v>
      </c>
      <c r="L41" s="8">
        <v>2569.80134</v>
      </c>
      <c r="M41" s="8">
        <v>2472.4985000000001</v>
      </c>
      <c r="N41" s="8">
        <v>687.25980000000004</v>
      </c>
      <c r="O41" s="8">
        <v>466.08815999999996</v>
      </c>
      <c r="P41" s="8">
        <v>363.55920000000003</v>
      </c>
      <c r="Q41" s="8">
        <v>502.68412000000001</v>
      </c>
      <c r="R41" s="8">
        <v>309.67579999999998</v>
      </c>
      <c r="S41" s="8">
        <v>3.1540824999999999E-7</v>
      </c>
      <c r="T41" s="8">
        <v>2.3016848999999998E-7</v>
      </c>
      <c r="U41" s="8">
        <v>1.9611632E-7</v>
      </c>
      <c r="V41" s="8">
        <v>1.7331245E-7</v>
      </c>
      <c r="W41" s="8">
        <v>1.5756316000000002E-7</v>
      </c>
      <c r="X41" s="8">
        <v>1.3995575000000001E-7</v>
      </c>
      <c r="Y41" s="8">
        <v>1.7064987</v>
      </c>
      <c r="Z41" s="8">
        <v>1.4045389000000002E-7</v>
      </c>
      <c r="AA41" s="8">
        <v>2.8120519999999997E-7</v>
      </c>
    </row>
    <row r="42" spans="1:27">
      <c r="A42" s="16" t="s">
        <v>24</v>
      </c>
      <c r="B42" s="16" t="s">
        <v>208</v>
      </c>
      <c r="C42" s="8">
        <v>16.556038685000001</v>
      </c>
      <c r="D42" s="8">
        <v>15.191024106</v>
      </c>
      <c r="E42" s="8">
        <v>13.934329182499999</v>
      </c>
      <c r="F42" s="8">
        <v>12.784313363999999</v>
      </c>
      <c r="G42" s="8">
        <v>15.162935295999999</v>
      </c>
      <c r="H42" s="8">
        <v>21.511942467000001</v>
      </c>
      <c r="I42" s="8">
        <v>33.179715635999997</v>
      </c>
      <c r="J42" s="8">
        <v>132.431598065</v>
      </c>
      <c r="K42" s="8">
        <v>220.26976599000002</v>
      </c>
      <c r="L42" s="8">
        <v>248.31822679999996</v>
      </c>
      <c r="M42" s="8">
        <v>272.12700732999997</v>
      </c>
      <c r="N42" s="8">
        <v>291.10008373999995</v>
      </c>
      <c r="O42" s="8">
        <v>306.36568284000003</v>
      </c>
      <c r="P42" s="8">
        <v>319.22467441999999</v>
      </c>
      <c r="Q42" s="8">
        <v>329.51146020000004</v>
      </c>
      <c r="R42" s="8">
        <v>338.53552278000001</v>
      </c>
      <c r="S42" s="8">
        <v>352.44558456999994</v>
      </c>
      <c r="T42" s="8">
        <v>365.33283964000003</v>
      </c>
      <c r="U42" s="8">
        <v>378.46445046999997</v>
      </c>
      <c r="V42" s="8">
        <v>393.43868288000004</v>
      </c>
      <c r="W42" s="8">
        <v>409.34399675000003</v>
      </c>
      <c r="X42" s="8">
        <v>426.34595089999999</v>
      </c>
      <c r="Y42" s="8">
        <v>440.52998168000005</v>
      </c>
      <c r="Z42" s="8">
        <v>448.17860012999995</v>
      </c>
      <c r="AA42" s="8">
        <v>448.46386389999998</v>
      </c>
    </row>
    <row r="43" spans="1:27">
      <c r="A43" s="16" t="s">
        <v>24</v>
      </c>
      <c r="B43" s="16" t="s">
        <v>9</v>
      </c>
      <c r="C43" s="8">
        <v>0</v>
      </c>
      <c r="D43" s="8">
        <v>738.76719577767813</v>
      </c>
      <c r="E43" s="8">
        <v>1052.7617063171115</v>
      </c>
      <c r="F43" s="8">
        <v>1054.6813635340091</v>
      </c>
      <c r="G43" s="8">
        <v>996.43689862420172</v>
      </c>
      <c r="H43" s="8">
        <v>1004.6574623302456</v>
      </c>
      <c r="I43" s="8">
        <v>1127.7036473265939</v>
      </c>
      <c r="J43" s="8">
        <v>1357.9968148321757</v>
      </c>
      <c r="K43" s="8">
        <v>1458.1147976664568</v>
      </c>
      <c r="L43" s="8">
        <v>1388.8076222953475</v>
      </c>
      <c r="M43" s="8">
        <v>1308.3089168231577</v>
      </c>
      <c r="N43" s="8">
        <v>1138.719272858857</v>
      </c>
      <c r="O43" s="8">
        <v>1044.6152151330941</v>
      </c>
      <c r="P43" s="8">
        <v>980.96124800741723</v>
      </c>
      <c r="Q43" s="8">
        <v>906.20056884601331</v>
      </c>
      <c r="R43" s="8">
        <v>966.33274373621703</v>
      </c>
      <c r="S43" s="8">
        <v>951.97958944740844</v>
      </c>
      <c r="T43" s="8">
        <v>942.40280366219997</v>
      </c>
      <c r="U43" s="8">
        <v>899.09452900249744</v>
      </c>
      <c r="V43" s="8">
        <v>870.18973809383624</v>
      </c>
      <c r="W43" s="8">
        <v>736.51566117052482</v>
      </c>
      <c r="X43" s="8">
        <v>679.5146802777308</v>
      </c>
      <c r="Y43" s="8">
        <v>685.64535114652404</v>
      </c>
      <c r="Z43" s="8">
        <v>635.56004451837157</v>
      </c>
      <c r="AA43" s="8">
        <v>622.5601493062851</v>
      </c>
    </row>
    <row r="44" spans="1:27">
      <c r="A44" s="16" t="s">
        <v>24</v>
      </c>
      <c r="B44" s="16" t="s">
        <v>8</v>
      </c>
      <c r="C44" s="8">
        <v>0</v>
      </c>
      <c r="D44" s="8">
        <v>1.28367722E-6</v>
      </c>
      <c r="E44" s="8">
        <v>332.92236014516652</v>
      </c>
      <c r="F44" s="8">
        <v>641.07907216753642</v>
      </c>
      <c r="G44" s="8">
        <v>573.95442042044863</v>
      </c>
      <c r="H44" s="8">
        <v>531.14196123744875</v>
      </c>
      <c r="I44" s="8">
        <v>498.27201846390767</v>
      </c>
      <c r="J44" s="8">
        <v>519.01984885715149</v>
      </c>
      <c r="K44" s="8">
        <v>596.99831305666532</v>
      </c>
      <c r="L44" s="8">
        <v>734.44963144427891</v>
      </c>
      <c r="M44" s="8">
        <v>844.54065296251838</v>
      </c>
      <c r="N44" s="8">
        <v>1232.0763078816822</v>
      </c>
      <c r="O44" s="8">
        <v>1111.5293184713705</v>
      </c>
      <c r="P44" s="8">
        <v>1022.6301297489263</v>
      </c>
      <c r="Q44" s="8">
        <v>1006.1126756082036</v>
      </c>
      <c r="R44" s="8">
        <v>905.41002088187054</v>
      </c>
      <c r="S44" s="8">
        <v>966.41390457087789</v>
      </c>
      <c r="T44" s="8">
        <v>934.32387767213606</v>
      </c>
      <c r="U44" s="8">
        <v>858.52576864256241</v>
      </c>
      <c r="V44" s="8">
        <v>821.130352152407</v>
      </c>
      <c r="W44" s="8">
        <v>1171.2828537537259</v>
      </c>
      <c r="X44" s="8">
        <v>1085.1949398475022</v>
      </c>
      <c r="Y44" s="8">
        <v>970.7351771293645</v>
      </c>
      <c r="Z44" s="8">
        <v>961.05471895521339</v>
      </c>
      <c r="AA44" s="8">
        <v>951.61103396638566</v>
      </c>
    </row>
    <row r="45" spans="1:27">
      <c r="A45" s="16" t="s">
        <v>24</v>
      </c>
      <c r="B45" s="16" t="s">
        <v>84</v>
      </c>
      <c r="C45" s="8">
        <v>0</v>
      </c>
      <c r="D45" s="8">
        <v>19.757045559912001</v>
      </c>
      <c r="E45" s="8">
        <v>820.24945130683113</v>
      </c>
      <c r="F45" s="8">
        <v>1313.544576189694</v>
      </c>
      <c r="G45" s="8">
        <v>1196.0561681795891</v>
      </c>
      <c r="H45" s="8">
        <v>1076.9145012259639</v>
      </c>
      <c r="I45" s="8">
        <v>1050.076604269794</v>
      </c>
      <c r="J45" s="8">
        <v>884.29497649306506</v>
      </c>
      <c r="K45" s="8">
        <v>837.82017192057606</v>
      </c>
      <c r="L45" s="8">
        <v>794.91407298104298</v>
      </c>
      <c r="M45" s="8">
        <v>783.14992747348504</v>
      </c>
      <c r="N45" s="8">
        <v>1008.6449868273656</v>
      </c>
      <c r="O45" s="8">
        <v>871.59908748930502</v>
      </c>
      <c r="P45" s="8">
        <v>750.84298118254208</v>
      </c>
      <c r="Q45" s="8">
        <v>673.95081734600194</v>
      </c>
      <c r="R45" s="8">
        <v>571.177682057835</v>
      </c>
      <c r="S45" s="8">
        <v>595.54140411202104</v>
      </c>
      <c r="T45" s="8">
        <v>494.02847810951704</v>
      </c>
      <c r="U45" s="8">
        <v>386.84125696581401</v>
      </c>
      <c r="V45" s="8">
        <v>372.80210295720298</v>
      </c>
      <c r="W45" s="8">
        <v>613.3641665024021</v>
      </c>
      <c r="X45" s="8">
        <v>471.88734945951796</v>
      </c>
      <c r="Y45" s="8">
        <v>357.52439155912299</v>
      </c>
      <c r="Z45" s="8">
        <v>320.09432048198499</v>
      </c>
      <c r="AA45" s="8">
        <v>359.57953612041399</v>
      </c>
    </row>
    <row r="46" spans="1:27">
      <c r="A46" s="16" t="s">
        <v>24</v>
      </c>
      <c r="B46" s="16" t="s">
        <v>187</v>
      </c>
      <c r="C46" s="8">
        <v>4581.6755000000003</v>
      </c>
      <c r="D46" s="8">
        <v>5152.05</v>
      </c>
      <c r="E46" s="8">
        <v>2865.4369999999999</v>
      </c>
      <c r="F46" s="8">
        <v>2345.0225</v>
      </c>
      <c r="G46" s="8">
        <v>2447.6408006065785</v>
      </c>
      <c r="H46" s="8">
        <v>1706.6270005789922</v>
      </c>
      <c r="I46" s="8">
        <v>2056.7716005499738</v>
      </c>
      <c r="J46" s="8">
        <v>1740.6739005187198</v>
      </c>
      <c r="K46" s="8">
        <v>1521.3106004818017</v>
      </c>
      <c r="L46" s="8">
        <v>970.60653000000002</v>
      </c>
      <c r="M46" s="8">
        <v>1096.86078</v>
      </c>
      <c r="N46" s="8">
        <v>1531.96378</v>
      </c>
      <c r="O46" s="8">
        <v>1055.6783899999998</v>
      </c>
      <c r="P46" s="8">
        <v>820.95352000000003</v>
      </c>
      <c r="Q46" s="8">
        <v>625.60118999999997</v>
      </c>
      <c r="R46" s="8">
        <v>700.46071999999992</v>
      </c>
      <c r="S46" s="8">
        <v>667.46493999999996</v>
      </c>
      <c r="T46" s="8">
        <v>640.2519400000001</v>
      </c>
      <c r="U46" s="8">
        <v>510.08554000000004</v>
      </c>
      <c r="V46" s="8">
        <v>388.46899999999999</v>
      </c>
      <c r="W46" s="8">
        <v>292.50635999999997</v>
      </c>
      <c r="X46" s="8">
        <v>385.09780000000001</v>
      </c>
      <c r="Y46" s="8">
        <v>258.507386</v>
      </c>
      <c r="Z46" s="8">
        <v>261.98193599999996</v>
      </c>
      <c r="AA46" s="8">
        <v>394.05577</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340204.79595678591</v>
      </c>
      <c r="D48" s="70">
        <v>235219.67233658</v>
      </c>
      <c r="E48" s="70">
        <v>143699.04593344915</v>
      </c>
      <c r="F48" s="70">
        <v>97797.259736759792</v>
      </c>
      <c r="G48" s="70">
        <v>86080.054315385481</v>
      </c>
      <c r="H48" s="70">
        <v>72411.308128214514</v>
      </c>
      <c r="I48" s="70">
        <v>63533.923798679323</v>
      </c>
      <c r="J48" s="70">
        <v>55495.515367741529</v>
      </c>
      <c r="K48" s="70">
        <v>58550.991555923109</v>
      </c>
      <c r="L48" s="70">
        <v>40747.001058474794</v>
      </c>
      <c r="M48" s="70">
        <v>39269.012234142203</v>
      </c>
      <c r="N48" s="70">
        <v>30184.188187856533</v>
      </c>
      <c r="O48" s="70">
        <v>28314.298046046148</v>
      </c>
      <c r="P48" s="70">
        <v>25735.109695633553</v>
      </c>
      <c r="Q48" s="70">
        <v>21509.186460323133</v>
      </c>
      <c r="R48" s="70">
        <v>16964.795307721251</v>
      </c>
      <c r="S48" s="70">
        <v>14720.986996859239</v>
      </c>
      <c r="T48" s="70">
        <v>16498.869262297489</v>
      </c>
      <c r="U48" s="70">
        <v>12339.488605775865</v>
      </c>
      <c r="V48" s="70">
        <v>12371.273025272347</v>
      </c>
      <c r="W48" s="70">
        <v>7932.8966773871025</v>
      </c>
      <c r="X48" s="70">
        <v>7134.1759694663142</v>
      </c>
      <c r="Y48" s="70">
        <v>7592.1467455009733</v>
      </c>
      <c r="Z48" s="70">
        <v>4984.3550922136574</v>
      </c>
      <c r="AA48" s="70">
        <v>3745.3301583250404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148729.81</v>
      </c>
      <c r="D52" s="8">
        <v>121846.68003288715</v>
      </c>
      <c r="E52" s="8">
        <v>16908.984221501963</v>
      </c>
      <c r="F52" s="8">
        <v>13862.083092781164</v>
      </c>
      <c r="G52" s="8">
        <v>9.9180320000000005E-5</v>
      </c>
      <c r="H52" s="8">
        <v>9.2623175999999999E-5</v>
      </c>
      <c r="I52" s="8">
        <v>7.9945291999999993E-5</v>
      </c>
      <c r="J52" s="8">
        <v>6.8469739799999999E-5</v>
      </c>
      <c r="K52" s="8">
        <v>5.8917130499999999E-5</v>
      </c>
      <c r="L52" s="8">
        <v>1.9085496000000001E-5</v>
      </c>
      <c r="M52" s="8">
        <v>1.7113595000000001E-5</v>
      </c>
      <c r="N52" s="8">
        <v>1.5649019000000001E-5</v>
      </c>
      <c r="O52" s="8">
        <v>1.4526123599999999E-5</v>
      </c>
      <c r="P52" s="8">
        <v>1.38815077E-5</v>
      </c>
      <c r="Q52" s="8">
        <v>1.3168996E-5</v>
      </c>
      <c r="R52" s="8">
        <v>1.1875551000000001E-5</v>
      </c>
      <c r="S52" s="8">
        <v>1.13245254E-5</v>
      </c>
      <c r="T52" s="8">
        <v>1.05831363E-5</v>
      </c>
      <c r="U52" s="8">
        <v>9.5079843000000005E-6</v>
      </c>
      <c r="V52" s="8">
        <v>9.0006104999999986E-6</v>
      </c>
      <c r="W52" s="8">
        <v>8.3623923999999993E-6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11551.825000000001</v>
      </c>
      <c r="D54" s="8">
        <v>4477.3869999999997</v>
      </c>
      <c r="E54" s="8">
        <v>6944.3540000000003</v>
      </c>
      <c r="F54" s="8">
        <v>2697.3167999999996</v>
      </c>
      <c r="G54" s="8">
        <v>2838.3278</v>
      </c>
      <c r="H54" s="8">
        <v>1493.5895</v>
      </c>
      <c r="I54" s="8">
        <v>1414.0530000000001</v>
      </c>
      <c r="J54" s="8">
        <v>151.54981000000001</v>
      </c>
      <c r="K54" s="8">
        <v>1399.5218</v>
      </c>
      <c r="L54" s="8">
        <v>255.87652</v>
      </c>
      <c r="M54" s="8">
        <v>183.07501999999999</v>
      </c>
      <c r="N54" s="8">
        <v>340.173</v>
      </c>
      <c r="O54" s="8">
        <v>8.8954999999999998E-6</v>
      </c>
      <c r="P54" s="8">
        <v>0</v>
      </c>
      <c r="Q54" s="8">
        <v>0</v>
      </c>
      <c r="R54" s="8">
        <v>0</v>
      </c>
      <c r="S54" s="8">
        <v>0</v>
      </c>
      <c r="T54" s="8">
        <v>0</v>
      </c>
      <c r="U54" s="8">
        <v>0</v>
      </c>
      <c r="V54" s="8">
        <v>0</v>
      </c>
      <c r="W54" s="8">
        <v>0</v>
      </c>
      <c r="X54" s="8">
        <v>0</v>
      </c>
      <c r="Y54" s="8">
        <v>0</v>
      </c>
      <c r="Z54" s="8">
        <v>0</v>
      </c>
      <c r="AA54" s="8">
        <v>0</v>
      </c>
    </row>
    <row r="55" spans="1:27">
      <c r="A55" s="16" t="s">
        <v>25</v>
      </c>
      <c r="B55" s="16" t="s">
        <v>4</v>
      </c>
      <c r="C55" s="8">
        <v>28770.006848444355</v>
      </c>
      <c r="D55" s="8">
        <v>19204.724743557919</v>
      </c>
      <c r="E55" s="8">
        <v>34334.181354417218</v>
      </c>
      <c r="F55" s="8">
        <v>22275.340551710418</v>
      </c>
      <c r="G55" s="8">
        <v>21849.175890635335</v>
      </c>
      <c r="H55" s="8">
        <v>12613.372816550311</v>
      </c>
      <c r="I55" s="8">
        <v>21453.927871124884</v>
      </c>
      <c r="J55" s="8">
        <v>11869.883118845843</v>
      </c>
      <c r="K55" s="8">
        <v>21569.151674098535</v>
      </c>
      <c r="L55" s="8">
        <v>9379.8426353279683</v>
      </c>
      <c r="M55" s="8">
        <v>9406.9447300235515</v>
      </c>
      <c r="N55" s="8">
        <v>13965.73997979528</v>
      </c>
      <c r="O55" s="8">
        <v>9793.868994749284</v>
      </c>
      <c r="P55" s="8">
        <v>13147.760791040886</v>
      </c>
      <c r="Q55" s="8">
        <v>10438.022193645917</v>
      </c>
      <c r="R55" s="8">
        <v>11094.619877983199</v>
      </c>
      <c r="S55" s="8">
        <v>3501.7316099743316</v>
      </c>
      <c r="T55" s="8">
        <v>9997.3510176751588</v>
      </c>
      <c r="U55" s="8">
        <v>5666.9866074635947</v>
      </c>
      <c r="V55" s="8">
        <v>6057.7149904021135</v>
      </c>
      <c r="W55" s="8">
        <v>8944.0206163952771</v>
      </c>
      <c r="X55" s="8">
        <v>3317.9902802950733</v>
      </c>
      <c r="Y55" s="8">
        <v>7146.2832524374999</v>
      </c>
      <c r="Z55" s="8">
        <v>3638.5248886001546</v>
      </c>
      <c r="AA55" s="8">
        <v>7520.5519629107403</v>
      </c>
    </row>
    <row r="56" spans="1:27">
      <c r="A56" s="16" t="s">
        <v>25</v>
      </c>
      <c r="B56" s="16" t="s">
        <v>2</v>
      </c>
      <c r="C56" s="8">
        <v>26838.085340000001</v>
      </c>
      <c r="D56" s="8">
        <v>20952.908330000002</v>
      </c>
      <c r="E56" s="8">
        <v>29306.510999999999</v>
      </c>
      <c r="F56" s="8">
        <v>22943.647040000003</v>
      </c>
      <c r="G56" s="8">
        <v>18393.558989999998</v>
      </c>
      <c r="H56" s="8">
        <v>17186.95666</v>
      </c>
      <c r="I56" s="8">
        <v>14579.501769999999</v>
      </c>
      <c r="J56" s="8">
        <v>16922.16085</v>
      </c>
      <c r="K56" s="8">
        <v>16062.76872</v>
      </c>
      <c r="L56" s="8">
        <v>14274.052009999999</v>
      </c>
      <c r="M56" s="8">
        <v>11187.770970000001</v>
      </c>
      <c r="N56" s="8">
        <v>15844.800430000001</v>
      </c>
      <c r="O56" s="8">
        <v>12364.69191</v>
      </c>
      <c r="P56" s="8">
        <v>9984.599189999999</v>
      </c>
      <c r="Q56" s="8">
        <v>9282.0610400000005</v>
      </c>
      <c r="R56" s="8">
        <v>7912.6671099999994</v>
      </c>
      <c r="S56" s="8">
        <v>9094.4481200000009</v>
      </c>
      <c r="T56" s="8">
        <v>8722.528809999998</v>
      </c>
      <c r="U56" s="8">
        <v>7748.7724000000007</v>
      </c>
      <c r="V56" s="8">
        <v>6080.4691899999998</v>
      </c>
      <c r="W56" s="8">
        <v>8588.2581599999994</v>
      </c>
      <c r="X56" s="8">
        <v>6707.4449299999987</v>
      </c>
      <c r="Y56" s="8">
        <v>5443.518680000001</v>
      </c>
      <c r="Z56" s="8">
        <v>5050.1109900000001</v>
      </c>
      <c r="AA56" s="8">
        <v>4277.5131200000005</v>
      </c>
    </row>
    <row r="57" spans="1:27">
      <c r="A57" s="16" t="s">
        <v>25</v>
      </c>
      <c r="B57" s="16" t="s">
        <v>208</v>
      </c>
      <c r="C57" s="8">
        <v>6.8726968917999995</v>
      </c>
      <c r="D57" s="8">
        <v>6.3062192260000005</v>
      </c>
      <c r="E57" s="8">
        <v>5.7845088164999998</v>
      </c>
      <c r="F57" s="8">
        <v>5.3073829219999995</v>
      </c>
      <c r="G57" s="8">
        <v>25.721570033999999</v>
      </c>
      <c r="H57" s="8">
        <v>84.602040303999999</v>
      </c>
      <c r="I57" s="8">
        <v>178.88414461000002</v>
      </c>
      <c r="J57" s="8">
        <v>306.82218447999998</v>
      </c>
      <c r="K57" s="8">
        <v>452.26595093999998</v>
      </c>
      <c r="L57" s="8">
        <v>507.13523149999997</v>
      </c>
      <c r="M57" s="8">
        <v>585.76406180000004</v>
      </c>
      <c r="N57" s="8">
        <v>615.66887467000004</v>
      </c>
      <c r="O57" s="8">
        <v>633.90041609999992</v>
      </c>
      <c r="P57" s="8">
        <v>640.21931243999984</v>
      </c>
      <c r="Q57" s="8">
        <v>634.58485210000003</v>
      </c>
      <c r="R57" s="8">
        <v>620.8287074000001</v>
      </c>
      <c r="S57" s="8">
        <v>611.83485689999998</v>
      </c>
      <c r="T57" s="8">
        <v>598.47671063999996</v>
      </c>
      <c r="U57" s="8">
        <v>583.03259739999999</v>
      </c>
      <c r="V57" s="8">
        <v>567.80769589999989</v>
      </c>
      <c r="W57" s="8">
        <v>552.31513646000008</v>
      </c>
      <c r="X57" s="8">
        <v>536.73848699999996</v>
      </c>
      <c r="Y57" s="8">
        <v>522.01911210000003</v>
      </c>
      <c r="Z57" s="8">
        <v>508.68926619999996</v>
      </c>
      <c r="AA57" s="8">
        <v>495.93195720000006</v>
      </c>
    </row>
    <row r="58" spans="1:27">
      <c r="A58" s="16" t="s">
        <v>25</v>
      </c>
      <c r="B58" s="16" t="s">
        <v>9</v>
      </c>
      <c r="C58" s="8">
        <v>0</v>
      </c>
      <c r="D58" s="8">
        <v>160.93642086256935</v>
      </c>
      <c r="E58" s="8">
        <v>1050.8902982202801</v>
      </c>
      <c r="F58" s="8">
        <v>1191.3083124242537</v>
      </c>
      <c r="G58" s="8">
        <v>1209.4869998295544</v>
      </c>
      <c r="H58" s="8">
        <v>1338.4812955896768</v>
      </c>
      <c r="I58" s="8">
        <v>1425.8788416860257</v>
      </c>
      <c r="J58" s="8">
        <v>1646.3758432745842</v>
      </c>
      <c r="K58" s="8">
        <v>1697.2792640526343</v>
      </c>
      <c r="L58" s="8">
        <v>1853.4352842653857</v>
      </c>
      <c r="M58" s="8">
        <v>1916.3241922310688</v>
      </c>
      <c r="N58" s="8">
        <v>1851.2720804474404</v>
      </c>
      <c r="O58" s="8">
        <v>1972.9761243544838</v>
      </c>
      <c r="P58" s="8">
        <v>1865.8791776270753</v>
      </c>
      <c r="Q58" s="8">
        <v>1910.2138254763752</v>
      </c>
      <c r="R58" s="8">
        <v>1622.3128367193783</v>
      </c>
      <c r="S58" s="8">
        <v>1637.4464479842425</v>
      </c>
      <c r="T58" s="8">
        <v>1569.516896268402</v>
      </c>
      <c r="U58" s="8">
        <v>1555.9451571134475</v>
      </c>
      <c r="V58" s="8">
        <v>1555.8049407788685</v>
      </c>
      <c r="W58" s="8">
        <v>1413.1446449983707</v>
      </c>
      <c r="X58" s="8">
        <v>1442.1089944195271</v>
      </c>
      <c r="Y58" s="8">
        <v>1290.8893567371874</v>
      </c>
      <c r="Z58" s="8">
        <v>1312.6651570884446</v>
      </c>
      <c r="AA58" s="8">
        <v>1147.9235574534748</v>
      </c>
    </row>
    <row r="59" spans="1:27">
      <c r="A59" s="16" t="s">
        <v>25</v>
      </c>
      <c r="B59" s="16" t="s">
        <v>8</v>
      </c>
      <c r="C59" s="8">
        <v>0</v>
      </c>
      <c r="D59" s="8">
        <v>1.1567304E-6</v>
      </c>
      <c r="E59" s="8">
        <v>15.439433943045</v>
      </c>
      <c r="F59" s="8">
        <v>27.382623893311898</v>
      </c>
      <c r="G59" s="8">
        <v>197.7488293070767</v>
      </c>
      <c r="H59" s="8">
        <v>182.4361512318003</v>
      </c>
      <c r="I59" s="8">
        <v>187.346682100637</v>
      </c>
      <c r="J59" s="8">
        <v>187.93357128493639</v>
      </c>
      <c r="K59" s="8">
        <v>194.83142390737268</v>
      </c>
      <c r="L59" s="8">
        <v>192.29447846629122</v>
      </c>
      <c r="M59" s="8">
        <v>185.76917262743461</v>
      </c>
      <c r="N59" s="8">
        <v>201.81212326025661</v>
      </c>
      <c r="O59" s="8">
        <v>198.88331436525701</v>
      </c>
      <c r="P59" s="8">
        <v>184.34555370075131</v>
      </c>
      <c r="Q59" s="8">
        <v>168.69022410073501</v>
      </c>
      <c r="R59" s="8">
        <v>296.27648499999998</v>
      </c>
      <c r="S59" s="8">
        <v>284.79740300000003</v>
      </c>
      <c r="T59" s="8">
        <v>293.551895</v>
      </c>
      <c r="U59" s="8">
        <v>295.46754600000003</v>
      </c>
      <c r="V59" s="8">
        <v>274.78008699999998</v>
      </c>
      <c r="W59" s="8">
        <v>240.542495</v>
      </c>
      <c r="X59" s="8">
        <v>222.86183799999998</v>
      </c>
      <c r="Y59" s="8">
        <v>209.95531</v>
      </c>
      <c r="Z59" s="8">
        <v>199.75434300000001</v>
      </c>
      <c r="AA59" s="8">
        <v>197.871127</v>
      </c>
    </row>
    <row r="60" spans="1:27">
      <c r="A60" s="16" t="s">
        <v>25</v>
      </c>
      <c r="B60" s="16" t="s">
        <v>84</v>
      </c>
      <c r="C60" s="8">
        <v>0</v>
      </c>
      <c r="D60" s="8">
        <v>2.8464653700000001E-5</v>
      </c>
      <c r="E60" s="8">
        <v>137.24560150951018</v>
      </c>
      <c r="F60" s="8">
        <v>263.25618879029105</v>
      </c>
      <c r="G60" s="8">
        <v>303.07482170122256</v>
      </c>
      <c r="H60" s="8">
        <v>241.91984490614198</v>
      </c>
      <c r="I60" s="8">
        <v>241.1714841060485</v>
      </c>
      <c r="J60" s="8">
        <v>202.85498160434997</v>
      </c>
      <c r="K60" s="8">
        <v>258.40404994258</v>
      </c>
      <c r="L60" s="8">
        <v>221.63362506336998</v>
      </c>
      <c r="M60" s="8">
        <v>223.47021876279999</v>
      </c>
      <c r="N60" s="8">
        <v>186.17218053127999</v>
      </c>
      <c r="O60" s="8">
        <v>138.33540961243997</v>
      </c>
      <c r="P60" s="8">
        <v>107.72110859057</v>
      </c>
      <c r="Q60" s="8">
        <v>93.949466055770003</v>
      </c>
      <c r="R60" s="8">
        <v>90.984293726830003</v>
      </c>
      <c r="S60" s="8">
        <v>101.35972644482599</v>
      </c>
      <c r="T60" s="8">
        <v>79.187439599130002</v>
      </c>
      <c r="U60" s="8">
        <v>60.608569303689997</v>
      </c>
      <c r="V60" s="8">
        <v>62.551790379009994</v>
      </c>
      <c r="W60" s="8">
        <v>56.061902429139998</v>
      </c>
      <c r="X60" s="8">
        <v>37.508623830349997</v>
      </c>
      <c r="Y60" s="8">
        <v>23.155653873468001</v>
      </c>
      <c r="Z60" s="8">
        <v>8.7265542498329989</v>
      </c>
      <c r="AA60" s="8">
        <v>10.907104066655</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215896.59988533615</v>
      </c>
      <c r="D63" s="70">
        <v>166648.94277615502</v>
      </c>
      <c r="E63" s="70">
        <v>88703.390418408526</v>
      </c>
      <c r="F63" s="70">
        <v>63265.641992521443</v>
      </c>
      <c r="G63" s="70">
        <v>44817.095000687506</v>
      </c>
      <c r="H63" s="70">
        <v>33141.358401205107</v>
      </c>
      <c r="I63" s="70">
        <v>39480.763873572883</v>
      </c>
      <c r="J63" s="70">
        <v>31287.580427959452</v>
      </c>
      <c r="K63" s="70">
        <v>41634.22294185825</v>
      </c>
      <c r="L63" s="70">
        <v>26684.26980370851</v>
      </c>
      <c r="M63" s="70">
        <v>23689.118382558452</v>
      </c>
      <c r="N63" s="70">
        <v>33005.638684353275</v>
      </c>
      <c r="O63" s="70">
        <v>25102.656192603088</v>
      </c>
      <c r="P63" s="70">
        <v>25930.525147280787</v>
      </c>
      <c r="Q63" s="70">
        <v>22527.52161454779</v>
      </c>
      <c r="R63" s="70">
        <v>21637.689322704955</v>
      </c>
      <c r="S63" s="70">
        <v>15231.618175627926</v>
      </c>
      <c r="T63" s="70">
        <v>21260.612779765826</v>
      </c>
      <c r="U63" s="70">
        <v>15910.812886788717</v>
      </c>
      <c r="V63" s="70">
        <v>14599.128703460599</v>
      </c>
      <c r="W63" s="70">
        <v>19794.342963645184</v>
      </c>
      <c r="X63" s="70">
        <v>12264.65315354495</v>
      </c>
      <c r="Y63" s="70">
        <v>14635.821365148156</v>
      </c>
      <c r="Z63" s="70">
        <v>10718.471199138432</v>
      </c>
      <c r="AA63" s="70">
        <v>13650.69882863087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21928.288499999999</v>
      </c>
      <c r="D68" s="8">
        <v>22179.489541800274</v>
      </c>
      <c r="E68" s="8">
        <v>18286.366059446293</v>
      </c>
      <c r="F68" s="8">
        <v>14450.256053918823</v>
      </c>
      <c r="G68" s="8">
        <v>15068.070050135742</v>
      </c>
      <c r="H68" s="8">
        <v>11659.12504556734</v>
      </c>
      <c r="I68" s="8">
        <v>11302.239047271643</v>
      </c>
      <c r="J68" s="8">
        <v>11140.807044791341</v>
      </c>
      <c r="K68" s="8">
        <v>10426.257041699484</v>
      </c>
      <c r="L68" s="8">
        <v>6662.2510363633592</v>
      </c>
      <c r="M68" s="8">
        <v>6265.9530341450645</v>
      </c>
      <c r="N68" s="8">
        <v>3.3097766E-5</v>
      </c>
      <c r="O68" s="8">
        <v>3.043129E-5</v>
      </c>
      <c r="P68" s="8">
        <v>2.8396037999999998E-5</v>
      </c>
      <c r="Q68" s="8">
        <v>2.5994845E-5</v>
      </c>
      <c r="R68" s="8">
        <v>2.4438534000000003E-5</v>
      </c>
      <c r="S68" s="8">
        <v>2.2920163E-5</v>
      </c>
      <c r="T68" s="8">
        <v>2.1410167E-5</v>
      </c>
      <c r="U68" s="8">
        <v>1.9334473000000002E-5</v>
      </c>
      <c r="V68" s="8">
        <v>1.77247E-5</v>
      </c>
      <c r="W68" s="8">
        <v>1.7126762999999999E-5</v>
      </c>
      <c r="X68" s="8">
        <v>1.6040392000000001E-5</v>
      </c>
      <c r="Y68" s="8">
        <v>1.5013681E-5</v>
      </c>
      <c r="Z68" s="8">
        <v>1.3949184999999999E-5</v>
      </c>
      <c r="AA68" s="8">
        <v>6.1878808000000003E-5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13395.414596737824</v>
      </c>
      <c r="D70" s="8">
        <v>11032.098433956535</v>
      </c>
      <c r="E70" s="8">
        <v>13054.876915105331</v>
      </c>
      <c r="F70" s="8">
        <v>9212.4361780726449</v>
      </c>
      <c r="G70" s="8">
        <v>9171.8229359697725</v>
      </c>
      <c r="H70" s="8">
        <v>8441.631606584182</v>
      </c>
      <c r="I70" s="8">
        <v>6972.3400754019613</v>
      </c>
      <c r="J70" s="8">
        <v>5276.8535894294919</v>
      </c>
      <c r="K70" s="8">
        <v>6479.4564329784907</v>
      </c>
      <c r="L70" s="8">
        <v>2957.3818535888872</v>
      </c>
      <c r="M70" s="8">
        <v>2471.3047917192757</v>
      </c>
      <c r="N70" s="8">
        <v>3103.595098115612</v>
      </c>
      <c r="O70" s="8">
        <v>3580.9785365907483</v>
      </c>
      <c r="P70" s="8">
        <v>3064.5704551816439</v>
      </c>
      <c r="Q70" s="8">
        <v>2438.9237866621611</v>
      </c>
      <c r="R70" s="8">
        <v>2470.7833354386048</v>
      </c>
      <c r="S70" s="8">
        <v>1194.9187173778139</v>
      </c>
      <c r="T70" s="8">
        <v>2222.0809531960604</v>
      </c>
      <c r="U70" s="8">
        <v>561.37347453222901</v>
      </c>
      <c r="V70" s="8">
        <v>657.20425193515393</v>
      </c>
      <c r="W70" s="8">
        <v>615.15708126496395</v>
      </c>
      <c r="X70" s="8">
        <v>323.92021274690597</v>
      </c>
      <c r="Y70" s="8">
        <v>760.05312315240292</v>
      </c>
      <c r="Z70" s="8">
        <v>412.41923466909088</v>
      </c>
      <c r="AA70" s="8">
        <v>1457.904766158447</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0.71473761364999999</v>
      </c>
      <c r="D72" s="8">
        <v>0.65572872216</v>
      </c>
      <c r="E72" s="8">
        <v>0.60150605800000001</v>
      </c>
      <c r="F72" s="8">
        <v>75.993232902100004</v>
      </c>
      <c r="G72" s="8">
        <v>302.72347153999999</v>
      </c>
      <c r="H72" s="8">
        <v>287.54141784999996</v>
      </c>
      <c r="I72" s="8">
        <v>273.26969264999997</v>
      </c>
      <c r="J72" s="8">
        <v>260.23543952</v>
      </c>
      <c r="K72" s="8">
        <v>346.87171657999994</v>
      </c>
      <c r="L72" s="8">
        <v>322.01707014000004</v>
      </c>
      <c r="M72" s="8">
        <v>299.76126270000003</v>
      </c>
      <c r="N72" s="8">
        <v>281.91730333999999</v>
      </c>
      <c r="O72" s="8">
        <v>265.16038297</v>
      </c>
      <c r="P72" s="8">
        <v>249.15515224999999</v>
      </c>
      <c r="Q72" s="8">
        <v>233.47221175000001</v>
      </c>
      <c r="R72" s="8">
        <v>218.26973525000002</v>
      </c>
      <c r="S72" s="8">
        <v>228.37894252000001</v>
      </c>
      <c r="T72" s="8">
        <v>234.01101696999996</v>
      </c>
      <c r="U72" s="8">
        <v>239.54928289999998</v>
      </c>
      <c r="V72" s="8">
        <v>245.37619670000001</v>
      </c>
      <c r="W72" s="8">
        <v>251.3174449</v>
      </c>
      <c r="X72" s="8">
        <v>259.73553272999999</v>
      </c>
      <c r="Y72" s="8">
        <v>265.43671840000002</v>
      </c>
      <c r="Z72" s="8">
        <v>266.63153086</v>
      </c>
      <c r="AA72" s="8">
        <v>263.61613973999999</v>
      </c>
    </row>
    <row r="73" spans="1:27">
      <c r="A73" s="16" t="s">
        <v>26</v>
      </c>
      <c r="B73" s="16" t="s">
        <v>9</v>
      </c>
      <c r="C73" s="8">
        <v>0</v>
      </c>
      <c r="D73" s="8">
        <v>122.40701923787284</v>
      </c>
      <c r="E73" s="8">
        <v>112.86326765325316</v>
      </c>
      <c r="F73" s="8">
        <v>116.17362814348014</v>
      </c>
      <c r="G73" s="8">
        <v>243.20747399751696</v>
      </c>
      <c r="H73" s="8">
        <v>240.88314171936452</v>
      </c>
      <c r="I73" s="8">
        <v>239.91994844033204</v>
      </c>
      <c r="J73" s="8">
        <v>280.35861564981627</v>
      </c>
      <c r="K73" s="8">
        <v>239.66229494049912</v>
      </c>
      <c r="L73" s="8">
        <v>260.17602498880683</v>
      </c>
      <c r="M73" s="8">
        <v>251.09721646372347</v>
      </c>
      <c r="N73" s="8">
        <v>248.35417294877021</v>
      </c>
      <c r="O73" s="8">
        <v>252.68003411955087</v>
      </c>
      <c r="P73" s="8">
        <v>293.99029748588981</v>
      </c>
      <c r="Q73" s="8">
        <v>294.40193322209058</v>
      </c>
      <c r="R73" s="8">
        <v>256.09031142122473</v>
      </c>
      <c r="S73" s="8">
        <v>286.21324218429703</v>
      </c>
      <c r="T73" s="8">
        <v>240.03906001696006</v>
      </c>
      <c r="U73" s="8">
        <v>291.87947330875653</v>
      </c>
      <c r="V73" s="8">
        <v>284.04710977127195</v>
      </c>
      <c r="W73" s="8">
        <v>293.68558864344106</v>
      </c>
      <c r="X73" s="8">
        <v>320.95937572090401</v>
      </c>
      <c r="Y73" s="8">
        <v>298.02593731934934</v>
      </c>
      <c r="Z73" s="8">
        <v>297.96958866857784</v>
      </c>
      <c r="AA73" s="8">
        <v>262.52502331824661</v>
      </c>
    </row>
    <row r="74" spans="1:27">
      <c r="A74" s="16" t="s">
        <v>26</v>
      </c>
      <c r="B74" s="16" t="s">
        <v>8</v>
      </c>
      <c r="C74" s="8">
        <v>0</v>
      </c>
      <c r="D74" s="8">
        <v>2.4384314200000007E-6</v>
      </c>
      <c r="E74" s="8">
        <v>154.03991259872379</v>
      </c>
      <c r="F74" s="8">
        <v>151.1084172927022</v>
      </c>
      <c r="G74" s="8">
        <v>159.90395695677887</v>
      </c>
      <c r="H74" s="8">
        <v>149.56960836250576</v>
      </c>
      <c r="I74" s="8">
        <v>144.93582045028379</v>
      </c>
      <c r="J74" s="8">
        <v>137.37604866941948</v>
      </c>
      <c r="K74" s="8">
        <v>268.46808207823784</v>
      </c>
      <c r="L74" s="8">
        <v>257.48154363786796</v>
      </c>
      <c r="M74" s="8">
        <v>258.14688253333998</v>
      </c>
      <c r="N74" s="8">
        <v>366.94487211533482</v>
      </c>
      <c r="O74" s="8">
        <v>338.2255069656868</v>
      </c>
      <c r="P74" s="8">
        <v>300.66400188976644</v>
      </c>
      <c r="Q74" s="8">
        <v>298.43117271683309</v>
      </c>
      <c r="R74" s="8">
        <v>286.28516808914441</v>
      </c>
      <c r="S74" s="8">
        <v>281.72438181276789</v>
      </c>
      <c r="T74" s="8">
        <v>331.40991509202172</v>
      </c>
      <c r="U74" s="8">
        <v>317.2087175185863</v>
      </c>
      <c r="V74" s="8">
        <v>335.54576821339941</v>
      </c>
      <c r="W74" s="8">
        <v>308.00346481342518</v>
      </c>
      <c r="X74" s="8">
        <v>275.76392371247408</v>
      </c>
      <c r="Y74" s="8">
        <v>260.10597194617048</v>
      </c>
      <c r="Z74" s="8">
        <v>259.22484464532403</v>
      </c>
      <c r="AA74" s="8">
        <v>243.48455438931748</v>
      </c>
    </row>
    <row r="75" spans="1:27">
      <c r="A75" s="16" t="s">
        <v>26</v>
      </c>
      <c r="B75" s="16" t="s">
        <v>84</v>
      </c>
      <c r="C75" s="8">
        <v>0</v>
      </c>
      <c r="D75" s="8">
        <v>2.0597378700000001E-5</v>
      </c>
      <c r="E75" s="8">
        <v>220.37029845237549</v>
      </c>
      <c r="F75" s="8">
        <v>211.54837314727001</v>
      </c>
      <c r="G75" s="8">
        <v>206.32433753388349</v>
      </c>
      <c r="H75" s="8">
        <v>172.05952137780903</v>
      </c>
      <c r="I75" s="8">
        <v>173.92381658972499</v>
      </c>
      <c r="J75" s="8">
        <v>141.832620551937</v>
      </c>
      <c r="K75" s="8">
        <v>152.60324700534599</v>
      </c>
      <c r="L75" s="8">
        <v>136.78583352841301</v>
      </c>
      <c r="M75" s="8">
        <v>143.06010784748599</v>
      </c>
      <c r="N75" s="8">
        <v>266.64228159310903</v>
      </c>
      <c r="O75" s="8">
        <v>223.15535402121697</v>
      </c>
      <c r="P75" s="8">
        <v>175.790752489704</v>
      </c>
      <c r="Q75" s="8">
        <v>145.97815743751099</v>
      </c>
      <c r="R75" s="8">
        <v>133.7761470989</v>
      </c>
      <c r="S75" s="8">
        <v>134.56915568066498</v>
      </c>
      <c r="T75" s="8">
        <v>126.38116438017299</v>
      </c>
      <c r="U75" s="8">
        <v>90.179796503679</v>
      </c>
      <c r="V75" s="8">
        <v>110.268692415015</v>
      </c>
      <c r="W75" s="8">
        <v>90.671617669621</v>
      </c>
      <c r="X75" s="8">
        <v>55.474018738148999</v>
      </c>
      <c r="Y75" s="8">
        <v>28.811153947465002</v>
      </c>
      <c r="Z75" s="8">
        <v>24.379611519331</v>
      </c>
      <c r="AA75" s="8">
        <v>27.593603402709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35324.417834351472</v>
      </c>
      <c r="D78" s="70">
        <v>33334.650746752646</v>
      </c>
      <c r="E78" s="70">
        <v>31829.117959313979</v>
      </c>
      <c r="F78" s="70">
        <v>24217.515883477019</v>
      </c>
      <c r="G78" s="70">
        <v>25152.052226133696</v>
      </c>
      <c r="H78" s="70">
        <v>20950.810341461201</v>
      </c>
      <c r="I78" s="70">
        <v>19106.628400803944</v>
      </c>
      <c r="J78" s="70">
        <v>17237.463358612007</v>
      </c>
      <c r="K78" s="70">
        <v>17913.318815282058</v>
      </c>
      <c r="L78" s="70">
        <v>10596.093362247335</v>
      </c>
      <c r="M78" s="70">
        <v>9689.3232954088908</v>
      </c>
      <c r="N78" s="70">
        <v>4267.4537612105914</v>
      </c>
      <c r="O78" s="70">
        <v>4660.1998450984929</v>
      </c>
      <c r="P78" s="70">
        <v>4084.1706876930421</v>
      </c>
      <c r="Q78" s="70">
        <v>3411.2072877834407</v>
      </c>
      <c r="R78" s="70">
        <v>3365.2047217364079</v>
      </c>
      <c r="S78" s="70">
        <v>2125.804462495707</v>
      </c>
      <c r="T78" s="70">
        <v>3153.922131065382</v>
      </c>
      <c r="U78" s="70">
        <v>1500.1907640977238</v>
      </c>
      <c r="V78" s="70">
        <v>1632.4420367595403</v>
      </c>
      <c r="W78" s="70">
        <v>1558.835214418214</v>
      </c>
      <c r="X78" s="70">
        <v>1235.8530796888249</v>
      </c>
      <c r="Y78" s="70">
        <v>1612.4329197790689</v>
      </c>
      <c r="Z78" s="70">
        <v>1260.624824311509</v>
      </c>
      <c r="AA78" s="70">
        <v>2255.124148887528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1.5960078999999999E-5</v>
      </c>
      <c r="E83" s="8">
        <v>1.4719919E-5</v>
      </c>
      <c r="F83" s="8">
        <v>1.5844331999999998E-5</v>
      </c>
      <c r="G83" s="8">
        <v>1.9068890000000002E-5</v>
      </c>
      <c r="H83" s="8">
        <v>1.9302124000000002E-5</v>
      </c>
      <c r="I83" s="8">
        <v>2.1713844999999998E-5</v>
      </c>
      <c r="J83" s="8">
        <v>2.0361119999999999E-5</v>
      </c>
      <c r="K83" s="8">
        <v>1.8593663E-5</v>
      </c>
      <c r="L83" s="8">
        <v>1.6567080000000001E-5</v>
      </c>
      <c r="M83" s="8">
        <v>1.5464330999999998E-5</v>
      </c>
      <c r="N83" s="8">
        <v>1.5030345000000001E-5</v>
      </c>
      <c r="O83" s="8">
        <v>1.3855438E-5</v>
      </c>
      <c r="P83" s="8">
        <v>1.4004647999999999E-5</v>
      </c>
      <c r="Q83" s="8">
        <v>1.3050053E-5</v>
      </c>
      <c r="R83" s="8">
        <v>1.2404709E-5</v>
      </c>
      <c r="S83" s="8">
        <v>1.1396363E-5</v>
      </c>
      <c r="T83" s="8">
        <v>1.0722106999999999E-5</v>
      </c>
      <c r="U83" s="8">
        <v>9.8386540000000003E-6</v>
      </c>
      <c r="V83" s="8">
        <v>9.0422290000000006E-6</v>
      </c>
      <c r="W83" s="8">
        <v>8.9012669999999987E-6</v>
      </c>
      <c r="X83" s="8">
        <v>8.1774099999999997E-6</v>
      </c>
      <c r="Y83" s="8">
        <v>9.0243890000000011E-6</v>
      </c>
      <c r="Z83" s="8">
        <v>8.3590980000000005E-6</v>
      </c>
      <c r="AA83" s="8">
        <v>2.4234447999999998E-5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467.77688383381007</v>
      </c>
      <c r="D85" s="8">
        <v>5.2297621999999999E-5</v>
      </c>
      <c r="E85" s="8">
        <v>55.259674700490997</v>
      </c>
      <c r="F85" s="8">
        <v>49.766189209039005</v>
      </c>
      <c r="G85" s="8">
        <v>754.95050307011797</v>
      </c>
      <c r="H85" s="8">
        <v>515.81453557429904</v>
      </c>
      <c r="I85" s="8">
        <v>396.41981437736899</v>
      </c>
      <c r="J85" s="8">
        <v>226.47049111898798</v>
      </c>
      <c r="K85" s="8">
        <v>210.72454495430202</v>
      </c>
      <c r="L85" s="8">
        <v>141.46525846029002</v>
      </c>
      <c r="M85" s="8">
        <v>115.63635727813397</v>
      </c>
      <c r="N85" s="8">
        <v>224.750387513032</v>
      </c>
      <c r="O85" s="8">
        <v>100.31240379867899</v>
      </c>
      <c r="P85" s="8">
        <v>130.183218315771</v>
      </c>
      <c r="Q85" s="8">
        <v>30.907494858697</v>
      </c>
      <c r="R85" s="8">
        <v>61.917637059542997</v>
      </c>
      <c r="S85" s="8">
        <v>7.2392917823429999</v>
      </c>
      <c r="T85" s="8">
        <v>100.176855912996</v>
      </c>
      <c r="U85" s="8">
        <v>51.317535908943498</v>
      </c>
      <c r="V85" s="8">
        <v>23.417269532221002</v>
      </c>
      <c r="W85" s="8">
        <v>20.650515133112499</v>
      </c>
      <c r="X85" s="8">
        <v>5.8780069916995998</v>
      </c>
      <c r="Y85" s="8">
        <v>53.150147561121997</v>
      </c>
      <c r="Z85" s="8">
        <v>10.903068201920101</v>
      </c>
      <c r="AA85" s="8">
        <v>5.4135914999999999E-5</v>
      </c>
    </row>
    <row r="86" spans="1:27">
      <c r="A86" s="16" t="s">
        <v>27</v>
      </c>
      <c r="B86" s="16" t="s">
        <v>2</v>
      </c>
      <c r="C86" s="8">
        <v>83643.939799999993</v>
      </c>
      <c r="D86" s="8">
        <v>64676.926000000007</v>
      </c>
      <c r="E86" s="8">
        <v>60154.173060000001</v>
      </c>
      <c r="F86" s="8">
        <v>59131.797899999998</v>
      </c>
      <c r="G86" s="8">
        <v>59125.115300000005</v>
      </c>
      <c r="H86" s="8">
        <v>50355.672200000001</v>
      </c>
      <c r="I86" s="8">
        <v>46131.421799999996</v>
      </c>
      <c r="J86" s="8">
        <v>42279.244200000001</v>
      </c>
      <c r="K86" s="8">
        <v>45555.449900000007</v>
      </c>
      <c r="L86" s="8">
        <v>33677.444600000003</v>
      </c>
      <c r="M86" s="8">
        <v>32077.65264</v>
      </c>
      <c r="N86" s="8">
        <v>34652.867680000003</v>
      </c>
      <c r="O86" s="8">
        <v>26853.596130000002</v>
      </c>
      <c r="P86" s="8">
        <v>26392.767000000003</v>
      </c>
      <c r="Q86" s="8">
        <v>23062.26511</v>
      </c>
      <c r="R86" s="8">
        <v>21794.854130000003</v>
      </c>
      <c r="S86" s="8">
        <v>22744.891640000002</v>
      </c>
      <c r="T86" s="8">
        <v>21130.314309999998</v>
      </c>
      <c r="U86" s="8">
        <v>17805.468840000001</v>
      </c>
      <c r="V86" s="8">
        <v>15523.742049999995</v>
      </c>
      <c r="W86" s="8">
        <v>15843.729319999999</v>
      </c>
      <c r="X86" s="8">
        <v>16202.386689999998</v>
      </c>
      <c r="Y86" s="8">
        <v>13005.912630000001</v>
      </c>
      <c r="Z86" s="8">
        <v>11816.06199</v>
      </c>
      <c r="AA86" s="8">
        <v>12360.78211</v>
      </c>
    </row>
    <row r="87" spans="1:27">
      <c r="A87" s="16" t="s">
        <v>27</v>
      </c>
      <c r="B87" s="16" t="s">
        <v>208</v>
      </c>
      <c r="C87" s="8">
        <v>0</v>
      </c>
      <c r="D87" s="8">
        <v>0</v>
      </c>
      <c r="E87" s="8">
        <v>0</v>
      </c>
      <c r="F87" s="8">
        <v>0</v>
      </c>
      <c r="G87" s="8">
        <v>10.958082924000001</v>
      </c>
      <c r="H87" s="8">
        <v>20.710014706999999</v>
      </c>
      <c r="I87" s="8">
        <v>35.714471304999996</v>
      </c>
      <c r="J87" s="8">
        <v>48.963853020000002</v>
      </c>
      <c r="K87" s="8">
        <v>55.735042219999997</v>
      </c>
      <c r="L87" s="8">
        <v>53.396456180000001</v>
      </c>
      <c r="M87" s="8">
        <v>51.085933280000006</v>
      </c>
      <c r="N87" s="8">
        <v>48.750601496999998</v>
      </c>
      <c r="O87" s="8">
        <v>46.344925370000006</v>
      </c>
      <c r="P87" s="8">
        <v>43.125417245999998</v>
      </c>
      <c r="Q87" s="8">
        <v>74.183855070000007</v>
      </c>
      <c r="R87" s="8">
        <v>73.455338790000013</v>
      </c>
      <c r="S87" s="8">
        <v>74.009970110000012</v>
      </c>
      <c r="T87" s="8">
        <v>74.584485939999993</v>
      </c>
      <c r="U87" s="8">
        <v>75.202051670000003</v>
      </c>
      <c r="V87" s="8">
        <v>75.896249534999995</v>
      </c>
      <c r="W87" s="8">
        <v>76.607872200000003</v>
      </c>
      <c r="X87" s="8">
        <v>77.272080184999993</v>
      </c>
      <c r="Y87" s="8">
        <v>77.322928370000014</v>
      </c>
      <c r="Z87" s="8">
        <v>76.353898920000006</v>
      </c>
      <c r="AA87" s="8">
        <v>74.457999360000002</v>
      </c>
    </row>
    <row r="88" spans="1:27">
      <c r="A88" s="16" t="s">
        <v>27</v>
      </c>
      <c r="B88" s="16" t="s">
        <v>9</v>
      </c>
      <c r="C88" s="8">
        <v>0</v>
      </c>
      <c r="D88" s="8">
        <v>195.45555394862046</v>
      </c>
      <c r="E88" s="8">
        <v>274.00832563403577</v>
      </c>
      <c r="F88" s="8">
        <v>313.01043873459355</v>
      </c>
      <c r="G88" s="8">
        <v>322.3709484344563</v>
      </c>
      <c r="H88" s="8">
        <v>348.78918822182231</v>
      </c>
      <c r="I88" s="8">
        <v>334.42198777904218</v>
      </c>
      <c r="J88" s="8">
        <v>346.16292987223648</v>
      </c>
      <c r="K88" s="8">
        <v>357.13830776363949</v>
      </c>
      <c r="L88" s="8">
        <v>347.01259428257572</v>
      </c>
      <c r="M88" s="8">
        <v>345.17244075956256</v>
      </c>
      <c r="N88" s="8">
        <v>323.91311153814837</v>
      </c>
      <c r="O88" s="8">
        <v>318.14002069476732</v>
      </c>
      <c r="P88" s="8">
        <v>283.17660204676059</v>
      </c>
      <c r="Q88" s="8">
        <v>301.77367425999904</v>
      </c>
      <c r="R88" s="8">
        <v>270.38408636954256</v>
      </c>
      <c r="S88" s="8">
        <v>258.52412304812731</v>
      </c>
      <c r="T88" s="8">
        <v>248.99271097906481</v>
      </c>
      <c r="U88" s="8">
        <v>243.20901311903276</v>
      </c>
      <c r="V88" s="8">
        <v>232.74570395447745</v>
      </c>
      <c r="W88" s="8">
        <v>215.26568070789546</v>
      </c>
      <c r="X88" s="8">
        <v>203.57220892487834</v>
      </c>
      <c r="Y88" s="8">
        <v>181.59880822225986</v>
      </c>
      <c r="Z88" s="8">
        <v>184.77746897894687</v>
      </c>
      <c r="AA88" s="8">
        <v>168.94080559975865</v>
      </c>
    </row>
    <row r="89" spans="1:27">
      <c r="A89" s="16" t="s">
        <v>27</v>
      </c>
      <c r="B89" s="16" t="s">
        <v>8</v>
      </c>
      <c r="C89" s="8">
        <v>0</v>
      </c>
      <c r="D89" s="8">
        <v>6.2745797000000014E-7</v>
      </c>
      <c r="E89" s="8">
        <v>7.9500106999999998E-7</v>
      </c>
      <c r="F89" s="8">
        <v>1.1577302899999999E-6</v>
      </c>
      <c r="G89" s="8">
        <v>1.0762884199999999E-6</v>
      </c>
      <c r="H89" s="8">
        <v>9.3781830999999997E-7</v>
      </c>
      <c r="I89" s="8">
        <v>1.1070148599999999E-6</v>
      </c>
      <c r="J89" s="8">
        <v>1.11263779E-6</v>
      </c>
      <c r="K89" s="8">
        <v>1.01267745E-6</v>
      </c>
      <c r="L89" s="8">
        <v>1.9105756510000003E-5</v>
      </c>
      <c r="M89" s="8">
        <v>1.7757627940000002E-5</v>
      </c>
      <c r="N89" s="8">
        <v>1.6539819390000002E-5</v>
      </c>
      <c r="O89" s="8">
        <v>1.5764779819999997E-5</v>
      </c>
      <c r="P89" s="8">
        <v>1.47830813E-5</v>
      </c>
      <c r="Q89" s="8">
        <v>1.35328138E-5</v>
      </c>
      <c r="R89" s="8">
        <v>1.319612724E-5</v>
      </c>
      <c r="S89" s="8">
        <v>1.294807129E-5</v>
      </c>
      <c r="T89" s="8">
        <v>1.125362048E-5</v>
      </c>
      <c r="U89" s="8">
        <v>1.0363007109999999E-5</v>
      </c>
      <c r="V89" s="8">
        <v>9.5596430399999993E-6</v>
      </c>
      <c r="W89" s="8">
        <v>9.0057090800000008E-6</v>
      </c>
      <c r="X89" s="8">
        <v>8.85524293E-6</v>
      </c>
      <c r="Y89" s="8">
        <v>8.9821794000000008E-6</v>
      </c>
      <c r="Z89" s="8">
        <v>7.8321017399999991E-6</v>
      </c>
      <c r="AA89" s="8">
        <v>7.7743455599999995E-6</v>
      </c>
    </row>
    <row r="90" spans="1:27">
      <c r="A90" s="16" t="s">
        <v>27</v>
      </c>
      <c r="B90" s="16" t="s">
        <v>84</v>
      </c>
      <c r="C90" s="8">
        <v>0</v>
      </c>
      <c r="D90" s="8">
        <v>7.4546080000000008E-6</v>
      </c>
      <c r="E90" s="8">
        <v>8.6046567000000017E-6</v>
      </c>
      <c r="F90" s="8">
        <v>3.0250387999999995E-5</v>
      </c>
      <c r="G90" s="8">
        <v>3.1267185999999993E-5</v>
      </c>
      <c r="H90" s="8">
        <v>3.4904684700000002E-5</v>
      </c>
      <c r="I90" s="8">
        <v>3.5474027999999996E-5</v>
      </c>
      <c r="J90" s="8">
        <v>3.1518232499999998E-5</v>
      </c>
      <c r="K90" s="8">
        <v>3.2299827000000006E-5</v>
      </c>
      <c r="L90" s="8">
        <v>3.7073168000000002E-5</v>
      </c>
      <c r="M90" s="8">
        <v>3.4051256000000003E-5</v>
      </c>
      <c r="N90" s="8">
        <v>3.0045794999999999E-5</v>
      </c>
      <c r="O90" s="8">
        <v>2.9330639E-5</v>
      </c>
      <c r="P90" s="8">
        <v>4.0315744500000003E-5</v>
      </c>
      <c r="Q90" s="8">
        <v>3.7305542000000005E-5</v>
      </c>
      <c r="R90" s="8">
        <v>4.1446431999999998E-5</v>
      </c>
      <c r="S90" s="8">
        <v>3.6199656999999994E-5</v>
      </c>
      <c r="T90" s="8">
        <v>3.6837066E-5</v>
      </c>
      <c r="U90" s="8">
        <v>3.7573427000000009E-5</v>
      </c>
      <c r="V90" s="8">
        <v>3.5501035E-5</v>
      </c>
      <c r="W90" s="8">
        <v>3.3569533999999997E-5</v>
      </c>
      <c r="X90" s="8">
        <v>2.87596335E-5</v>
      </c>
      <c r="Y90" s="8">
        <v>2.68398944E-5</v>
      </c>
      <c r="Z90" s="8">
        <v>2.3310437000000001E-5</v>
      </c>
      <c r="AA90" s="8">
        <v>2.3157080000000004E-5</v>
      </c>
    </row>
    <row r="91" spans="1:27">
      <c r="A91" s="16" t="s">
        <v>27</v>
      </c>
      <c r="B91" s="16" t="s">
        <v>187</v>
      </c>
      <c r="C91" s="8">
        <v>0</v>
      </c>
      <c r="D91" s="8">
        <v>0</v>
      </c>
      <c r="E91" s="8">
        <v>4.1993666500000008E-6</v>
      </c>
      <c r="F91" s="8">
        <v>1.869708E-5</v>
      </c>
      <c r="G91" s="8">
        <v>2.03584723E-5</v>
      </c>
      <c r="H91" s="8">
        <v>2.06706758E-5</v>
      </c>
      <c r="I91" s="8">
        <v>1.9466446399999999E-5</v>
      </c>
      <c r="J91" s="8">
        <v>1.8541157199999997E-5</v>
      </c>
      <c r="K91" s="8">
        <v>1.85766296E-5</v>
      </c>
      <c r="L91" s="8">
        <v>1.9479591300000003E-5</v>
      </c>
      <c r="M91" s="8">
        <v>1.8055507999999999E-5</v>
      </c>
      <c r="N91" s="8">
        <v>1.6068226099999999E-5</v>
      </c>
      <c r="O91" s="8">
        <v>1.4873055599999998E-5</v>
      </c>
      <c r="P91" s="8">
        <v>1.4594609199999999E-5</v>
      </c>
      <c r="Q91" s="8">
        <v>1.3430885900000001E-5</v>
      </c>
      <c r="R91" s="8">
        <v>1.28136459E-5</v>
      </c>
      <c r="S91" s="8">
        <v>1.1698949899999999E-5</v>
      </c>
      <c r="T91" s="8">
        <v>1.17596952E-5</v>
      </c>
      <c r="U91" s="8">
        <v>1.13769737E-5</v>
      </c>
      <c r="V91" s="8">
        <v>1.0775195899999999E-5</v>
      </c>
      <c r="W91" s="8">
        <v>9.7630460999999986E-6</v>
      </c>
      <c r="X91" s="8">
        <v>9.0235144999999989E-6</v>
      </c>
      <c r="Y91" s="8">
        <v>8.2153261399999995E-6</v>
      </c>
      <c r="Z91" s="8">
        <v>7.7994167399999996E-6</v>
      </c>
      <c r="AA91" s="8">
        <v>7.4895064600000002E-6</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84111.716683833802</v>
      </c>
      <c r="D93" s="70">
        <v>64872.381630288393</v>
      </c>
      <c r="E93" s="70">
        <v>60483.441088653475</v>
      </c>
      <c r="F93" s="70">
        <v>59494.574593893158</v>
      </c>
      <c r="G93" s="70">
        <v>60213.394906199414</v>
      </c>
      <c r="H93" s="70">
        <v>51240.986014318427</v>
      </c>
      <c r="I93" s="70">
        <v>46897.978151222742</v>
      </c>
      <c r="J93" s="70">
        <v>42900.841545544383</v>
      </c>
      <c r="K93" s="70">
        <v>46179.047865420747</v>
      </c>
      <c r="L93" s="70">
        <v>34219.319001148462</v>
      </c>
      <c r="M93" s="70">
        <v>32589.547456646418</v>
      </c>
      <c r="N93" s="70">
        <v>35250.28185823236</v>
      </c>
      <c r="O93" s="70">
        <v>27318.393553687358</v>
      </c>
      <c r="P93" s="70">
        <v>26849.252321306616</v>
      </c>
      <c r="Q93" s="70">
        <v>23469.130211507992</v>
      </c>
      <c r="R93" s="70">
        <v>22200.611272080005</v>
      </c>
      <c r="S93" s="70">
        <v>23084.665097183515</v>
      </c>
      <c r="T93" s="70">
        <v>21554.068433404547</v>
      </c>
      <c r="U93" s="70">
        <v>18175.197509850044</v>
      </c>
      <c r="V93" s="70">
        <v>15855.801337899797</v>
      </c>
      <c r="W93" s="70">
        <v>16156.253449280561</v>
      </c>
      <c r="X93" s="70">
        <v>16489.109040917378</v>
      </c>
      <c r="Y93" s="70">
        <v>13317.98456721517</v>
      </c>
      <c r="Z93" s="70">
        <v>12088.096473401922</v>
      </c>
      <c r="AA93" s="70">
        <v>12604.181031751055</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21836.7183</v>
      </c>
      <c r="D99" s="8">
        <v>24404.837399999997</v>
      </c>
      <c r="E99" s="8">
        <v>16267.3231</v>
      </c>
      <c r="F99" s="8">
        <v>11801.694949999999</v>
      </c>
      <c r="G99" s="8">
        <v>13726.216950000002</v>
      </c>
      <c r="H99" s="8">
        <v>9056.3505600000008</v>
      </c>
      <c r="I99" s="8">
        <v>9345.6474199999993</v>
      </c>
      <c r="J99" s="8">
        <v>9468.7124199999998</v>
      </c>
      <c r="K99" s="8">
        <v>8241.0679799999998</v>
      </c>
      <c r="L99" s="8">
        <v>4226.8894199999995</v>
      </c>
      <c r="M99" s="8">
        <v>4576.2247399999997</v>
      </c>
      <c r="N99" s="8">
        <v>6630.27592</v>
      </c>
      <c r="O99" s="8">
        <v>3665.8411500000002</v>
      </c>
      <c r="P99" s="8">
        <v>3078.8439099999996</v>
      </c>
      <c r="Q99" s="8">
        <v>2249.0038299999997</v>
      </c>
      <c r="R99" s="8">
        <v>2490.0643599999999</v>
      </c>
      <c r="S99" s="8">
        <v>2965.1059800000003</v>
      </c>
      <c r="T99" s="8">
        <v>2515.44668</v>
      </c>
      <c r="U99" s="8">
        <v>2154.2568999999999</v>
      </c>
      <c r="V99" s="8">
        <v>1525.2116799999999</v>
      </c>
      <c r="W99" s="8">
        <v>1075.28331</v>
      </c>
      <c r="X99" s="8">
        <v>1389.7929999999999</v>
      </c>
      <c r="Y99" s="8">
        <v>996.77462000000003</v>
      </c>
      <c r="Z99" s="8">
        <v>939.46484400000008</v>
      </c>
      <c r="AA99" s="8">
        <v>1291.5095260000001</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15317.0198</v>
      </c>
      <c r="D104" s="8">
        <v>17021.054399999997</v>
      </c>
      <c r="E104" s="8">
        <v>12195.9136</v>
      </c>
      <c r="F104" s="8">
        <v>8450.8019499999991</v>
      </c>
      <c r="G104" s="8">
        <v>10228.783750000001</v>
      </c>
      <c r="H104" s="8">
        <v>6600.1435600000004</v>
      </c>
      <c r="I104" s="8">
        <v>6424.2914199999996</v>
      </c>
      <c r="J104" s="8">
        <v>6981.4624199999998</v>
      </c>
      <c r="K104" s="8">
        <v>6052.9221799999996</v>
      </c>
      <c r="L104" s="8">
        <v>3370.96398</v>
      </c>
      <c r="M104" s="8">
        <v>3502.26134</v>
      </c>
      <c r="N104" s="8">
        <v>4917.7197200000001</v>
      </c>
      <c r="O104" s="8">
        <v>2534.94805</v>
      </c>
      <c r="P104" s="8">
        <v>2199.6216099999997</v>
      </c>
      <c r="Q104" s="8">
        <v>1611.7202299999999</v>
      </c>
      <c r="R104" s="8">
        <v>1707.89096</v>
      </c>
      <c r="S104" s="8">
        <v>2258.4826800000001</v>
      </c>
      <c r="T104" s="8">
        <v>1814.59518</v>
      </c>
      <c r="U104" s="8">
        <v>1588.1728999999998</v>
      </c>
      <c r="V104" s="8">
        <v>1122.3383399999998</v>
      </c>
      <c r="W104" s="8">
        <v>772.48442999999997</v>
      </c>
      <c r="X104" s="8">
        <v>945.37227999999993</v>
      </c>
      <c r="Y104" s="8">
        <v>702.02800000000002</v>
      </c>
      <c r="Z104" s="8">
        <v>658.55618400000003</v>
      </c>
      <c r="AA104" s="8">
        <v>825.31452600000011</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6519.6985000000004</v>
      </c>
      <c r="D109" s="8">
        <v>7383.7830000000004</v>
      </c>
      <c r="E109" s="8">
        <v>4071.4095000000002</v>
      </c>
      <c r="F109" s="8">
        <v>3350.893</v>
      </c>
      <c r="G109" s="8">
        <v>3497.4332000000004</v>
      </c>
      <c r="H109" s="8">
        <v>2456.2069999999999</v>
      </c>
      <c r="I109" s="8">
        <v>2921.3560000000002</v>
      </c>
      <c r="J109" s="8">
        <v>2487.25</v>
      </c>
      <c r="K109" s="8">
        <v>2188.1457999999998</v>
      </c>
      <c r="L109" s="8">
        <v>855.92543999999998</v>
      </c>
      <c r="M109" s="8">
        <v>1073.9633999999999</v>
      </c>
      <c r="N109" s="8">
        <v>1712.5562</v>
      </c>
      <c r="O109" s="8">
        <v>1130.8931</v>
      </c>
      <c r="P109" s="8">
        <v>879.22230000000002</v>
      </c>
      <c r="Q109" s="8">
        <v>637.28359999999998</v>
      </c>
      <c r="R109" s="8">
        <v>782.17340000000002</v>
      </c>
      <c r="S109" s="8">
        <v>706.62330000000009</v>
      </c>
      <c r="T109" s="8">
        <v>700.85149999999999</v>
      </c>
      <c r="U109" s="8">
        <v>566.08399999999995</v>
      </c>
      <c r="V109" s="8">
        <v>402.87334000000004</v>
      </c>
      <c r="W109" s="8">
        <v>302.79888</v>
      </c>
      <c r="X109" s="8">
        <v>444.42071999999996</v>
      </c>
      <c r="Y109" s="8">
        <v>294.74662000000001</v>
      </c>
      <c r="Z109" s="8">
        <v>280.90866</v>
      </c>
      <c r="AA109" s="8">
        <v>466.19499999999999</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zw4eso0RKTfd3qmKZxp6TRxZEbToO2enn0BLHZasP+ov+OIQR6P0ETILO/8htsI9x7XVlR1RpPTKUdcPx53WoA==" saltValue="okoHduYB+e3iCP2rvBF2w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4900-4C18-49DF-B362-6F83AD77017F}">
  <sheetPr codeName="Sheet3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245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-281674.86563986703</v>
      </c>
      <c r="F6" s="8">
        <v>-341023.66306723625</v>
      </c>
      <c r="G6" s="8">
        <v>-318713.70372076519</v>
      </c>
      <c r="H6" s="8">
        <v>-282045.74939051259</v>
      </c>
      <c r="I6" s="8">
        <v>-262849.59278705774</v>
      </c>
      <c r="J6" s="8">
        <v>-183842.3574038886</v>
      </c>
      <c r="K6" s="8">
        <v>-171815.2873323551</v>
      </c>
      <c r="L6" s="8">
        <v>-130601.11450602557</v>
      </c>
      <c r="M6" s="8">
        <v>-109908.19359723816</v>
      </c>
      <c r="N6" s="8">
        <v>-91686.019575756916</v>
      </c>
      <c r="O6" s="8">
        <v>-85687.868738523321</v>
      </c>
      <c r="P6" s="8">
        <v>-80294.081115708541</v>
      </c>
      <c r="Q6" s="8">
        <v>-61655.451988366316</v>
      </c>
      <c r="R6" s="8">
        <v>-57621.917732218135</v>
      </c>
      <c r="S6" s="8">
        <v>-42414.360627695205</v>
      </c>
      <c r="T6" s="8">
        <v>-35902.035726005</v>
      </c>
      <c r="U6" s="8">
        <v>-29877.576429328165</v>
      </c>
      <c r="V6" s="8">
        <v>-24576.28531737029</v>
      </c>
      <c r="W6" s="8">
        <v>-19840.749631597741</v>
      </c>
      <c r="X6" s="8">
        <v>-18591.835504478528</v>
      </c>
      <c r="Y6" s="8">
        <v>-17326.467078178601</v>
      </c>
      <c r="Z6" s="8">
        <v>-16192.959881638062</v>
      </c>
      <c r="AA6" s="8">
        <v>-15133.60736180176</v>
      </c>
    </row>
    <row r="7" spans="1:27">
      <c r="A7" s="16" t="s">
        <v>17</v>
      </c>
      <c r="B7" s="16" t="s">
        <v>11</v>
      </c>
      <c r="C7" s="8">
        <v>0</v>
      </c>
      <c r="D7" s="8">
        <v>-28875.2140447581</v>
      </c>
      <c r="E7" s="8">
        <v>-134790.03941875932</v>
      </c>
      <c r="F7" s="8">
        <v>-125971.99959036539</v>
      </c>
      <c r="G7" s="8">
        <v>-142074.4726239694</v>
      </c>
      <c r="H7" s="8">
        <v>-133131.32182282722</v>
      </c>
      <c r="I7" s="8">
        <v>-124070.3460442064</v>
      </c>
      <c r="J7" s="8">
        <v>-115953.59440154159</v>
      </c>
      <c r="K7" s="8">
        <v>-108367.84520490229</v>
      </c>
      <c r="L7" s="8">
        <v>-34798.774147126198</v>
      </c>
      <c r="M7" s="8">
        <v>-32430.354414221896</v>
      </c>
      <c r="N7" s="8">
        <v>-30308.742434756303</v>
      </c>
      <c r="O7" s="8">
        <v>-28325.9275012285</v>
      </c>
      <c r="P7" s="8">
        <v>-26542.897541327296</v>
      </c>
      <c r="Q7" s="8">
        <v>-24736.376367921901</v>
      </c>
      <c r="R7" s="8">
        <v>-23118.108748628099</v>
      </c>
      <c r="S7" s="8">
        <v>-21605.709104849699</v>
      </c>
      <c r="T7" s="8">
        <v>-20245.696210755101</v>
      </c>
      <c r="U7" s="8">
        <v>-18867.765304074208</v>
      </c>
      <c r="V7" s="8">
        <v>-17633.42551291499</v>
      </c>
      <c r="W7" s="8">
        <v>-16479.83692336786</v>
      </c>
      <c r="X7" s="8">
        <v>0</v>
      </c>
      <c r="Y7" s="8">
        <v>0</v>
      </c>
      <c r="Z7" s="8">
        <v>0</v>
      </c>
      <c r="AA7" s="8">
        <v>0</v>
      </c>
    </row>
    <row r="8" spans="1:27">
      <c r="A8" s="16" t="s">
        <v>17</v>
      </c>
      <c r="B8" s="16" t="s">
        <v>7</v>
      </c>
      <c r="C8" s="8">
        <v>0</v>
      </c>
      <c r="D8" s="8">
        <v>7.48864984842772E-5</v>
      </c>
      <c r="E8" s="8">
        <v>1.1229901389465202E-4</v>
      </c>
      <c r="F8" s="8">
        <v>1.0613175605076197E-4</v>
      </c>
      <c r="G8" s="8">
        <v>1.016844188433741E-4</v>
      </c>
      <c r="H8" s="8">
        <v>9.64774337098145E-5</v>
      </c>
      <c r="I8" s="8">
        <v>9.4934883168848203E-5</v>
      </c>
      <c r="J8" s="8">
        <v>8.8724189852715986E-5</v>
      </c>
      <c r="K8" s="8">
        <v>8.2919803577573796E-5</v>
      </c>
      <c r="L8" s="8">
        <v>7.7700257137601893E-5</v>
      </c>
      <c r="M8" s="8">
        <v>7.2411943776953705E-5</v>
      </c>
      <c r="N8" s="8">
        <v>6.7674713791387843E-5</v>
      </c>
      <c r="O8" s="8">
        <v>6.3247396049101527E-5</v>
      </c>
      <c r="P8" s="8">
        <v>5.9837996989298237E-5</v>
      </c>
      <c r="Q8" s="8">
        <v>5.5765396838277759E-5</v>
      </c>
      <c r="R8" s="8">
        <v>5.2117193292285588E-5</v>
      </c>
      <c r="S8" s="8">
        <v>4.870765726894359E-5</v>
      </c>
      <c r="T8" s="8">
        <v>4.5641660147283022E-5</v>
      </c>
      <c r="U8" s="8">
        <v>4.2535268868144849E-5</v>
      </c>
      <c r="V8" s="8">
        <v>3.9752587716166114E-5</v>
      </c>
      <c r="W8" s="8">
        <v>3.7151951126255958E-5</v>
      </c>
      <c r="X8" s="8">
        <v>3.4813350142262529E-5</v>
      </c>
      <c r="Y8" s="8">
        <v>3.3245981150975167E-5</v>
      </c>
      <c r="Z8" s="8">
        <v>3.1071010412818009E-5</v>
      </c>
      <c r="AA8" s="8">
        <v>9.8824161660519404E-5</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1.322292223779971E-4</v>
      </c>
      <c r="E10" s="8">
        <v>1772.9205772632065</v>
      </c>
      <c r="F10" s="8">
        <v>1656.9351195065803</v>
      </c>
      <c r="G10" s="8">
        <v>2874.9386329645413</v>
      </c>
      <c r="H10" s="8">
        <v>2693.9702021063426</v>
      </c>
      <c r="I10" s="8">
        <v>8034.7791449332453</v>
      </c>
      <c r="J10" s="8">
        <v>7509.1393906251869</v>
      </c>
      <c r="K10" s="8">
        <v>10913.646628730781</v>
      </c>
      <c r="L10" s="8">
        <v>18152.659116617149</v>
      </c>
      <c r="M10" s="8">
        <v>16917.181226657329</v>
      </c>
      <c r="N10" s="8">
        <v>20529.650346518356</v>
      </c>
      <c r="O10" s="8">
        <v>19186.589103551702</v>
      </c>
      <c r="P10" s="8">
        <v>17978.852369652352</v>
      </c>
      <c r="Q10" s="8">
        <v>16755.203842631676</v>
      </c>
      <c r="R10" s="8">
        <v>15659.069029058999</v>
      </c>
      <c r="S10" s="8">
        <v>14634.643948315452</v>
      </c>
      <c r="T10" s="8">
        <v>22497.346799776955</v>
      </c>
      <c r="U10" s="8">
        <v>20966.167576755601</v>
      </c>
      <c r="V10" s="8">
        <v>19594.549131697204</v>
      </c>
      <c r="W10" s="8">
        <v>20371.480864832622</v>
      </c>
      <c r="X10" s="8">
        <v>19089.158839967688</v>
      </c>
      <c r="Y10" s="8">
        <v>19541.232163601846</v>
      </c>
      <c r="Z10" s="8">
        <v>18262.833792672041</v>
      </c>
      <c r="AA10" s="8">
        <v>19814.677118425458</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32558.932728055446</v>
      </c>
      <c r="H12" s="8">
        <v>39326.206053957903</v>
      </c>
      <c r="I12" s="8">
        <v>64824.340566034312</v>
      </c>
      <c r="J12" s="8">
        <v>94042.622668504599</v>
      </c>
      <c r="K12" s="8">
        <v>132064.50686345989</v>
      </c>
      <c r="L12" s="8">
        <v>142574.48489173572</v>
      </c>
      <c r="M12" s="8">
        <v>150786.8795889983</v>
      </c>
      <c r="N12" s="8">
        <v>162720.31476523678</v>
      </c>
      <c r="O12" s="8">
        <v>169206.58532490433</v>
      </c>
      <c r="P12" s="8">
        <v>173912.91712083897</v>
      </c>
      <c r="Q12" s="8">
        <v>193891.48251528191</v>
      </c>
      <c r="R12" s="8">
        <v>186475.85400729688</v>
      </c>
      <c r="S12" s="8">
        <v>193246.3875324823</v>
      </c>
      <c r="T12" s="8">
        <v>193456.21300286421</v>
      </c>
      <c r="U12" s="8">
        <v>192272.23157773027</v>
      </c>
      <c r="V12" s="8">
        <v>181386.60005226362</v>
      </c>
      <c r="W12" s="8">
        <v>201988.1648532114</v>
      </c>
      <c r="X12" s="8">
        <v>199815.63414016084</v>
      </c>
      <c r="Y12" s="8">
        <v>190918.64627994437</v>
      </c>
      <c r="Z12" s="8">
        <v>190738.86819570037</v>
      </c>
      <c r="AA12" s="8">
        <v>178260.62443231276</v>
      </c>
    </row>
    <row r="13" spans="1:27">
      <c r="A13" s="16" t="s">
        <v>17</v>
      </c>
      <c r="B13" s="16" t="s">
        <v>9</v>
      </c>
      <c r="C13" s="8">
        <v>0</v>
      </c>
      <c r="D13" s="8">
        <v>160583.03732427282</v>
      </c>
      <c r="E13" s="8">
        <v>419629.62638594519</v>
      </c>
      <c r="F13" s="8">
        <v>461624.72201252624</v>
      </c>
      <c r="G13" s="8">
        <v>508671.56162098021</v>
      </c>
      <c r="H13" s="8">
        <v>541461.40265686298</v>
      </c>
      <c r="I13" s="8">
        <v>638151.04284353589</v>
      </c>
      <c r="J13" s="8">
        <v>753264.03320112906</v>
      </c>
      <c r="K13" s="8">
        <v>779574.12888326054</v>
      </c>
      <c r="L13" s="8">
        <v>815642.91787440924</v>
      </c>
      <c r="M13" s="8">
        <v>884620.90696514526</v>
      </c>
      <c r="N13" s="8">
        <v>968380.58595292759</v>
      </c>
      <c r="O13" s="8">
        <v>1012701.607555371</v>
      </c>
      <c r="P13" s="8">
        <v>1052183.9302355291</v>
      </c>
      <c r="Q13" s="8">
        <v>980833.64681027888</v>
      </c>
      <c r="R13" s="8">
        <v>975857.54917563475</v>
      </c>
      <c r="S13" s="8">
        <v>939378.30471592955</v>
      </c>
      <c r="T13" s="8">
        <v>889497.1137016851</v>
      </c>
      <c r="U13" s="8">
        <v>838283.21073702432</v>
      </c>
      <c r="V13" s="8">
        <v>784668.79813572927</v>
      </c>
      <c r="W13" s="8">
        <v>770077.85677318031</v>
      </c>
      <c r="X13" s="8">
        <v>753170.27408975258</v>
      </c>
      <c r="Y13" s="8">
        <v>707142.68595856591</v>
      </c>
      <c r="Z13" s="8">
        <v>660881.01473047538</v>
      </c>
      <c r="AA13" s="8">
        <v>617645.80798729195</v>
      </c>
    </row>
    <row r="14" spans="1:27">
      <c r="A14" s="16" t="s">
        <v>17</v>
      </c>
      <c r="B14" s="16" t="s">
        <v>8</v>
      </c>
      <c r="C14" s="8">
        <v>0</v>
      </c>
      <c r="D14" s="8">
        <v>7.2816907349465836E-4</v>
      </c>
      <c r="E14" s="8">
        <v>51920.9205571087</v>
      </c>
      <c r="F14" s="8">
        <v>119520.48352688056</v>
      </c>
      <c r="G14" s="8">
        <v>124614.09029633117</v>
      </c>
      <c r="H14" s="8">
        <v>116770.0168744488</v>
      </c>
      <c r="I14" s="8">
        <v>109216.79961427751</v>
      </c>
      <c r="J14" s="8">
        <v>110254.3482338968</v>
      </c>
      <c r="K14" s="8">
        <v>137291.54820102753</v>
      </c>
      <c r="L14" s="8">
        <v>138925.0568351757</v>
      </c>
      <c r="M14" s="8">
        <v>145983.92557240539</v>
      </c>
      <c r="N14" s="8">
        <v>219142.8545570026</v>
      </c>
      <c r="O14" s="8">
        <v>208928.53800112341</v>
      </c>
      <c r="P14" s="8">
        <v>212926.65157133134</v>
      </c>
      <c r="Q14" s="8">
        <v>206397.19227223119</v>
      </c>
      <c r="R14" s="8">
        <v>205164.27660586816</v>
      </c>
      <c r="S14" s="8">
        <v>204442.73090331486</v>
      </c>
      <c r="T14" s="8">
        <v>224155.84142733001</v>
      </c>
      <c r="U14" s="8">
        <v>209652.11323646843</v>
      </c>
      <c r="V14" s="8">
        <v>195936.55438521618</v>
      </c>
      <c r="W14" s="8">
        <v>224136.27104817948</v>
      </c>
      <c r="X14" s="8">
        <v>224169.65250392866</v>
      </c>
      <c r="Y14" s="8">
        <v>213631.80693548234</v>
      </c>
      <c r="Z14" s="8">
        <v>199655.89427661709</v>
      </c>
      <c r="AA14" s="8">
        <v>186594.29366449307</v>
      </c>
    </row>
    <row r="15" spans="1:27">
      <c r="A15" s="16" t="s">
        <v>17</v>
      </c>
      <c r="B15" s="16" t="s">
        <v>84</v>
      </c>
      <c r="C15" s="8">
        <v>0</v>
      </c>
      <c r="D15" s="8">
        <v>4397.2205753582039</v>
      </c>
      <c r="E15" s="8">
        <v>134501.23627102026</v>
      </c>
      <c r="F15" s="8">
        <v>196932.49675727915</v>
      </c>
      <c r="G15" s="8">
        <v>187692.3820985147</v>
      </c>
      <c r="H15" s="8">
        <v>175877.72429838838</v>
      </c>
      <c r="I15" s="8">
        <v>169307.25119807493</v>
      </c>
      <c r="J15" s="8">
        <v>158231.07589150689</v>
      </c>
      <c r="K15" s="8">
        <v>162672.74303210515</v>
      </c>
      <c r="L15" s="8">
        <v>152432.99450969923</v>
      </c>
      <c r="M15" s="8">
        <v>142058.33850280268</v>
      </c>
      <c r="N15" s="8">
        <v>173340.1610186598</v>
      </c>
      <c r="O15" s="8">
        <v>162000.15045349114</v>
      </c>
      <c r="P15" s="8">
        <v>154056.25697555786</v>
      </c>
      <c r="Q15" s="8">
        <v>143571.12101341118</v>
      </c>
      <c r="R15" s="8">
        <v>134178.61848928127</v>
      </c>
      <c r="S15" s="8">
        <v>125400.57807013245</v>
      </c>
      <c r="T15" s="8">
        <v>117506.9976490062</v>
      </c>
      <c r="U15" s="8">
        <v>109509.42033455853</v>
      </c>
      <c r="V15" s="8">
        <v>102345.25263144511</v>
      </c>
      <c r="W15" s="8">
        <v>128542.99958687594</v>
      </c>
      <c r="X15" s="8">
        <v>120451.61397571307</v>
      </c>
      <c r="Y15" s="8">
        <v>132837.14599880273</v>
      </c>
      <c r="Z15" s="8">
        <v>124146.86570068436</v>
      </c>
      <c r="AA15" s="8">
        <v>116025.10812738154</v>
      </c>
    </row>
    <row r="16" spans="1:27">
      <c r="A16" s="16" t="s">
        <v>17</v>
      </c>
      <c r="B16" s="16" t="s">
        <v>187</v>
      </c>
      <c r="C16" s="8">
        <v>0</v>
      </c>
      <c r="D16" s="8">
        <v>0</v>
      </c>
      <c r="E16" s="8">
        <v>1.0466307249965743E-3</v>
      </c>
      <c r="F16" s="8">
        <v>3.8890478372485323E-3</v>
      </c>
      <c r="G16" s="8">
        <v>3.9226772363488999E-3</v>
      </c>
      <c r="H16" s="8">
        <v>3.6842583569989813E-3</v>
      </c>
      <c r="I16" s="8">
        <v>3.5958290493950922E-3</v>
      </c>
      <c r="J16" s="8">
        <v>3.4348438268350444E-3</v>
      </c>
      <c r="K16" s="8">
        <v>3.2101344167087429E-3</v>
      </c>
      <c r="L16" s="8">
        <v>3.0172989771363695E-3</v>
      </c>
      <c r="M16" s="8">
        <v>2.8119402938877065E-3</v>
      </c>
      <c r="N16" s="8">
        <v>2.6520155212550129E-3</v>
      </c>
      <c r="O16" s="8">
        <v>2.47851917805267E-3</v>
      </c>
      <c r="P16" s="8">
        <v>2.3415096262194911E-3</v>
      </c>
      <c r="Q16" s="8">
        <v>2.182145460686629E-3</v>
      </c>
      <c r="R16" s="8">
        <v>2.0658249910348162E-3</v>
      </c>
      <c r="S16" s="8">
        <v>1.9411054000328832E-3</v>
      </c>
      <c r="T16" s="8">
        <v>1.8463080577101362E-3</v>
      </c>
      <c r="U16" s="8">
        <v>1.7856039605539096E-3</v>
      </c>
      <c r="V16" s="8">
        <v>1.6687887477164294E-3</v>
      </c>
      <c r="W16" s="8">
        <v>1.5784489557865424E-3</v>
      </c>
      <c r="X16" s="8">
        <v>1.4821275403085745E-3</v>
      </c>
      <c r="Y16" s="8">
        <v>1.4232062071188802E-3</v>
      </c>
      <c r="Z16" s="8">
        <v>1.3329843184223427E-3</v>
      </c>
      <c r="AA16" s="8">
        <v>1.2484241176151441E-3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136105.04479015773</v>
      </c>
      <c r="E18" s="70">
        <v>191359.79989164078</v>
      </c>
      <c r="F18" s="70">
        <v>312738.97875377047</v>
      </c>
      <c r="G18" s="70">
        <v>395623.73305647314</v>
      </c>
      <c r="H18" s="70">
        <v>460952.25265316042</v>
      </c>
      <c r="I18" s="70">
        <v>602614.27822635567</v>
      </c>
      <c r="J18" s="70">
        <v>823505.27110380027</v>
      </c>
      <c r="K18" s="70">
        <v>942333.44436438079</v>
      </c>
      <c r="L18" s="70">
        <v>1102328.2276694844</v>
      </c>
      <c r="M18" s="70">
        <v>1198028.6867289012</v>
      </c>
      <c r="N18" s="70">
        <v>1422118.8073495221</v>
      </c>
      <c r="O18" s="70">
        <v>1458009.6767404564</v>
      </c>
      <c r="P18" s="70">
        <v>1504221.6320172213</v>
      </c>
      <c r="Q18" s="70">
        <v>1455056.8203354573</v>
      </c>
      <c r="R18" s="70">
        <v>1436595.3429442362</v>
      </c>
      <c r="S18" s="70">
        <v>1413082.5774274429</v>
      </c>
      <c r="T18" s="70">
        <v>1390965.7825358522</v>
      </c>
      <c r="U18" s="70">
        <v>1321937.8035572742</v>
      </c>
      <c r="V18" s="70">
        <v>1241722.0452146074</v>
      </c>
      <c r="W18" s="70">
        <v>1308796.1881869154</v>
      </c>
      <c r="X18" s="70">
        <v>1298104.499561985</v>
      </c>
      <c r="Y18" s="70">
        <v>1246745.0517146708</v>
      </c>
      <c r="Z18" s="70">
        <v>1177492.5181785664</v>
      </c>
      <c r="AA18" s="70">
        <v>1103206.9053153514</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-73079.179923852018</v>
      </c>
      <c r="F21" s="8">
        <v>-108781.52462547949</v>
      </c>
      <c r="G21" s="8">
        <v>-101664.97626064951</v>
      </c>
      <c r="H21" s="8">
        <v>-95265.478899484689</v>
      </c>
      <c r="I21" s="8">
        <v>-88781.668896203613</v>
      </c>
      <c r="J21" s="8">
        <v>-21162.054305114099</v>
      </c>
      <c r="K21" s="8">
        <v>-19777.620840392559</v>
      </c>
      <c r="L21" s="8">
        <v>-18532.680476393631</v>
      </c>
      <c r="M21" s="8">
        <v>-17271.338167083461</v>
      </c>
      <c r="N21" s="8">
        <v>-16141.43753483452</v>
      </c>
      <c r="O21" s="8">
        <v>-15085.455635830558</v>
      </c>
      <c r="P21" s="8">
        <v>-14135.872630780481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2.51099857917767E-5</v>
      </c>
      <c r="E23" s="8">
        <v>3.2624070959345806E-5</v>
      </c>
      <c r="F23" s="8">
        <v>3.04897859348216E-5</v>
      </c>
      <c r="G23" s="8">
        <v>2.8495127033952701E-5</v>
      </c>
      <c r="H23" s="8">
        <v>2.6701446484197498E-5</v>
      </c>
      <c r="I23" s="8">
        <v>2.4884134400648699E-5</v>
      </c>
      <c r="J23" s="8">
        <v>2.32562003679605E-5</v>
      </c>
      <c r="K23" s="8">
        <v>2.1734766692974802E-5</v>
      </c>
      <c r="L23" s="8">
        <v>2.0366630020897398E-5</v>
      </c>
      <c r="M23" s="8">
        <v>1.89804683063981E-5</v>
      </c>
      <c r="N23" s="8">
        <v>1.7738755421599601E-5</v>
      </c>
      <c r="O23" s="8">
        <v>1.6578276090335398E-5</v>
      </c>
      <c r="P23" s="8">
        <v>1.5534724632000899E-5</v>
      </c>
      <c r="Q23" s="8">
        <v>1.4477424503895599E-5</v>
      </c>
      <c r="R23" s="8">
        <v>1.35303032709002E-5</v>
      </c>
      <c r="S23" s="8">
        <v>1.2645143240310001E-5</v>
      </c>
      <c r="T23" s="8">
        <v>1.18491703902157E-5</v>
      </c>
      <c r="U23" s="8">
        <v>1.10427106898803E-5</v>
      </c>
      <c r="V23" s="8">
        <v>1.0320290361499699E-5</v>
      </c>
      <c r="W23" s="8">
        <v>9.645131176285261E-6</v>
      </c>
      <c r="X23" s="8">
        <v>9.0379998527390706E-6</v>
      </c>
      <c r="Y23" s="8">
        <v>8.4228696442233701E-6</v>
      </c>
      <c r="Z23" s="8">
        <v>7.8718407868012806E-6</v>
      </c>
      <c r="AA23" s="8">
        <v>2.2258820693275199E-5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3.0701201726042896E-5</v>
      </c>
      <c r="E25" s="8">
        <v>8.96652051515681E-5</v>
      </c>
      <c r="F25" s="8">
        <v>8.3799257127657804E-5</v>
      </c>
      <c r="G25" s="8">
        <v>7.8317062714315501E-5</v>
      </c>
      <c r="H25" s="8">
        <v>1.4849778214092821E-4</v>
      </c>
      <c r="I25" s="8">
        <v>1.0497456111581386E-3</v>
      </c>
      <c r="J25" s="8">
        <v>9.81070664360527E-4</v>
      </c>
      <c r="K25" s="8">
        <v>1782.8856241029052</v>
      </c>
      <c r="L25" s="8">
        <v>4717.5443175207174</v>
      </c>
      <c r="M25" s="8">
        <v>4396.4661954803478</v>
      </c>
      <c r="N25" s="8">
        <v>8828.0475006589895</v>
      </c>
      <c r="O25" s="8">
        <v>8250.5116805608832</v>
      </c>
      <c r="P25" s="8">
        <v>7731.1673621685768</v>
      </c>
      <c r="Q25" s="8">
        <v>7204.9807424465953</v>
      </c>
      <c r="R25" s="8">
        <v>6733.6268602241234</v>
      </c>
      <c r="S25" s="8">
        <v>6293.1092134099381</v>
      </c>
      <c r="T25" s="8">
        <v>8831.6231104706749</v>
      </c>
      <c r="U25" s="8">
        <v>8230.538992967673</v>
      </c>
      <c r="V25" s="8">
        <v>7692.0925146497675</v>
      </c>
      <c r="W25" s="8">
        <v>7188.8715070161797</v>
      </c>
      <c r="X25" s="8">
        <v>6736.3541702287303</v>
      </c>
      <c r="Y25" s="8">
        <v>6277.8749792684112</v>
      </c>
      <c r="Z25" s="8">
        <v>5867.1728761867753</v>
      </c>
      <c r="AA25" s="8">
        <v>7244.9185550072989</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2645.9181988667196</v>
      </c>
      <c r="H27" s="8">
        <v>5254.84757325393</v>
      </c>
      <c r="I27" s="8">
        <v>22168.810932932702</v>
      </c>
      <c r="J27" s="8">
        <v>32450.4627728306</v>
      </c>
      <c r="K27" s="8">
        <v>42105.071351181097</v>
      </c>
      <c r="L27" s="8">
        <v>46709.793607868502</v>
      </c>
      <c r="M27" s="8">
        <v>50558.548014592699</v>
      </c>
      <c r="N27" s="8">
        <v>54816.155878642996</v>
      </c>
      <c r="O27" s="8">
        <v>58214.170545839399</v>
      </c>
      <c r="P27" s="8">
        <v>60943.656022258103</v>
      </c>
      <c r="Q27" s="8">
        <v>77172.103822005796</v>
      </c>
      <c r="R27" s="8">
        <v>73143.779649557997</v>
      </c>
      <c r="S27" s="8">
        <v>76070.749282716395</v>
      </c>
      <c r="T27" s="8">
        <v>74876.005534779106</v>
      </c>
      <c r="U27" s="8">
        <v>70329.875322724998</v>
      </c>
      <c r="V27" s="8">
        <v>65728.855423491899</v>
      </c>
      <c r="W27" s="8">
        <v>70863.254563892609</v>
      </c>
      <c r="X27" s="8">
        <v>68249.309060912099</v>
      </c>
      <c r="Y27" s="8">
        <v>64048.920014519805</v>
      </c>
      <c r="Z27" s="8">
        <v>61682.9562655888</v>
      </c>
      <c r="AA27" s="8">
        <v>57647.622662064001</v>
      </c>
    </row>
    <row r="28" spans="1:27">
      <c r="A28" s="16" t="s">
        <v>23</v>
      </c>
      <c r="B28" s="16" t="s">
        <v>9</v>
      </c>
      <c r="C28" s="8">
        <v>0</v>
      </c>
      <c r="D28" s="8">
        <v>28011.043768209784</v>
      </c>
      <c r="E28" s="8">
        <v>96374.604659752877</v>
      </c>
      <c r="F28" s="8">
        <v>90069.724032676342</v>
      </c>
      <c r="G28" s="8">
        <v>84177.312157621898</v>
      </c>
      <c r="H28" s="8">
        <v>78878.609498716163</v>
      </c>
      <c r="I28" s="8">
        <v>96971.814969266547</v>
      </c>
      <c r="J28" s="8">
        <v>115659.38336559136</v>
      </c>
      <c r="K28" s="8">
        <v>108092.8816542464</v>
      </c>
      <c r="L28" s="8">
        <v>101288.76742239202</v>
      </c>
      <c r="M28" s="8">
        <v>107343.70925703492</v>
      </c>
      <c r="N28" s="8">
        <v>113793.95683400708</v>
      </c>
      <c r="O28" s="8">
        <v>109499.27375072399</v>
      </c>
      <c r="P28" s="8">
        <v>109809.76196635922</v>
      </c>
      <c r="Q28" s="8">
        <v>102597.87506886797</v>
      </c>
      <c r="R28" s="8">
        <v>135822.16695722099</v>
      </c>
      <c r="S28" s="8">
        <v>134673.4534245882</v>
      </c>
      <c r="T28" s="8">
        <v>127283.85974620968</v>
      </c>
      <c r="U28" s="8">
        <v>118700.43308762528</v>
      </c>
      <c r="V28" s="8">
        <v>111391.89314059174</v>
      </c>
      <c r="W28" s="8">
        <v>123868.14265260749</v>
      </c>
      <c r="X28" s="8">
        <v>123419.17480895757</v>
      </c>
      <c r="Y28" s="8">
        <v>115019.21198945884</v>
      </c>
      <c r="Z28" s="8">
        <v>107494.59061441397</v>
      </c>
      <c r="AA28" s="8">
        <v>100462.23419109696</v>
      </c>
    </row>
    <row r="29" spans="1:27">
      <c r="A29" s="16" t="s">
        <v>23</v>
      </c>
      <c r="B29" s="16" t="s">
        <v>8</v>
      </c>
      <c r="C29" s="8">
        <v>0</v>
      </c>
      <c r="D29" s="8">
        <v>1.6832905695303801E-4</v>
      </c>
      <c r="E29" s="8">
        <v>9512.5142245234256</v>
      </c>
      <c r="F29" s="8">
        <v>68049.781311893646</v>
      </c>
      <c r="G29" s="8">
        <v>63597.926448382001</v>
      </c>
      <c r="H29" s="8">
        <v>59594.632708392521</v>
      </c>
      <c r="I29" s="8">
        <v>55538.596043286416</v>
      </c>
      <c r="J29" s="8">
        <v>52696.458133209824</v>
      </c>
      <c r="K29" s="8">
        <v>64350.822978480835</v>
      </c>
      <c r="L29" s="8">
        <v>60300.136719740796</v>
      </c>
      <c r="M29" s="8">
        <v>61593.874304751756</v>
      </c>
      <c r="N29" s="8">
        <v>82041.041322827426</v>
      </c>
      <c r="O29" s="8">
        <v>80312.418750749683</v>
      </c>
      <c r="P29" s="8">
        <v>80026.993337213236</v>
      </c>
      <c r="Q29" s="8">
        <v>82542.74266889572</v>
      </c>
      <c r="R29" s="8">
        <v>77142.750136360191</v>
      </c>
      <c r="S29" s="8">
        <v>79292.329370156309</v>
      </c>
      <c r="T29" s="8">
        <v>91172.113992974395</v>
      </c>
      <c r="U29" s="8">
        <v>84966.900184045298</v>
      </c>
      <c r="V29" s="8">
        <v>79408.317906896991</v>
      </c>
      <c r="W29" s="8">
        <v>77759.793484325637</v>
      </c>
      <c r="X29" s="8">
        <v>81041.321428213516</v>
      </c>
      <c r="Y29" s="8">
        <v>75525.613776530983</v>
      </c>
      <c r="Z29" s="8">
        <v>70584.685752799254</v>
      </c>
      <c r="AA29" s="8">
        <v>65966.996012279924</v>
      </c>
    </row>
    <row r="30" spans="1:27">
      <c r="A30" s="16" t="s">
        <v>23</v>
      </c>
      <c r="B30" s="16" t="s">
        <v>84</v>
      </c>
      <c r="C30" s="8">
        <v>0</v>
      </c>
      <c r="D30" s="8">
        <v>2900.5421865636649</v>
      </c>
      <c r="E30" s="8">
        <v>24021.983219834525</v>
      </c>
      <c r="F30" s="8">
        <v>37946.359920604671</v>
      </c>
      <c r="G30" s="8">
        <v>39107.206926510436</v>
      </c>
      <c r="H30" s="8">
        <v>36645.52860741561</v>
      </c>
      <c r="I30" s="8">
        <v>39551.257567068475</v>
      </c>
      <c r="J30" s="8">
        <v>36963.792125873173</v>
      </c>
      <c r="K30" s="8">
        <v>34545.600111036591</v>
      </c>
      <c r="L30" s="8">
        <v>32371.060903392729</v>
      </c>
      <c r="M30" s="8">
        <v>30167.87240573491</v>
      </c>
      <c r="N30" s="8">
        <v>28194.276449677833</v>
      </c>
      <c r="O30" s="8">
        <v>26349.791068625826</v>
      </c>
      <c r="P30" s="8">
        <v>24691.152965034398</v>
      </c>
      <c r="Q30" s="8">
        <v>23010.662340698713</v>
      </c>
      <c r="R30" s="8">
        <v>21505.291906760285</v>
      </c>
      <c r="S30" s="8">
        <v>20098.403701427094</v>
      </c>
      <c r="T30" s="8">
        <v>18833.271052085733</v>
      </c>
      <c r="U30" s="8">
        <v>17551.470455575251</v>
      </c>
      <c r="V30" s="8">
        <v>16403.243413005621</v>
      </c>
      <c r="W30" s="8">
        <v>15330.134028663962</v>
      </c>
      <c r="X30" s="8">
        <v>14365.149277878962</v>
      </c>
      <c r="Y30" s="8">
        <v>13387.451104024402</v>
      </c>
      <c r="Z30" s="8">
        <v>12511.636544067494</v>
      </c>
      <c r="AA30" s="8">
        <v>11693.118265943662</v>
      </c>
    </row>
    <row r="31" spans="1:27">
      <c r="A31" s="16" t="s">
        <v>23</v>
      </c>
      <c r="B31" s="16" t="s">
        <v>187</v>
      </c>
      <c r="C31" s="8">
        <v>0</v>
      </c>
      <c r="D31" s="8">
        <v>0</v>
      </c>
      <c r="E31" s="8">
        <v>4.17855092706334E-4</v>
      </c>
      <c r="F31" s="8">
        <v>3.9051877812144804E-4</v>
      </c>
      <c r="G31" s="8">
        <v>5.4126914130770895E-4</v>
      </c>
      <c r="H31" s="8">
        <v>5.0719791468044893E-4</v>
      </c>
      <c r="I31" s="8">
        <v>5.58210865863831E-4</v>
      </c>
      <c r="J31" s="8">
        <v>5.9117211029749894E-4</v>
      </c>
      <c r="K31" s="8">
        <v>5.5249729918957198E-4</v>
      </c>
      <c r="L31" s="8">
        <v>5.1771929457959599E-4</v>
      </c>
      <c r="M31" s="8">
        <v>4.8248309378116005E-4</v>
      </c>
      <c r="N31" s="8">
        <v>4.7495271802349591E-4</v>
      </c>
      <c r="O31" s="8">
        <v>4.4388104475813896E-4</v>
      </c>
      <c r="P31" s="8">
        <v>4.2679097984695604E-4</v>
      </c>
      <c r="Q31" s="8">
        <v>3.9774339977354997E-4</v>
      </c>
      <c r="R31" s="8">
        <v>3.7692220185837997E-4</v>
      </c>
      <c r="S31" s="8">
        <v>3.6269157881229904E-4</v>
      </c>
      <c r="T31" s="8">
        <v>3.6032401419582797E-4</v>
      </c>
      <c r="U31" s="8">
        <v>3.8588427287916698E-4</v>
      </c>
      <c r="V31" s="8">
        <v>3.6063950726326102E-4</v>
      </c>
      <c r="W31" s="8">
        <v>3.5227124651052399E-4</v>
      </c>
      <c r="X31" s="8">
        <v>3.3313394412849901E-4</v>
      </c>
      <c r="Y31" s="8">
        <v>3.5241361579799895E-4</v>
      </c>
      <c r="Z31" s="8">
        <v>3.29358519345648E-4</v>
      </c>
      <c r="AA31" s="8">
        <v>3.1045608135611669E-4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30911.586178913691</v>
      </c>
      <c r="E33" s="70">
        <v>56829.922720403178</v>
      </c>
      <c r="F33" s="70">
        <v>87284.341144502978</v>
      </c>
      <c r="G33" s="70">
        <v>87863.388118812887</v>
      </c>
      <c r="H33" s="70">
        <v>85108.140170690676</v>
      </c>
      <c r="I33" s="70">
        <v>125448.81224919115</v>
      </c>
      <c r="J33" s="70">
        <v>216608.04368788985</v>
      </c>
      <c r="K33" s="70">
        <v>231099.64145288736</v>
      </c>
      <c r="L33" s="70">
        <v>226854.62303260708</v>
      </c>
      <c r="M33" s="70">
        <v>236789.13251197472</v>
      </c>
      <c r="N33" s="70">
        <v>271532.04094367131</v>
      </c>
      <c r="O33" s="70">
        <v>267540.7106211285</v>
      </c>
      <c r="P33" s="70">
        <v>269066.85946457874</v>
      </c>
      <c r="Q33" s="70">
        <v>292528.36505513563</v>
      </c>
      <c r="R33" s="70">
        <v>314347.61590057611</v>
      </c>
      <c r="S33" s="70">
        <v>316428.04536763468</v>
      </c>
      <c r="T33" s="70">
        <v>320996.87380869273</v>
      </c>
      <c r="U33" s="70">
        <v>299779.21843986551</v>
      </c>
      <c r="V33" s="70">
        <v>280624.40276959585</v>
      </c>
      <c r="W33" s="70">
        <v>295010.19659842225</v>
      </c>
      <c r="X33" s="70">
        <v>293811.30908836285</v>
      </c>
      <c r="Y33" s="70">
        <v>274259.07222463895</v>
      </c>
      <c r="Z33" s="70">
        <v>258141.04239028669</v>
      </c>
      <c r="AA33" s="70">
        <v>243014.89001910674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-208595.68571601502</v>
      </c>
      <c r="F36" s="8">
        <v>-232242.13844175678</v>
      </c>
      <c r="G36" s="8">
        <v>-217048.72746011568</v>
      </c>
      <c r="H36" s="8">
        <v>-186780.27049102788</v>
      </c>
      <c r="I36" s="8">
        <v>-174067.92389085414</v>
      </c>
      <c r="J36" s="8">
        <v>-162680.30309877449</v>
      </c>
      <c r="K36" s="8">
        <v>-152037.66649196253</v>
      </c>
      <c r="L36" s="8">
        <v>-112068.43402963194</v>
      </c>
      <c r="M36" s="8">
        <v>-92636.855430154697</v>
      </c>
      <c r="N36" s="8">
        <v>-75544.582040922396</v>
      </c>
      <c r="O36" s="8">
        <v>-70602.413102692764</v>
      </c>
      <c r="P36" s="8">
        <v>-66158.208484928065</v>
      </c>
      <c r="Q36" s="8">
        <v>-61655.451988366316</v>
      </c>
      <c r="R36" s="8">
        <v>-57621.917732218135</v>
      </c>
      <c r="S36" s="8">
        <v>-42414.360627695205</v>
      </c>
      <c r="T36" s="8">
        <v>-35902.035726005</v>
      </c>
      <c r="U36" s="8">
        <v>-29877.576429328165</v>
      </c>
      <c r="V36" s="8">
        <v>-24576.28531737029</v>
      </c>
      <c r="W36" s="8">
        <v>-19840.749631597741</v>
      </c>
      <c r="X36" s="8">
        <v>-18591.835504478528</v>
      </c>
      <c r="Y36" s="8">
        <v>-17326.467078178601</v>
      </c>
      <c r="Z36" s="8">
        <v>-16192.959881638062</v>
      </c>
      <c r="AA36" s="8">
        <v>-15133.60736180176</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1.5781485730757503E-5</v>
      </c>
      <c r="E38" s="8">
        <v>3.6528085575479997E-5</v>
      </c>
      <c r="F38" s="8">
        <v>3.4138397724584994E-5</v>
      </c>
      <c r="G38" s="8">
        <v>3.1905044593529499E-5</v>
      </c>
      <c r="H38" s="8">
        <v>2.9896720227812499E-5</v>
      </c>
      <c r="I38" s="8">
        <v>2.7861936420851501E-5</v>
      </c>
      <c r="J38" s="8">
        <v>2.6039192909430999E-5</v>
      </c>
      <c r="K38" s="8">
        <v>2.4335694301101302E-5</v>
      </c>
      <c r="L38" s="8">
        <v>2.2803837240746298E-5</v>
      </c>
      <c r="M38" s="8">
        <v>2.12517981407891E-5</v>
      </c>
      <c r="N38" s="8">
        <v>1.9861493583990498E-5</v>
      </c>
      <c r="O38" s="8">
        <v>1.8562143531269701E-5</v>
      </c>
      <c r="P38" s="8">
        <v>1.7393713723108698E-5</v>
      </c>
      <c r="Q38" s="8">
        <v>1.6209889987360901E-5</v>
      </c>
      <c r="R38" s="8">
        <v>1.51494298905103E-5</v>
      </c>
      <c r="S38" s="8">
        <v>1.4158345688122202E-5</v>
      </c>
      <c r="T38" s="8">
        <v>1.32671214009928E-5</v>
      </c>
      <c r="U38" s="8">
        <v>1.23641553369557E-5</v>
      </c>
      <c r="V38" s="8">
        <v>1.15552853584224E-5</v>
      </c>
      <c r="W38" s="8">
        <v>1.0799332107667199E-5</v>
      </c>
      <c r="X38" s="8">
        <v>1.0119547387676699E-5</v>
      </c>
      <c r="Y38" s="8">
        <v>9.4308065826213291E-6</v>
      </c>
      <c r="Z38" s="8">
        <v>8.8138379252285994E-6</v>
      </c>
      <c r="AA38" s="8">
        <v>2.27201183739979E-5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2.8642869221827698E-5</v>
      </c>
      <c r="E40" s="8">
        <v>4.4511861178399304E-5</v>
      </c>
      <c r="F40" s="8">
        <v>4.1599870248599595E-5</v>
      </c>
      <c r="G40" s="8">
        <v>1326.4011741287839</v>
      </c>
      <c r="H40" s="8">
        <v>1242.9083023696035</v>
      </c>
      <c r="I40" s="8">
        <v>1158.3154216814251</v>
      </c>
      <c r="J40" s="8">
        <v>1082.5377818994402</v>
      </c>
      <c r="K40" s="8">
        <v>1011.7175528952522</v>
      </c>
      <c r="L40" s="8">
        <v>948.03304661768072</v>
      </c>
      <c r="M40" s="8">
        <v>883.50950433537184</v>
      </c>
      <c r="N40" s="8">
        <v>825.70983094926623</v>
      </c>
      <c r="O40" s="8">
        <v>771.69143057877011</v>
      </c>
      <c r="P40" s="8">
        <v>723.11582999300526</v>
      </c>
      <c r="Q40" s="8">
        <v>673.90025148756877</v>
      </c>
      <c r="R40" s="8">
        <v>629.81331897184089</v>
      </c>
      <c r="S40" s="8">
        <v>588.61057831441224</v>
      </c>
      <c r="T40" s="8">
        <v>551.55935392630067</v>
      </c>
      <c r="U40" s="8">
        <v>514.01998790456503</v>
      </c>
      <c r="V40" s="8">
        <v>480.39251192653944</v>
      </c>
      <c r="W40" s="8">
        <v>2507.7830943215686</v>
      </c>
      <c r="X40" s="8">
        <v>2349.9258665250427</v>
      </c>
      <c r="Y40" s="8">
        <v>3941.278671475015</v>
      </c>
      <c r="Z40" s="8">
        <v>3683.4380096983741</v>
      </c>
      <c r="AA40" s="8">
        <v>3442.4654286658356</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1284.11588446012</v>
      </c>
      <c r="H42" s="8">
        <v>1821.8165591797601</v>
      </c>
      <c r="I42" s="8">
        <v>2855.4222911387301</v>
      </c>
      <c r="J42" s="8">
        <v>11584.813630282801</v>
      </c>
      <c r="K42" s="8">
        <v>19592.095245279699</v>
      </c>
      <c r="L42" s="8">
        <v>22462.803517307198</v>
      </c>
      <c r="M42" s="8">
        <v>21692.975388053397</v>
      </c>
      <c r="N42" s="8">
        <v>27267.357563142501</v>
      </c>
      <c r="O42" s="8">
        <v>29214.632155617801</v>
      </c>
      <c r="P42" s="8">
        <v>30999.355082438</v>
      </c>
      <c r="Q42" s="8">
        <v>32596.1259077713</v>
      </c>
      <c r="R42" s="8">
        <v>30463.669074632598</v>
      </c>
      <c r="S42" s="8">
        <v>32988.730246844199</v>
      </c>
      <c r="T42" s="8">
        <v>33676.427966279603</v>
      </c>
      <c r="U42" s="8">
        <v>36245.366926150396</v>
      </c>
      <c r="V42" s="8">
        <v>33874.174695556605</v>
      </c>
      <c r="W42" s="8">
        <v>45615.342164949703</v>
      </c>
      <c r="X42" s="8">
        <v>47689.134019629499</v>
      </c>
      <c r="Y42" s="8">
        <v>47569.2996416596</v>
      </c>
      <c r="Z42" s="8">
        <v>44874.9852926651</v>
      </c>
      <c r="AA42" s="8">
        <v>41939.238579594596</v>
      </c>
    </row>
    <row r="43" spans="1:27">
      <c r="A43" s="16" t="s">
        <v>24</v>
      </c>
      <c r="B43" s="16" t="s">
        <v>9</v>
      </c>
      <c r="C43" s="8">
        <v>0</v>
      </c>
      <c r="D43" s="8">
        <v>85686.53690247226</v>
      </c>
      <c r="E43" s="8">
        <v>125266.45959986166</v>
      </c>
      <c r="F43" s="8">
        <v>117071.45753735659</v>
      </c>
      <c r="G43" s="8">
        <v>111938.44799186583</v>
      </c>
      <c r="H43" s="8">
        <v>112569.27084661693</v>
      </c>
      <c r="I43" s="8">
        <v>123849.18190680924</v>
      </c>
      <c r="J43" s="8">
        <v>163675.58883308404</v>
      </c>
      <c r="K43" s="8">
        <v>166680.50895280461</v>
      </c>
      <c r="L43" s="8">
        <v>156188.48389267016</v>
      </c>
      <c r="M43" s="8">
        <v>145558.22762987591</v>
      </c>
      <c r="N43" s="8">
        <v>146571.67400940318</v>
      </c>
      <c r="O43" s="8">
        <v>137747.2716372874</v>
      </c>
      <c r="P43" s="8">
        <v>129695.68668107182</v>
      </c>
      <c r="Q43" s="8">
        <v>120868.54173307477</v>
      </c>
      <c r="R43" s="8">
        <v>125793.07097047294</v>
      </c>
      <c r="S43" s="8">
        <v>126234.13519441757</v>
      </c>
      <c r="T43" s="8">
        <v>122393.89344038181</v>
      </c>
      <c r="U43" s="8">
        <v>118063.43620996228</v>
      </c>
      <c r="V43" s="8">
        <v>110339.65998381685</v>
      </c>
      <c r="W43" s="8">
        <v>105608.021322146</v>
      </c>
      <c r="X43" s="8">
        <v>101501.20729187412</v>
      </c>
      <c r="Y43" s="8">
        <v>99108.954817722464</v>
      </c>
      <c r="Z43" s="8">
        <v>92625.191392633773</v>
      </c>
      <c r="AA43" s="8">
        <v>86565.599408257214</v>
      </c>
    </row>
    <row r="44" spans="1:27">
      <c r="A44" s="16" t="s">
        <v>24</v>
      </c>
      <c r="B44" s="16" t="s">
        <v>8</v>
      </c>
      <c r="C44" s="8">
        <v>0</v>
      </c>
      <c r="D44" s="8">
        <v>1.4357558856606411E-4</v>
      </c>
      <c r="E44" s="8">
        <v>24775.923746970169</v>
      </c>
      <c r="F44" s="8">
        <v>33011.189961878641</v>
      </c>
      <c r="G44" s="8">
        <v>32494.872642783357</v>
      </c>
      <c r="H44" s="8">
        <v>30449.420459825898</v>
      </c>
      <c r="I44" s="8">
        <v>28377.019634220873</v>
      </c>
      <c r="J44" s="8">
        <v>33139.653308575915</v>
      </c>
      <c r="K44" s="8">
        <v>37478.401525919122</v>
      </c>
      <c r="L44" s="8">
        <v>45394.838478509977</v>
      </c>
      <c r="M44" s="8">
        <v>53421.623380833393</v>
      </c>
      <c r="N44" s="8">
        <v>89435.199886180315</v>
      </c>
      <c r="O44" s="8">
        <v>84067.88248895455</v>
      </c>
      <c r="P44" s="8">
        <v>91155.595832956038</v>
      </c>
      <c r="Q44" s="8">
        <v>84951.506268165453</v>
      </c>
      <c r="R44" s="8">
        <v>79393.931069630096</v>
      </c>
      <c r="S44" s="8">
        <v>79419.405899691716</v>
      </c>
      <c r="T44" s="8">
        <v>78671.569961906047</v>
      </c>
      <c r="U44" s="8">
        <v>74069.564685452395</v>
      </c>
      <c r="V44" s="8">
        <v>69223.892222294991</v>
      </c>
      <c r="W44" s="8">
        <v>101082.67453311502</v>
      </c>
      <c r="X44" s="8">
        <v>100658.04660579872</v>
      </c>
      <c r="Y44" s="8">
        <v>98088.238996447602</v>
      </c>
      <c r="Z44" s="8">
        <v>91671.251373016305</v>
      </c>
      <c r="AA44" s="8">
        <v>85674.066679891068</v>
      </c>
    </row>
    <row r="45" spans="1:27">
      <c r="A45" s="16" t="s">
        <v>24</v>
      </c>
      <c r="B45" s="16" t="s">
        <v>84</v>
      </c>
      <c r="C45" s="8">
        <v>0</v>
      </c>
      <c r="D45" s="8">
        <v>1496.6753680806926</v>
      </c>
      <c r="E45" s="8">
        <v>72638.640907004432</v>
      </c>
      <c r="F45" s="8">
        <v>110812.69917954912</v>
      </c>
      <c r="G45" s="8">
        <v>103563.2706960642</v>
      </c>
      <c r="H45" s="8">
        <v>97044.281533628673</v>
      </c>
      <c r="I45" s="8">
        <v>90439.405446613935</v>
      </c>
      <c r="J45" s="8">
        <v>84522.808806864967</v>
      </c>
      <c r="K45" s="8">
        <v>78993.279236750604</v>
      </c>
      <c r="L45" s="8">
        <v>74020.895419702982</v>
      </c>
      <c r="M45" s="8">
        <v>68983.001022172888</v>
      </c>
      <c r="N45" s="8">
        <v>88975.420068963169</v>
      </c>
      <c r="O45" s="8">
        <v>83154.598176427331</v>
      </c>
      <c r="P45" s="8">
        <v>80173.788875058424</v>
      </c>
      <c r="Q45" s="8">
        <v>74717.125867791023</v>
      </c>
      <c r="R45" s="8">
        <v>69829.089584940593</v>
      </c>
      <c r="S45" s="8">
        <v>65260.831377421266</v>
      </c>
      <c r="T45" s="8">
        <v>61152.862895177444</v>
      </c>
      <c r="U45" s="8">
        <v>56990.772429485791</v>
      </c>
      <c r="V45" s="8">
        <v>53262.404127048394</v>
      </c>
      <c r="W45" s="8">
        <v>82671.178521640322</v>
      </c>
      <c r="X45" s="8">
        <v>77467.282852245407</v>
      </c>
      <c r="Y45" s="8">
        <v>92778.34697904432</v>
      </c>
      <c r="Z45" s="8">
        <v>86708.735470874642</v>
      </c>
      <c r="AA45" s="8">
        <v>81036.201356085192</v>
      </c>
    </row>
    <row r="46" spans="1:27">
      <c r="A46" s="16" t="s">
        <v>24</v>
      </c>
      <c r="B46" s="16" t="s">
        <v>187</v>
      </c>
      <c r="C46" s="8">
        <v>0</v>
      </c>
      <c r="D46" s="8">
        <v>0</v>
      </c>
      <c r="E46" s="8">
        <v>0</v>
      </c>
      <c r="F46" s="8">
        <v>0</v>
      </c>
      <c r="G46" s="8">
        <v>6.0891555787620805E-5</v>
      </c>
      <c r="H46" s="8">
        <v>5.7058619751559203E-5</v>
      </c>
      <c r="I46" s="8">
        <v>5.3175185226523503E-5</v>
      </c>
      <c r="J46" s="8">
        <v>4.9696434777301699E-5</v>
      </c>
      <c r="K46" s="8">
        <v>4.6445266134074705E-5</v>
      </c>
      <c r="L46" s="8">
        <v>4.3521679571585202E-5</v>
      </c>
      <c r="M46" s="8">
        <v>4.0559575094264401E-5</v>
      </c>
      <c r="N46" s="8">
        <v>3.7906144937352802E-5</v>
      </c>
      <c r="O46" s="8">
        <v>3.5426303669901802E-5</v>
      </c>
      <c r="P46" s="8">
        <v>3.3196326882407202E-5</v>
      </c>
      <c r="Q46" s="8">
        <v>3.0936970408646902E-5</v>
      </c>
      <c r="R46" s="8">
        <v>2.89130564486263E-5</v>
      </c>
      <c r="S46" s="8">
        <v>2.70215480753021E-5</v>
      </c>
      <c r="T46" s="8">
        <v>2.5320624785885098E-5</v>
      </c>
      <c r="U46" s="8">
        <v>2.3597292028851599E-5</v>
      </c>
      <c r="V46" s="8">
        <v>2.2053543946055201E-5</v>
      </c>
      <c r="W46" s="8">
        <v>2.0610788728890401E-5</v>
      </c>
      <c r="X46" s="8">
        <v>1.9313403010480503E-5</v>
      </c>
      <c r="Y46" s="8">
        <v>1.7998924385280699E-5</v>
      </c>
      <c r="Z46" s="8">
        <v>1.6821424654455599E-5</v>
      </c>
      <c r="AA46" s="8">
        <v>1.57209576166079E-5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87183.21245855288</v>
      </c>
      <c r="E48" s="72">
        <v>14085.338618861169</v>
      </c>
      <c r="F48" s="72">
        <v>28653.208312765841</v>
      </c>
      <c r="G48" s="72">
        <v>33558.381021983223</v>
      </c>
      <c r="H48" s="72">
        <v>56347.427297548325</v>
      </c>
      <c r="I48" s="72">
        <v>72611.420890647176</v>
      </c>
      <c r="J48" s="72">
        <v>131325.09933766827</v>
      </c>
      <c r="K48" s="72">
        <v>151718.33609246768</v>
      </c>
      <c r="L48" s="72">
        <v>186946.62039150158</v>
      </c>
      <c r="M48" s="72">
        <v>197902.48155692761</v>
      </c>
      <c r="N48" s="72">
        <v>277530.77937548369</v>
      </c>
      <c r="O48" s="72">
        <v>264353.66284016153</v>
      </c>
      <c r="P48" s="72">
        <v>266589.33386717929</v>
      </c>
      <c r="Q48" s="72">
        <v>252151.74808707065</v>
      </c>
      <c r="R48" s="72">
        <v>248487.65633049243</v>
      </c>
      <c r="S48" s="72">
        <v>262077.35271017384</v>
      </c>
      <c r="T48" s="72">
        <v>260544.27793025394</v>
      </c>
      <c r="U48" s="72">
        <v>256005.5838455887</v>
      </c>
      <c r="V48" s="72">
        <v>242604.23825688192</v>
      </c>
      <c r="W48" s="72">
        <v>317644.25003598497</v>
      </c>
      <c r="X48" s="72">
        <v>311073.76116102724</v>
      </c>
      <c r="Y48" s="72">
        <v>324159.65205560013</v>
      </c>
      <c r="Z48" s="72">
        <v>303370.64168288541</v>
      </c>
      <c r="AA48" s="72">
        <v>283523.96412913321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-134790.03941875932</v>
      </c>
      <c r="F52" s="8">
        <v>-125971.99959036539</v>
      </c>
      <c r="G52" s="8">
        <v>-142074.4726239694</v>
      </c>
      <c r="H52" s="8">
        <v>-133131.32182282722</v>
      </c>
      <c r="I52" s="8">
        <v>-124070.3460442064</v>
      </c>
      <c r="J52" s="8">
        <v>-115953.59440154159</v>
      </c>
      <c r="K52" s="8">
        <v>-108367.84520490229</v>
      </c>
      <c r="L52" s="8">
        <v>-34798.774147126198</v>
      </c>
      <c r="M52" s="8">
        <v>-32430.354414221896</v>
      </c>
      <c r="N52" s="8">
        <v>-30308.742434756303</v>
      </c>
      <c r="O52" s="8">
        <v>-28325.9275012285</v>
      </c>
      <c r="P52" s="8">
        <v>-26542.897541327296</v>
      </c>
      <c r="Q52" s="8">
        <v>-24736.376367921901</v>
      </c>
      <c r="R52" s="8">
        <v>-23118.108748628099</v>
      </c>
      <c r="S52" s="8">
        <v>-21605.709104849699</v>
      </c>
      <c r="T52" s="8">
        <v>-20245.696210755101</v>
      </c>
      <c r="U52" s="8">
        <v>-18867.765304074208</v>
      </c>
      <c r="V52" s="8">
        <v>-17633.42551291499</v>
      </c>
      <c r="W52" s="8">
        <v>-16479.83692336786</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3.0994422899008301E-5</v>
      </c>
      <c r="E55" s="8">
        <v>1772.9203939725962</v>
      </c>
      <c r="F55" s="8">
        <v>1656.9349471764433</v>
      </c>
      <c r="G55" s="8">
        <v>1548.5373333784514</v>
      </c>
      <c r="H55" s="8">
        <v>1451.0616865791799</v>
      </c>
      <c r="I55" s="8">
        <v>6876.4625753405007</v>
      </c>
      <c r="J55" s="8">
        <v>6426.6005359114288</v>
      </c>
      <c r="K55" s="8">
        <v>8119.0433642248699</v>
      </c>
      <c r="L55" s="8">
        <v>12487.081592683588</v>
      </c>
      <c r="M55" s="8">
        <v>11637.205377922173</v>
      </c>
      <c r="N55" s="8">
        <v>10875.89287353357</v>
      </c>
      <c r="O55" s="8">
        <v>10164.38586028445</v>
      </c>
      <c r="P55" s="8">
        <v>9524.5690524465717</v>
      </c>
      <c r="Q55" s="8">
        <v>8876.3227321638769</v>
      </c>
      <c r="R55" s="8">
        <v>8295.6287193379303</v>
      </c>
      <c r="S55" s="8">
        <v>7752.9240346050219</v>
      </c>
      <c r="T55" s="8">
        <v>13114.164189905787</v>
      </c>
      <c r="U55" s="8">
        <v>12221.608460310204</v>
      </c>
      <c r="V55" s="8">
        <v>11422.063978417016</v>
      </c>
      <c r="W55" s="8">
        <v>10674.826145080027</v>
      </c>
      <c r="X55" s="8">
        <v>10002.87869225292</v>
      </c>
      <c r="Y55" s="8">
        <v>9322.0784094494793</v>
      </c>
      <c r="Z55" s="8">
        <v>8712.2228101430246</v>
      </c>
      <c r="AA55" s="8">
        <v>8142.264309988921</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1887.45289405976</v>
      </c>
      <c r="H57" s="8">
        <v>6208.0085758887699</v>
      </c>
      <c r="I57" s="8">
        <v>13338.4844621014</v>
      </c>
      <c r="J57" s="8">
        <v>23255.648617280498</v>
      </c>
      <c r="K57" s="8">
        <v>34852.221883535196</v>
      </c>
      <c r="L57" s="8">
        <v>39742.5349742693</v>
      </c>
      <c r="M57" s="8">
        <v>46702.3730406576</v>
      </c>
      <c r="N57" s="8">
        <v>49959.462292305703</v>
      </c>
      <c r="O57" s="8">
        <v>52364.9408721863</v>
      </c>
      <c r="P57" s="8">
        <v>53859.722126929002</v>
      </c>
      <c r="Q57" s="8">
        <v>54384.625628543195</v>
      </c>
      <c r="R57" s="8">
        <v>54215.823956520697</v>
      </c>
      <c r="S57" s="8">
        <v>54470.036444201301</v>
      </c>
      <c r="T57" s="8">
        <v>54339.5903855094</v>
      </c>
      <c r="U57" s="8">
        <v>54003.963607901496</v>
      </c>
      <c r="V57" s="8">
        <v>50470.994014736098</v>
      </c>
      <c r="W57" s="8">
        <v>50518.1565172478</v>
      </c>
      <c r="X57" s="8">
        <v>47338.194042634503</v>
      </c>
      <c r="Y57" s="8">
        <v>44116.335930036796</v>
      </c>
      <c r="Z57" s="8">
        <v>47185.925160641098</v>
      </c>
      <c r="AA57" s="8">
        <v>44098.995464952</v>
      </c>
    </row>
    <row r="58" spans="1:27">
      <c r="A58" s="16" t="s">
        <v>25</v>
      </c>
      <c r="B58" s="16" t="s">
        <v>9</v>
      </c>
      <c r="C58" s="8">
        <v>0</v>
      </c>
      <c r="D58" s="8">
        <v>16697.753308005926</v>
      </c>
      <c r="E58" s="8">
        <v>161556.29323034629</v>
      </c>
      <c r="F58" s="8">
        <v>213208.65120573711</v>
      </c>
      <c r="G58" s="8">
        <v>257411.32238309647</v>
      </c>
      <c r="H58" s="8">
        <v>295698.55236540164</v>
      </c>
      <c r="I58" s="8">
        <v>359665.3719365517</v>
      </c>
      <c r="J58" s="8">
        <v>412843.2397892687</v>
      </c>
      <c r="K58" s="8">
        <v>445004.13476936024</v>
      </c>
      <c r="L58" s="8">
        <v>500118.13726510154</v>
      </c>
      <c r="M58" s="8">
        <v>575737.68346698745</v>
      </c>
      <c r="N58" s="8">
        <v>648586.67615991808</v>
      </c>
      <c r="O58" s="8">
        <v>706508.44226914051</v>
      </c>
      <c r="P58" s="8">
        <v>747779.18464979518</v>
      </c>
      <c r="Q58" s="8">
        <v>696885.00750117342</v>
      </c>
      <c r="R58" s="8">
        <v>656928.93948411616</v>
      </c>
      <c r="S58" s="8">
        <v>621048.08662287332</v>
      </c>
      <c r="T58" s="8">
        <v>585994.42792126571</v>
      </c>
      <c r="U58" s="8">
        <v>546666.34987478994</v>
      </c>
      <c r="V58" s="8">
        <v>511672.76692198543</v>
      </c>
      <c r="W58" s="8">
        <v>486296.75775797898</v>
      </c>
      <c r="X58" s="8">
        <v>470463.08408200752</v>
      </c>
      <c r="Y58" s="8">
        <v>439071.29761684558</v>
      </c>
      <c r="Z58" s="8">
        <v>410347.00700425543</v>
      </c>
      <c r="AA58" s="8">
        <v>383501.87559809611</v>
      </c>
    </row>
    <row r="59" spans="1:27">
      <c r="A59" s="16" t="s">
        <v>25</v>
      </c>
      <c r="B59" s="16" t="s">
        <v>8</v>
      </c>
      <c r="C59" s="8">
        <v>0</v>
      </c>
      <c r="D59" s="8">
        <v>1.0845992539047758E-4</v>
      </c>
      <c r="E59" s="8">
        <v>1269.4058289138275</v>
      </c>
      <c r="F59" s="8">
        <v>3166.9171184563711</v>
      </c>
      <c r="G59" s="8">
        <v>14229.146213475753</v>
      </c>
      <c r="H59" s="8">
        <v>13333.465251172071</v>
      </c>
      <c r="I59" s="8">
        <v>12516.338877614166</v>
      </c>
      <c r="J59" s="8">
        <v>12138.87803715052</v>
      </c>
      <c r="K59" s="8">
        <v>12097.614279190944</v>
      </c>
      <c r="L59" s="8">
        <v>11336.106696586095</v>
      </c>
      <c r="M59" s="8">
        <v>10564.566345415638</v>
      </c>
      <c r="N59" s="8">
        <v>14156.141897152947</v>
      </c>
      <c r="O59" s="8">
        <v>13230.03915253283</v>
      </c>
      <c r="P59" s="8">
        <v>12397.248911628338</v>
      </c>
      <c r="Q59" s="8">
        <v>11553.48675285525</v>
      </c>
      <c r="R59" s="8">
        <v>20501.430383882798</v>
      </c>
      <c r="S59" s="8">
        <v>19444.860111820861</v>
      </c>
      <c r="T59" s="8">
        <v>21103.91200586921</v>
      </c>
      <c r="U59" s="8">
        <v>19667.57055818339</v>
      </c>
      <c r="V59" s="8">
        <v>18380.907059605888</v>
      </c>
      <c r="W59" s="8">
        <v>17560.594642751297</v>
      </c>
      <c r="X59" s="8">
        <v>16455.209255012862</v>
      </c>
      <c r="Y59" s="8">
        <v>15763.338610150349</v>
      </c>
      <c r="Z59" s="8">
        <v>14732.092154915739</v>
      </c>
      <c r="AA59" s="8">
        <v>13768.31042132004</v>
      </c>
    </row>
    <row r="60" spans="1:27">
      <c r="A60" s="16" t="s">
        <v>25</v>
      </c>
      <c r="B60" s="16" t="s">
        <v>84</v>
      </c>
      <c r="C60" s="8">
        <v>0</v>
      </c>
      <c r="D60" s="8">
        <v>1.506184575158824E-3</v>
      </c>
      <c r="E60" s="8">
        <v>15355.396733169111</v>
      </c>
      <c r="F60" s="8">
        <v>27159.21325261546</v>
      </c>
      <c r="G60" s="8">
        <v>25382.442397868817</v>
      </c>
      <c r="H60" s="8">
        <v>23784.695766918168</v>
      </c>
      <c r="I60" s="8">
        <v>22165.900580031222</v>
      </c>
      <c r="J60" s="8">
        <v>20715.794948197119</v>
      </c>
      <c r="K60" s="8">
        <v>34153.788908410417</v>
      </c>
      <c r="L60" s="8">
        <v>32003.913010660268</v>
      </c>
      <c r="M60" s="8">
        <v>29825.712749728169</v>
      </c>
      <c r="N60" s="8">
        <v>27874.497896615667</v>
      </c>
      <c r="O60" s="8">
        <v>26050.932607806182</v>
      </c>
      <c r="P60" s="8">
        <v>24411.106583183846</v>
      </c>
      <c r="Q60" s="8">
        <v>22749.676033671269</v>
      </c>
      <c r="R60" s="8">
        <v>21261.379469440133</v>
      </c>
      <c r="S60" s="8">
        <v>19870.44809767645</v>
      </c>
      <c r="T60" s="8">
        <v>18619.664548011006</v>
      </c>
      <c r="U60" s="8">
        <v>17352.402065973311</v>
      </c>
      <c r="V60" s="8">
        <v>16217.198189697712</v>
      </c>
      <c r="W60" s="8">
        <v>15156.259990111048</v>
      </c>
      <c r="X60" s="8">
        <v>14202.220071759413</v>
      </c>
      <c r="Y60" s="8">
        <v>13235.610788791373</v>
      </c>
      <c r="Z60" s="8">
        <v>12369.729707842636</v>
      </c>
      <c r="AA60" s="8">
        <v>11560.495054802284</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-12177.459091113251</v>
      </c>
      <c r="E63" s="72">
        <v>45163.976767642504</v>
      </c>
      <c r="F63" s="72">
        <v>119219.71693362</v>
      </c>
      <c r="G63" s="72">
        <v>158384.42859790986</v>
      </c>
      <c r="H63" s="72">
        <v>207344.46182313262</v>
      </c>
      <c r="I63" s="72">
        <v>290492.21238743258</v>
      </c>
      <c r="J63" s="72">
        <v>359426.56752626674</v>
      </c>
      <c r="K63" s="72">
        <v>425858.95799981937</v>
      </c>
      <c r="L63" s="72">
        <v>560888.99939217465</v>
      </c>
      <c r="M63" s="72">
        <v>642037.18656648905</v>
      </c>
      <c r="N63" s="72">
        <v>721143.92868476966</v>
      </c>
      <c r="O63" s="72">
        <v>779992.81326072174</v>
      </c>
      <c r="P63" s="72">
        <v>821428.93378265575</v>
      </c>
      <c r="Q63" s="72">
        <v>769712.74228048511</v>
      </c>
      <c r="R63" s="72">
        <v>738085.09326466965</v>
      </c>
      <c r="S63" s="72">
        <v>700980.64620632736</v>
      </c>
      <c r="T63" s="72">
        <v>672926.06283980608</v>
      </c>
      <c r="U63" s="72">
        <v>631044.12926308403</v>
      </c>
      <c r="V63" s="72">
        <v>590530.50465152715</v>
      </c>
      <c r="W63" s="72">
        <v>563726.75812980125</v>
      </c>
      <c r="X63" s="72">
        <v>558461.58614366723</v>
      </c>
      <c r="Y63" s="72">
        <v>521508.66135527357</v>
      </c>
      <c r="Z63" s="72">
        <v>493346.97683779791</v>
      </c>
      <c r="AA63" s="72">
        <v>461071.94084915932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2.43384047720712E-5</v>
      </c>
      <c r="E68" s="8">
        <v>3.4147469084502195E-5</v>
      </c>
      <c r="F68" s="8">
        <v>3.1913522499991798E-5</v>
      </c>
      <c r="G68" s="8">
        <v>2.98257219543019E-5</v>
      </c>
      <c r="H68" s="8">
        <v>2.7948284549369701E-5</v>
      </c>
      <c r="I68" s="8">
        <v>2.8875292889653798E-5</v>
      </c>
      <c r="J68" s="8">
        <v>2.6986255029543198E-5</v>
      </c>
      <c r="K68" s="8">
        <v>2.5220799086006399E-5</v>
      </c>
      <c r="L68" s="8">
        <v>2.36332274034534E-5</v>
      </c>
      <c r="M68" s="8">
        <v>2.2024739647594499E-5</v>
      </c>
      <c r="N68" s="8">
        <v>2.0583868823794399E-5</v>
      </c>
      <c r="O68" s="8">
        <v>1.9237260577627298E-5</v>
      </c>
      <c r="P68" s="8">
        <v>1.8026334229148501E-5</v>
      </c>
      <c r="Q68" s="8">
        <v>1.6799454066079098E-5</v>
      </c>
      <c r="R68" s="8">
        <v>1.57004243564486E-5</v>
      </c>
      <c r="S68" s="8">
        <v>1.46732937869866E-5</v>
      </c>
      <c r="T68" s="8">
        <v>1.37496551018457E-5</v>
      </c>
      <c r="U68" s="8">
        <v>1.28138475838522E-5</v>
      </c>
      <c r="V68" s="8">
        <v>1.1975558486246E-5</v>
      </c>
      <c r="W68" s="8">
        <v>1.1192110731692E-5</v>
      </c>
      <c r="X68" s="8">
        <v>1.0487601806140599E-5</v>
      </c>
      <c r="Y68" s="8">
        <v>9.7738110569754794E-6</v>
      </c>
      <c r="Z68" s="8">
        <v>9.13440285444225E-6</v>
      </c>
      <c r="AA68" s="8">
        <v>3.9108954715174199E-5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2.1736123304912277E-5</v>
      </c>
      <c r="E70" s="8">
        <v>3.0330669991658503E-5</v>
      </c>
      <c r="F70" s="8">
        <v>2.8346420545056603E-5</v>
      </c>
      <c r="G70" s="8">
        <v>2.6491981810431235E-5</v>
      </c>
      <c r="H70" s="8">
        <v>3.4610536780285296E-5</v>
      </c>
      <c r="I70" s="8">
        <v>5.0455136416289903E-5</v>
      </c>
      <c r="J70" s="8">
        <v>4.7154333086202598E-5</v>
      </c>
      <c r="K70" s="8">
        <v>4.40694701617466E-5</v>
      </c>
      <c r="L70" s="8">
        <v>1.031143669396147E-4</v>
      </c>
      <c r="M70" s="8">
        <v>9.6096358190996702E-5</v>
      </c>
      <c r="N70" s="8">
        <v>9.2009166509804201E-5</v>
      </c>
      <c r="O70" s="8">
        <v>8.5989875218857206E-5</v>
      </c>
      <c r="P70" s="8">
        <v>8.0577077217565104E-5</v>
      </c>
      <c r="Q70" s="8">
        <v>7.5092966228627102E-5</v>
      </c>
      <c r="R70" s="8">
        <v>7.0180342250197796E-5</v>
      </c>
      <c r="S70" s="8">
        <v>6.5589104888458702E-5</v>
      </c>
      <c r="T70" s="8">
        <v>8.334879243959539E-5</v>
      </c>
      <c r="U70" s="8">
        <v>7.7676037304800599E-5</v>
      </c>
      <c r="V70" s="8">
        <v>7.25944273674447E-5</v>
      </c>
      <c r="W70" s="8">
        <v>6.7845259203014194E-5</v>
      </c>
      <c r="X70" s="8">
        <v>6.3574608937775893E-5</v>
      </c>
      <c r="Y70" s="8">
        <v>5.92476933492183E-5</v>
      </c>
      <c r="Z70" s="8">
        <v>5.537167601188429E-5</v>
      </c>
      <c r="AA70" s="8">
        <v>985.02878160496095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25934.563863286399</v>
      </c>
      <c r="H72" s="8">
        <v>24633.426856239799</v>
      </c>
      <c r="I72" s="8">
        <v>23789.471272135401</v>
      </c>
      <c r="J72" s="8">
        <v>23027.826165886901</v>
      </c>
      <c r="K72" s="8">
        <v>31205.493336268501</v>
      </c>
      <c r="L72" s="8">
        <v>29460.677843184098</v>
      </c>
      <c r="M72" s="8">
        <v>27902.564035508498</v>
      </c>
      <c r="N72" s="8">
        <v>26707.998225380801</v>
      </c>
      <c r="O72" s="8">
        <v>25571.503146769603</v>
      </c>
      <c r="P72" s="8">
        <v>24470.1381491266</v>
      </c>
      <c r="Q72" s="8">
        <v>23359.2288846716</v>
      </c>
      <c r="R72" s="8">
        <v>22252.4594268664</v>
      </c>
      <c r="S72" s="8">
        <v>23735.449224200202</v>
      </c>
      <c r="T72" s="8">
        <v>24802.8461987263</v>
      </c>
      <c r="U72" s="8">
        <v>25902.213160397398</v>
      </c>
      <c r="V72" s="8">
        <v>25900.6015643266</v>
      </c>
      <c r="W72" s="8">
        <v>28319.025984767999</v>
      </c>
      <c r="X72" s="8">
        <v>29899.0950964863</v>
      </c>
      <c r="Y72" s="8">
        <v>28901.251599733099</v>
      </c>
      <c r="Z72" s="8">
        <v>30052.487014492603</v>
      </c>
      <c r="AA72" s="8">
        <v>28086.436454319803</v>
      </c>
    </row>
    <row r="73" spans="1:27">
      <c r="A73" s="16" t="s">
        <v>26</v>
      </c>
      <c r="B73" s="16" t="s">
        <v>9</v>
      </c>
      <c r="C73" s="8">
        <v>0</v>
      </c>
      <c r="D73" s="8">
        <v>14158.147290221639</v>
      </c>
      <c r="E73" s="8">
        <v>13904.739026868714</v>
      </c>
      <c r="F73" s="8">
        <v>12995.0832602627</v>
      </c>
      <c r="G73" s="8">
        <v>25895.634511045064</v>
      </c>
      <c r="H73" s="8">
        <v>24265.585597666992</v>
      </c>
      <c r="I73" s="8">
        <v>27198.592146367148</v>
      </c>
      <c r="J73" s="8">
        <v>30312.032786687243</v>
      </c>
      <c r="K73" s="8">
        <v>28926.620281519692</v>
      </c>
      <c r="L73" s="8">
        <v>27105.778559800168</v>
      </c>
      <c r="M73" s="8">
        <v>25260.947586343955</v>
      </c>
      <c r="N73" s="8">
        <v>28956.690279767277</v>
      </c>
      <c r="O73" s="8">
        <v>28845.968060370873</v>
      </c>
      <c r="P73" s="8">
        <v>35156.485012998906</v>
      </c>
      <c r="Q73" s="8">
        <v>32763.719322681703</v>
      </c>
      <c r="R73" s="8">
        <v>31408.228607973546</v>
      </c>
      <c r="S73" s="8">
        <v>33212.215316446833</v>
      </c>
      <c r="T73" s="8">
        <v>31138.489497110164</v>
      </c>
      <c r="U73" s="8">
        <v>33710.597671286319</v>
      </c>
      <c r="V73" s="8">
        <v>31505.231465529825</v>
      </c>
      <c r="W73" s="8">
        <v>35838.349415866571</v>
      </c>
      <c r="X73" s="8">
        <v>40482.637014357373</v>
      </c>
      <c r="Y73" s="8">
        <v>37816.779977459068</v>
      </c>
      <c r="Z73" s="8">
        <v>35342.785015818779</v>
      </c>
      <c r="AA73" s="8">
        <v>33030.64019249985</v>
      </c>
    </row>
    <row r="74" spans="1:27">
      <c r="A74" s="16" t="s">
        <v>26</v>
      </c>
      <c r="B74" s="16" t="s">
        <v>8</v>
      </c>
      <c r="C74" s="8">
        <v>0</v>
      </c>
      <c r="D74" s="8">
        <v>2.3965530834443982E-4</v>
      </c>
      <c r="E74" s="8">
        <v>16363.07666511891</v>
      </c>
      <c r="F74" s="8">
        <v>15292.595009870431</v>
      </c>
      <c r="G74" s="8">
        <v>14292.144872276738</v>
      </c>
      <c r="H74" s="8">
        <v>13392.498343161709</v>
      </c>
      <c r="I74" s="8">
        <v>12784.844934721488</v>
      </c>
      <c r="J74" s="8">
        <v>12279.358632395679</v>
      </c>
      <c r="K74" s="8">
        <v>23364.709302889991</v>
      </c>
      <c r="L74" s="8">
        <v>21893.972760845751</v>
      </c>
      <c r="M74" s="8">
        <v>20403.859433887177</v>
      </c>
      <c r="N74" s="8">
        <v>33510.469455916646</v>
      </c>
      <c r="O74" s="8">
        <v>31318.195744470155</v>
      </c>
      <c r="P74" s="8">
        <v>29346.811713697851</v>
      </c>
      <c r="Q74" s="8">
        <v>27349.454921634948</v>
      </c>
      <c r="R74" s="8">
        <v>28126.16344968769</v>
      </c>
      <c r="S74" s="8">
        <v>26286.13405780731</v>
      </c>
      <c r="T74" s="8">
        <v>33208.24409488582</v>
      </c>
      <c r="U74" s="8">
        <v>30948.076530450959</v>
      </c>
      <c r="V74" s="8">
        <v>28923.436001711401</v>
      </c>
      <c r="W74" s="8">
        <v>27733.207246355047</v>
      </c>
      <c r="X74" s="8">
        <v>26015.074145133323</v>
      </c>
      <c r="Y74" s="8">
        <v>24254.614484335278</v>
      </c>
      <c r="Z74" s="8">
        <v>22667.863997738059</v>
      </c>
      <c r="AA74" s="8">
        <v>21184.91961815369</v>
      </c>
    </row>
    <row r="75" spans="1:27">
      <c r="A75" s="16" t="s">
        <v>26</v>
      </c>
      <c r="B75" s="16" t="s">
        <v>84</v>
      </c>
      <c r="C75" s="8">
        <v>0</v>
      </c>
      <c r="D75" s="8">
        <v>1.2099065346309311E-3</v>
      </c>
      <c r="E75" s="8">
        <v>22485.215070210459</v>
      </c>
      <c r="F75" s="8">
        <v>21014.222726961914</v>
      </c>
      <c r="G75" s="8">
        <v>19639.460495641571</v>
      </c>
      <c r="H75" s="8">
        <v>18403.216900140305</v>
      </c>
      <c r="I75" s="8">
        <v>17150.685956246678</v>
      </c>
      <c r="J75" s="8">
        <v>16028.678462486905</v>
      </c>
      <c r="K75" s="8">
        <v>14980.073328235565</v>
      </c>
      <c r="L75" s="8">
        <v>14037.123817848093</v>
      </c>
      <c r="M75" s="8">
        <v>13081.751057265963</v>
      </c>
      <c r="N75" s="8">
        <v>28295.965412866903</v>
      </c>
      <c r="O75" s="8">
        <v>26444.827483060446</v>
      </c>
      <c r="P75" s="8">
        <v>24780.20700652726</v>
      </c>
      <c r="Q75" s="8">
        <v>23093.655322865721</v>
      </c>
      <c r="R75" s="8">
        <v>21582.855908452599</v>
      </c>
      <c r="S75" s="8">
        <v>20170.893372778133</v>
      </c>
      <c r="T75" s="8">
        <v>18901.197719728287</v>
      </c>
      <c r="U75" s="8">
        <v>17614.774013122755</v>
      </c>
      <c r="V75" s="8">
        <v>16462.405616461074</v>
      </c>
      <c r="W75" s="8">
        <v>15385.425809208298</v>
      </c>
      <c r="X75" s="8">
        <v>14416.960609014548</v>
      </c>
      <c r="Y75" s="8">
        <v>13435.736030742113</v>
      </c>
      <c r="Z75" s="8">
        <v>12556.762704326216</v>
      </c>
      <c r="AA75" s="8">
        <v>11735.29225024747</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14158.148785858011</v>
      </c>
      <c r="E78" s="70">
        <v>52753.030826676222</v>
      </c>
      <c r="F78" s="70">
        <v>49301.901057354989</v>
      </c>
      <c r="G78" s="70">
        <v>85761.803798567475</v>
      </c>
      <c r="H78" s="70">
        <v>80694.727759767629</v>
      </c>
      <c r="I78" s="70">
        <v>80923.594388801139</v>
      </c>
      <c r="J78" s="70">
        <v>81647.896121597325</v>
      </c>
      <c r="K78" s="70">
        <v>98476.896318204017</v>
      </c>
      <c r="L78" s="70">
        <v>92497.553108425695</v>
      </c>
      <c r="M78" s="70">
        <v>86649.12223112669</v>
      </c>
      <c r="N78" s="70">
        <v>117471.12348652467</v>
      </c>
      <c r="O78" s="70">
        <v>112180.49453989821</v>
      </c>
      <c r="P78" s="70">
        <v>113753.64198095402</v>
      </c>
      <c r="Q78" s="70">
        <v>106566.05854374639</v>
      </c>
      <c r="R78" s="70">
        <v>103369.707478861</v>
      </c>
      <c r="S78" s="70">
        <v>103404.69205149487</v>
      </c>
      <c r="T78" s="70">
        <v>108050.77760754901</v>
      </c>
      <c r="U78" s="70">
        <v>108175.66146574731</v>
      </c>
      <c r="V78" s="70">
        <v>102791.67473259888</v>
      </c>
      <c r="W78" s="70">
        <v>107276.00853523529</v>
      </c>
      <c r="X78" s="70">
        <v>110813.76693905375</v>
      </c>
      <c r="Y78" s="70">
        <v>104408.38216129107</v>
      </c>
      <c r="Z78" s="70">
        <v>100619.89879688174</v>
      </c>
      <c r="AA78" s="70">
        <v>95022.317335934727</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9.6566221896717902E-6</v>
      </c>
      <c r="E83" s="8">
        <v>8.9993882753240304E-6</v>
      </c>
      <c r="F83" s="8">
        <v>9.5900498913635909E-6</v>
      </c>
      <c r="G83" s="8">
        <v>1.145852526159E-5</v>
      </c>
      <c r="H83" s="8">
        <v>1.1930982448434799E-5</v>
      </c>
      <c r="I83" s="8">
        <v>1.33135194576942E-5</v>
      </c>
      <c r="J83" s="8">
        <v>1.2442541545781301E-5</v>
      </c>
      <c r="K83" s="8">
        <v>1.16285434974913E-5</v>
      </c>
      <c r="L83" s="8">
        <v>1.08965624725048E-5</v>
      </c>
      <c r="M83" s="8">
        <v>1.0154937682172E-5</v>
      </c>
      <c r="N83" s="8">
        <v>9.4905959620033498E-6</v>
      </c>
      <c r="O83" s="8">
        <v>8.8697158498691305E-6</v>
      </c>
      <c r="P83" s="8">
        <v>8.8832244050401411E-6</v>
      </c>
      <c r="Q83" s="8">
        <v>8.2786282809421606E-6</v>
      </c>
      <c r="R83" s="8">
        <v>7.7370357744264889E-6</v>
      </c>
      <c r="S83" s="8">
        <v>7.2308745535247903E-6</v>
      </c>
      <c r="T83" s="8">
        <v>6.7757132542288202E-6</v>
      </c>
      <c r="U83" s="8">
        <v>6.3145552574566502E-6</v>
      </c>
      <c r="V83" s="8">
        <v>5.9014535099980199E-6</v>
      </c>
      <c r="W83" s="8">
        <v>5.5153771106115001E-6</v>
      </c>
      <c r="X83" s="8">
        <v>5.1682010957061597E-6</v>
      </c>
      <c r="Y83" s="8">
        <v>5.6184938671549896E-6</v>
      </c>
      <c r="Z83" s="8">
        <v>5.2509288463458798E-6</v>
      </c>
      <c r="AA83" s="8">
        <v>1.47362678780721E-5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2.0154605226205931E-5</v>
      </c>
      <c r="E85" s="8">
        <v>1.878287401162851E-5</v>
      </c>
      <c r="F85" s="8">
        <v>1.858458913901265E-5</v>
      </c>
      <c r="G85" s="8">
        <v>2.0648262018801522E-5</v>
      </c>
      <c r="H85" s="8">
        <v>3.00492403104575E-5</v>
      </c>
      <c r="I85" s="8">
        <v>4.7710572692086796E-5</v>
      </c>
      <c r="J85" s="8">
        <v>4.4589320260559001E-5</v>
      </c>
      <c r="K85" s="8">
        <v>4.3438283732471606E-5</v>
      </c>
      <c r="L85" s="8">
        <v>5.6680796165393995E-5</v>
      </c>
      <c r="M85" s="8">
        <v>5.2823076478278902E-5</v>
      </c>
      <c r="N85" s="8">
        <v>4.9367361180903094E-5</v>
      </c>
      <c r="O85" s="8">
        <v>4.6137720716965297E-5</v>
      </c>
      <c r="P85" s="8">
        <v>4.4467120904555193E-5</v>
      </c>
      <c r="Q85" s="8">
        <v>4.1440669278112399E-5</v>
      </c>
      <c r="R85" s="8">
        <v>6.0344763357090203E-5</v>
      </c>
      <c r="S85" s="8">
        <v>5.6396975084376205E-5</v>
      </c>
      <c r="T85" s="8">
        <v>6.2125400373068797E-5</v>
      </c>
      <c r="U85" s="8">
        <v>5.7897118550954601E-5</v>
      </c>
      <c r="V85" s="8">
        <v>5.4109456574606295E-5</v>
      </c>
      <c r="W85" s="8">
        <v>5.0569585569659293E-5</v>
      </c>
      <c r="X85" s="8">
        <v>4.7386385791767303E-5</v>
      </c>
      <c r="Y85" s="8">
        <v>4.4161247724956901E-5</v>
      </c>
      <c r="Z85" s="8">
        <v>4.1272194123978401E-5</v>
      </c>
      <c r="AA85" s="8">
        <v>4.3158440217413096E-5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806.88188738244594</v>
      </c>
      <c r="H87" s="8">
        <v>1408.10648939564</v>
      </c>
      <c r="I87" s="8">
        <v>2672.1516077260799</v>
      </c>
      <c r="J87" s="8">
        <v>3723.8714822237998</v>
      </c>
      <c r="K87" s="8">
        <v>4309.6250471953999</v>
      </c>
      <c r="L87" s="8">
        <v>4198.6749491066003</v>
      </c>
      <c r="M87" s="8">
        <v>3930.4191101861002</v>
      </c>
      <c r="N87" s="8">
        <v>3969.3408057647798</v>
      </c>
      <c r="O87" s="8">
        <v>3841.3386044912399</v>
      </c>
      <c r="P87" s="8">
        <v>3640.0457400872497</v>
      </c>
      <c r="Q87" s="8">
        <v>6379.39827229002</v>
      </c>
      <c r="R87" s="8">
        <v>6400.12189971918</v>
      </c>
      <c r="S87" s="8">
        <v>5981.4223345201708</v>
      </c>
      <c r="T87" s="8">
        <v>5761.3429175698002</v>
      </c>
      <c r="U87" s="8">
        <v>5790.8125605559999</v>
      </c>
      <c r="V87" s="8">
        <v>5411.9743541524294</v>
      </c>
      <c r="W87" s="8">
        <v>6672.3856223532903</v>
      </c>
      <c r="X87" s="8">
        <v>6639.9019204984297</v>
      </c>
      <c r="Y87" s="8">
        <v>6282.8390939950805</v>
      </c>
      <c r="Z87" s="8">
        <v>6942.5144623128099</v>
      </c>
      <c r="AA87" s="8">
        <v>6488.3312713823698</v>
      </c>
    </row>
    <row r="88" spans="1:27">
      <c r="A88" s="16" t="s">
        <v>27</v>
      </c>
      <c r="B88" s="16" t="s">
        <v>9</v>
      </c>
      <c r="C88" s="8">
        <v>0</v>
      </c>
      <c r="D88" s="8">
        <v>16029.556055363215</v>
      </c>
      <c r="E88" s="8">
        <v>22527.529869115642</v>
      </c>
      <c r="F88" s="8">
        <v>28279.805976493488</v>
      </c>
      <c r="G88" s="8">
        <v>29248.844577350941</v>
      </c>
      <c r="H88" s="8">
        <v>30049.384348461266</v>
      </c>
      <c r="I88" s="8">
        <v>30466.081884541229</v>
      </c>
      <c r="J88" s="8">
        <v>30773.788426497675</v>
      </c>
      <c r="K88" s="8">
        <v>30869.983225329521</v>
      </c>
      <c r="L88" s="8">
        <v>30941.75073444537</v>
      </c>
      <c r="M88" s="8">
        <v>30720.339024903071</v>
      </c>
      <c r="N88" s="8">
        <v>30471.588669831952</v>
      </c>
      <c r="O88" s="8">
        <v>30100.651837848185</v>
      </c>
      <c r="P88" s="8">
        <v>29742.811925303919</v>
      </c>
      <c r="Q88" s="8">
        <v>27718.503184481004</v>
      </c>
      <c r="R88" s="8">
        <v>25905.143155851179</v>
      </c>
      <c r="S88" s="8">
        <v>24210.414157603595</v>
      </c>
      <c r="T88" s="8">
        <v>22686.443096717725</v>
      </c>
      <c r="U88" s="8">
        <v>21142.393893360535</v>
      </c>
      <c r="V88" s="8">
        <v>19759.246623805517</v>
      </c>
      <c r="W88" s="8">
        <v>18466.585624581352</v>
      </c>
      <c r="X88" s="8">
        <v>17304.170892555969</v>
      </c>
      <c r="Y88" s="8">
        <v>16126.44155707985</v>
      </c>
      <c r="Z88" s="8">
        <v>15071.440703353472</v>
      </c>
      <c r="AA88" s="8">
        <v>14085.458597341742</v>
      </c>
    </row>
    <row r="89" spans="1:27">
      <c r="A89" s="16" t="s">
        <v>27</v>
      </c>
      <c r="B89" s="16" t="s">
        <v>8</v>
      </c>
      <c r="C89" s="8">
        <v>0</v>
      </c>
      <c r="D89" s="8">
        <v>6.8149194240638914E-5</v>
      </c>
      <c r="E89" s="8">
        <v>9.1582367630242104E-5</v>
      </c>
      <c r="F89" s="8">
        <v>1.247814634011806E-4</v>
      </c>
      <c r="G89" s="8">
        <v>1.194133067097468E-4</v>
      </c>
      <c r="H89" s="8">
        <v>1.118966065605592E-4</v>
      </c>
      <c r="I89" s="8">
        <v>1.244345553895496E-4</v>
      </c>
      <c r="J89" s="8">
        <v>1.2256488070044299E-4</v>
      </c>
      <c r="K89" s="8">
        <v>1.1454661744514519E-4</v>
      </c>
      <c r="L89" s="8">
        <v>2.1794930795624385E-3</v>
      </c>
      <c r="M89" s="8">
        <v>2.1075174370941705E-3</v>
      </c>
      <c r="N89" s="8">
        <v>1.9949252953223324E-3</v>
      </c>
      <c r="O89" s="8">
        <v>1.8644161633333564E-3</v>
      </c>
      <c r="P89" s="8">
        <v>1.7758358983734465E-3</v>
      </c>
      <c r="Q89" s="8">
        <v>1.6606798085417576E-3</v>
      </c>
      <c r="R89" s="8">
        <v>1.5663073796962313E-3</v>
      </c>
      <c r="S89" s="8">
        <v>1.4638386722055803E-3</v>
      </c>
      <c r="T89" s="8">
        <v>1.3716945329221842E-3</v>
      </c>
      <c r="U89" s="8">
        <v>1.2783364052607251E-3</v>
      </c>
      <c r="V89" s="8">
        <v>1.1947069204716538E-3</v>
      </c>
      <c r="W89" s="8">
        <v>1.1416324972899697E-3</v>
      </c>
      <c r="X89" s="8">
        <v>1.0697702450909383E-3</v>
      </c>
      <c r="Y89" s="8">
        <v>1.0680181158283504E-3</v>
      </c>
      <c r="Z89" s="8">
        <v>9.9814777152418656E-4</v>
      </c>
      <c r="AA89" s="8">
        <v>9.328483843422206E-4</v>
      </c>
    </row>
    <row r="90" spans="1:27">
      <c r="A90" s="16" t="s">
        <v>27</v>
      </c>
      <c r="B90" s="16" t="s">
        <v>84</v>
      </c>
      <c r="C90" s="8">
        <v>0</v>
      </c>
      <c r="D90" s="8">
        <v>3.0462273662291989E-4</v>
      </c>
      <c r="E90" s="8">
        <v>3.4080171285944233E-4</v>
      </c>
      <c r="F90" s="8">
        <v>1.6775479699355799E-3</v>
      </c>
      <c r="G90" s="8">
        <v>1.5824296834132019E-3</v>
      </c>
      <c r="H90" s="8">
        <v>1.4902856253681208E-3</v>
      </c>
      <c r="I90" s="8">
        <v>1.6481146045832168E-3</v>
      </c>
      <c r="J90" s="8">
        <v>1.5480847093565051E-3</v>
      </c>
      <c r="K90" s="8">
        <v>1.4476719662836208E-3</v>
      </c>
      <c r="L90" s="8">
        <v>1.3580951547917698E-3</v>
      </c>
      <c r="M90" s="8">
        <v>1.2679007524635539E-3</v>
      </c>
      <c r="N90" s="8">
        <v>1.1905362197494021E-3</v>
      </c>
      <c r="O90" s="8">
        <v>1.1175713452188779E-3</v>
      </c>
      <c r="P90" s="8">
        <v>1.545753920981144E-3</v>
      </c>
      <c r="Q90" s="8">
        <v>1.448384429677634E-3</v>
      </c>
      <c r="R90" s="8">
        <v>1.6196876472050631E-3</v>
      </c>
      <c r="S90" s="8">
        <v>1.5208295244911109E-3</v>
      </c>
      <c r="T90" s="8">
        <v>1.4340037347999111E-3</v>
      </c>
      <c r="U90" s="8">
        <v>1.3704014196544581E-3</v>
      </c>
      <c r="V90" s="8">
        <v>1.285232294618984E-3</v>
      </c>
      <c r="W90" s="8">
        <v>1.2372523048962329E-3</v>
      </c>
      <c r="X90" s="8">
        <v>1.1648147555787761E-3</v>
      </c>
      <c r="Y90" s="8">
        <v>1.096200534442638E-3</v>
      </c>
      <c r="Z90" s="8">
        <v>1.2735733682075309E-3</v>
      </c>
      <c r="AA90" s="8">
        <v>1.2003029213608621E-3</v>
      </c>
    </row>
    <row r="91" spans="1:27">
      <c r="A91" s="16" t="s">
        <v>27</v>
      </c>
      <c r="B91" s="16" t="s">
        <v>187</v>
      </c>
      <c r="C91" s="8">
        <v>0</v>
      </c>
      <c r="D91" s="8">
        <v>0</v>
      </c>
      <c r="E91" s="8">
        <v>6.2877563229024038E-4</v>
      </c>
      <c r="F91" s="8">
        <v>3.4985290591270841E-3</v>
      </c>
      <c r="G91" s="8">
        <v>3.3205165392535705E-3</v>
      </c>
      <c r="H91" s="8">
        <v>3.1200018225669732E-3</v>
      </c>
      <c r="I91" s="8">
        <v>2.9844429983047378E-3</v>
      </c>
      <c r="J91" s="8">
        <v>2.7939752817602438E-3</v>
      </c>
      <c r="K91" s="8">
        <v>2.6111918513850962E-3</v>
      </c>
      <c r="L91" s="8">
        <v>2.4560580029851882E-3</v>
      </c>
      <c r="M91" s="8">
        <v>2.2888976250122818E-3</v>
      </c>
      <c r="N91" s="8">
        <v>2.1391566582941641E-3</v>
      </c>
      <c r="O91" s="8">
        <v>1.9992118296246293E-3</v>
      </c>
      <c r="P91" s="8">
        <v>1.8815223194901278E-3</v>
      </c>
      <c r="Q91" s="8">
        <v>1.7534650905044319E-3</v>
      </c>
      <c r="R91" s="8">
        <v>1.65998973272781E-3</v>
      </c>
      <c r="S91" s="8">
        <v>1.551392273145282E-3</v>
      </c>
      <c r="T91" s="8">
        <v>1.4606634187284231E-3</v>
      </c>
      <c r="U91" s="8">
        <v>1.3761223956458911E-3</v>
      </c>
      <c r="V91" s="8">
        <v>1.2860956965071132E-3</v>
      </c>
      <c r="W91" s="8">
        <v>1.205566920547128E-3</v>
      </c>
      <c r="X91" s="8">
        <v>1.129680193169595E-3</v>
      </c>
      <c r="Y91" s="8">
        <v>1.0527936669356005E-3</v>
      </c>
      <c r="Z91" s="8">
        <v>9.8680437442223907E-4</v>
      </c>
      <c r="AA91" s="8">
        <v>9.2224707864241946E-4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16029.556457946375</v>
      </c>
      <c r="E93" s="70">
        <v>22527.530958057621</v>
      </c>
      <c r="F93" s="70">
        <v>28279.811305526619</v>
      </c>
      <c r="G93" s="70">
        <v>30055.731519199704</v>
      </c>
      <c r="H93" s="70">
        <v>31457.495602021183</v>
      </c>
      <c r="I93" s="70">
        <v>33138.238310283552</v>
      </c>
      <c r="J93" s="70">
        <v>34497.664430378209</v>
      </c>
      <c r="K93" s="70">
        <v>35179.612501002179</v>
      </c>
      <c r="L93" s="70">
        <v>35140.431744775567</v>
      </c>
      <c r="M93" s="70">
        <v>34650.763862382999</v>
      </c>
      <c r="N93" s="70">
        <v>34440.934859072862</v>
      </c>
      <c r="O93" s="70">
        <v>33941.995478546196</v>
      </c>
      <c r="P93" s="70">
        <v>33382.862921853652</v>
      </c>
      <c r="Q93" s="70">
        <v>34097.906369019649</v>
      </c>
      <c r="R93" s="70">
        <v>32305.269969636916</v>
      </c>
      <c r="S93" s="70">
        <v>30191.841091812086</v>
      </c>
      <c r="T93" s="70">
        <v>28447.790349550323</v>
      </c>
      <c r="U93" s="70">
        <v>26933.210542988429</v>
      </c>
      <c r="V93" s="70">
        <v>25171.224804003767</v>
      </c>
      <c r="W93" s="70">
        <v>25138.97488747133</v>
      </c>
      <c r="X93" s="70">
        <v>23944.076229874179</v>
      </c>
      <c r="Y93" s="70">
        <v>22409.283917866989</v>
      </c>
      <c r="Z93" s="70">
        <v>22013.958470714919</v>
      </c>
      <c r="AA93" s="70">
        <v>20573.792982017203</v>
      </c>
    </row>
  </sheetData>
  <sheetProtection algorithmName="SHA-512" hashValue="mBJEg7kVnwiQm4wliiC4ANLW9bFdO1YcgWy7yYQpVEo7SAAx8hKyo7okX4v40AjQ0wU6inRitAayifA5zBADGA==" saltValue="+OQfhUm7hMyuNUU7/loQTA=="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FB10-E7AF-4EB8-AB87-7FDFBC46900C}">
  <sheetPr codeName="Sheet35">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246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2285949.824</v>
      </c>
      <c r="D6" s="8">
        <v>1485368.858</v>
      </c>
      <c r="E6" s="8">
        <v>376946.87673479237</v>
      </c>
      <c r="F6" s="8">
        <v>71640.744193487481</v>
      </c>
      <c r="G6" s="8">
        <v>64277.902620889414</v>
      </c>
      <c r="H6" s="8">
        <v>58666.17803019203</v>
      </c>
      <c r="I6" s="8">
        <v>49983.169809836581</v>
      </c>
      <c r="J6" s="8">
        <v>48588.02120727444</v>
      </c>
      <c r="K6" s="8">
        <v>46546.265044248496</v>
      </c>
      <c r="L6" s="8">
        <v>33409.392711971319</v>
      </c>
      <c r="M6" s="8">
        <v>34253.372521059129</v>
      </c>
      <c r="N6" s="8">
        <v>4.1387490400000002E-4</v>
      </c>
      <c r="O6" s="8">
        <v>3.9693424900000003E-4</v>
      </c>
      <c r="P6" s="8">
        <v>3.6793872800000002E-4</v>
      </c>
      <c r="Q6" s="8">
        <v>2.2117015209999999E-4</v>
      </c>
      <c r="R6" s="8">
        <v>2.2195803800000003E-4</v>
      </c>
      <c r="S6" s="8">
        <v>1.9797268500000001E-4</v>
      </c>
      <c r="T6" s="8">
        <v>1.5268812499999999E-4</v>
      </c>
      <c r="U6" s="8">
        <v>1.22400535E-4</v>
      </c>
      <c r="V6" s="8">
        <v>8.9023420000000007E-5</v>
      </c>
      <c r="W6" s="8">
        <v>6.7449148999999998E-5</v>
      </c>
      <c r="X6" s="8">
        <v>6.2052763999999991E-5</v>
      </c>
      <c r="Y6" s="8">
        <v>5.5672932999999997E-5</v>
      </c>
      <c r="Z6" s="8">
        <v>5.3759822999999996E-5</v>
      </c>
      <c r="AA6" s="8">
        <v>6.7105942000000006E-5</v>
      </c>
    </row>
    <row r="7" spans="1:27">
      <c r="A7" s="16" t="s">
        <v>17</v>
      </c>
      <c r="B7" s="16" t="s">
        <v>11</v>
      </c>
      <c r="C7" s="8">
        <v>185408.864</v>
      </c>
      <c r="D7" s="8">
        <v>152786.79503791008</v>
      </c>
      <c r="E7" s="8">
        <v>20460.61225826808</v>
      </c>
      <c r="F7" s="8">
        <v>16773.728108135554</v>
      </c>
      <c r="G7" s="8">
        <v>1.1635380099999999E-4</v>
      </c>
      <c r="H7" s="8">
        <v>1.08531859E-4</v>
      </c>
      <c r="I7" s="8">
        <v>9.379299599999999E-5</v>
      </c>
      <c r="J7" s="8">
        <v>8.0067703999999997E-5</v>
      </c>
      <c r="K7" s="8">
        <v>6.8856196000000009E-5</v>
      </c>
      <c r="L7" s="8">
        <v>2.3094286999999998E-5</v>
      </c>
      <c r="M7" s="8">
        <v>2.0708199500000001E-5</v>
      </c>
      <c r="N7" s="8">
        <v>1.8935999000000004E-5</v>
      </c>
      <c r="O7" s="8">
        <v>1.7577247E-5</v>
      </c>
      <c r="P7" s="8">
        <v>1.6797234000000002E-5</v>
      </c>
      <c r="Q7" s="8">
        <v>1.5935062999999998E-5</v>
      </c>
      <c r="R7" s="8">
        <v>1.4369938E-5</v>
      </c>
      <c r="S7" s="8">
        <v>1.3703172100000001E-5</v>
      </c>
      <c r="T7" s="8">
        <v>1.2806059E-5</v>
      </c>
      <c r="U7" s="8">
        <v>1.1505077699999999E-5</v>
      </c>
      <c r="V7" s="8">
        <v>1.0891133999999999E-5</v>
      </c>
      <c r="W7" s="8">
        <v>1.0118861199999999E-5</v>
      </c>
      <c r="X7" s="8">
        <v>0</v>
      </c>
      <c r="Y7" s="8">
        <v>0</v>
      </c>
      <c r="Z7" s="8">
        <v>0</v>
      </c>
      <c r="AA7" s="8">
        <v>0</v>
      </c>
    </row>
    <row r="8" spans="1:27">
      <c r="A8" s="16" t="s">
        <v>17</v>
      </c>
      <c r="B8" s="16" t="s">
        <v>7</v>
      </c>
      <c r="C8" s="8">
        <v>1075066.108</v>
      </c>
      <c r="D8" s="8">
        <v>915227.49425466487</v>
      </c>
      <c r="E8" s="8">
        <v>1043176.8677075907</v>
      </c>
      <c r="F8" s="8">
        <v>825396.32034130651</v>
      </c>
      <c r="G8" s="8">
        <v>715906.46325368388</v>
      </c>
      <c r="H8" s="8">
        <v>605491.52720164857</v>
      </c>
      <c r="I8" s="8">
        <v>628234.29719545878</v>
      </c>
      <c r="J8" s="8">
        <v>587913.98756576318</v>
      </c>
      <c r="K8" s="8">
        <v>534232.50895204267</v>
      </c>
      <c r="L8" s="8">
        <v>436150.95609222824</v>
      </c>
      <c r="M8" s="8">
        <v>369643.5909496189</v>
      </c>
      <c r="N8" s="8">
        <v>322987.66088472412</v>
      </c>
      <c r="O8" s="8">
        <v>290975.23517762765</v>
      </c>
      <c r="P8" s="8">
        <v>255961.1125402945</v>
      </c>
      <c r="Q8" s="8">
        <v>230624.67686439486</v>
      </c>
      <c r="R8" s="8">
        <v>193397.30522242768</v>
      </c>
      <c r="S8" s="8">
        <v>182278.20639341991</v>
      </c>
      <c r="T8" s="8">
        <v>148677.51866126939</v>
      </c>
      <c r="U8" s="8">
        <v>124343.48201265006</v>
      </c>
      <c r="V8" s="8">
        <v>92794.642380180754</v>
      </c>
      <c r="W8" s="8">
        <v>82938.463118239</v>
      </c>
      <c r="X8" s="8">
        <v>66312.487042455847</v>
      </c>
      <c r="Y8" s="8">
        <v>70268.366997382022</v>
      </c>
      <c r="Z8" s="8">
        <v>62176.594916148497</v>
      </c>
      <c r="AA8" s="8">
        <v>44203.335024618995</v>
      </c>
    </row>
    <row r="9" spans="1:27">
      <c r="A9" s="16" t="s">
        <v>17</v>
      </c>
      <c r="B9" s="16" t="s">
        <v>12</v>
      </c>
      <c r="C9" s="8">
        <v>133180.5085</v>
      </c>
      <c r="D9" s="8">
        <v>54955.285499999998</v>
      </c>
      <c r="E9" s="8">
        <v>87053.744599999991</v>
      </c>
      <c r="F9" s="8">
        <v>33940.005599999997</v>
      </c>
      <c r="G9" s="8">
        <v>35468.671999999999</v>
      </c>
      <c r="H9" s="8">
        <v>20346.415000000001</v>
      </c>
      <c r="I9" s="8">
        <v>19605.139200000001</v>
      </c>
      <c r="J9" s="8">
        <v>3239.4655000000002</v>
      </c>
      <c r="K9" s="8">
        <v>20003.697899999999</v>
      </c>
      <c r="L9" s="8">
        <v>4336.6769999999997</v>
      </c>
      <c r="M9" s="8">
        <v>3372.6620999999996</v>
      </c>
      <c r="N9" s="8">
        <v>5516.6240600000001</v>
      </c>
      <c r="O9" s="8">
        <v>739.15102119282994</v>
      </c>
      <c r="P9" s="8">
        <v>682.60730000000001</v>
      </c>
      <c r="Q9" s="8">
        <v>628.98893999999996</v>
      </c>
      <c r="R9" s="8">
        <v>606.74189999999999</v>
      </c>
      <c r="S9" s="8">
        <v>614.22030000000007</v>
      </c>
      <c r="T9" s="8">
        <v>547.01824999999997</v>
      </c>
      <c r="U9" s="8">
        <v>467.40638000000001</v>
      </c>
      <c r="V9" s="8">
        <v>416.15128000000004</v>
      </c>
      <c r="W9" s="8">
        <v>393.15525000000002</v>
      </c>
      <c r="X9" s="8">
        <v>389.04984000000002</v>
      </c>
      <c r="Y9" s="8">
        <v>337.08528000000001</v>
      </c>
      <c r="Z9" s="8">
        <v>314.6003</v>
      </c>
      <c r="AA9" s="8">
        <v>0</v>
      </c>
    </row>
    <row r="10" spans="1:27">
      <c r="A10" s="16" t="s">
        <v>17</v>
      </c>
      <c r="B10" s="16" t="s">
        <v>4</v>
      </c>
      <c r="C10" s="8">
        <v>1574804.9357289262</v>
      </c>
      <c r="D10" s="8">
        <v>985190.3214781828</v>
      </c>
      <c r="E10" s="8">
        <v>1702837.7230132641</v>
      </c>
      <c r="F10" s="8">
        <v>1228028.8215467313</v>
      </c>
      <c r="G10" s="8">
        <v>1125534.6446464972</v>
      </c>
      <c r="H10" s="8">
        <v>994476.19095365121</v>
      </c>
      <c r="I10" s="8">
        <v>947936.83208505192</v>
      </c>
      <c r="J10" s="8">
        <v>636795.61024864297</v>
      </c>
      <c r="K10" s="8">
        <v>1031396.2669945577</v>
      </c>
      <c r="L10" s="8">
        <v>548476.85989866417</v>
      </c>
      <c r="M10" s="8">
        <v>574203.26691971486</v>
      </c>
      <c r="N10" s="8">
        <v>731663.72198703454</v>
      </c>
      <c r="O10" s="8">
        <v>691502.36147174903</v>
      </c>
      <c r="P10" s="8">
        <v>723212.77064679423</v>
      </c>
      <c r="Q10" s="8">
        <v>607626.9433748204</v>
      </c>
      <c r="R10" s="8">
        <v>485103.6847762643</v>
      </c>
      <c r="S10" s="8">
        <v>230531.42999943005</v>
      </c>
      <c r="T10" s="8">
        <v>550573.80538734153</v>
      </c>
      <c r="U10" s="8">
        <v>274838.40609352547</v>
      </c>
      <c r="V10" s="8">
        <v>354852.0717871922</v>
      </c>
      <c r="W10" s="8">
        <v>333995.45468256139</v>
      </c>
      <c r="X10" s="8">
        <v>196933.27646805136</v>
      </c>
      <c r="Y10" s="8">
        <v>316794.01849249046</v>
      </c>
      <c r="Z10" s="8">
        <v>187495.63753197057</v>
      </c>
      <c r="AA10" s="8">
        <v>339315.58073540055</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5254410.2402289268</v>
      </c>
      <c r="D18" s="70">
        <v>3593528.754270758</v>
      </c>
      <c r="E18" s="70">
        <v>3230475.8243139153</v>
      </c>
      <c r="F18" s="70">
        <v>2175779.6197896609</v>
      </c>
      <c r="G18" s="70">
        <v>1941187.6826374242</v>
      </c>
      <c r="H18" s="70">
        <v>1678980.3112940236</v>
      </c>
      <c r="I18" s="70">
        <v>1645759.4383841404</v>
      </c>
      <c r="J18" s="70">
        <v>1276537.0846017483</v>
      </c>
      <c r="K18" s="70">
        <v>1632178.738959705</v>
      </c>
      <c r="L18" s="70">
        <v>1022373.885725958</v>
      </c>
      <c r="M18" s="70">
        <v>981472.89251110109</v>
      </c>
      <c r="N18" s="70">
        <v>1060168.0073645697</v>
      </c>
      <c r="O18" s="70">
        <v>983216.748085081</v>
      </c>
      <c r="P18" s="70">
        <v>979856.49087182467</v>
      </c>
      <c r="Q18" s="70">
        <v>838880.60941632045</v>
      </c>
      <c r="R18" s="70">
        <v>679107.73213501996</v>
      </c>
      <c r="S18" s="70">
        <v>413423.85690452578</v>
      </c>
      <c r="T18" s="70">
        <v>699798.34246410511</v>
      </c>
      <c r="U18" s="70">
        <v>399649.29462008114</v>
      </c>
      <c r="V18" s="70">
        <v>448062.86554728751</v>
      </c>
      <c r="W18" s="70">
        <v>417327.07312836841</v>
      </c>
      <c r="X18" s="70">
        <v>263634.81341255998</v>
      </c>
      <c r="Y18" s="70">
        <v>387399.47082554543</v>
      </c>
      <c r="Z18" s="70">
        <v>249986.83280187889</v>
      </c>
      <c r="AA18" s="70">
        <v>383518.91582712549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1293970.2560000001</v>
      </c>
      <c r="D21" s="8">
        <v>700815.28</v>
      </c>
      <c r="E21" s="8">
        <v>222857.69289712643</v>
      </c>
      <c r="F21" s="8">
        <v>1.1361552600000003E-3</v>
      </c>
      <c r="G21" s="8">
        <v>8.5643234399999989E-4</v>
      </c>
      <c r="H21" s="8">
        <v>7.2408270599999991E-4</v>
      </c>
      <c r="I21" s="8">
        <v>6.617960500000001E-4</v>
      </c>
      <c r="J21" s="8">
        <v>1.4268430999999997E-4</v>
      </c>
      <c r="K21" s="8">
        <v>1.3342409000000001E-4</v>
      </c>
      <c r="L21" s="8">
        <v>1.18745645E-4</v>
      </c>
      <c r="M21" s="8">
        <v>9.0058014999999992E-5</v>
      </c>
      <c r="N21" s="8">
        <v>9.7979180000000004E-5</v>
      </c>
      <c r="O21" s="8">
        <v>8.7112911000000008E-5</v>
      </c>
      <c r="P21" s="8">
        <v>7.8714061000000006E-5</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410958.81599999999</v>
      </c>
      <c r="D23" s="8">
        <v>330226.67281154357</v>
      </c>
      <c r="E23" s="8">
        <v>331387.42514080193</v>
      </c>
      <c r="F23" s="8">
        <v>293006.94501971948</v>
      </c>
      <c r="G23" s="8">
        <v>222803.1209631323</v>
      </c>
      <c r="H23" s="8">
        <v>179879.23293396542</v>
      </c>
      <c r="I23" s="8">
        <v>210232.57688529219</v>
      </c>
      <c r="J23" s="8">
        <v>208812.36885582935</v>
      </c>
      <c r="K23" s="8">
        <v>157685.72081654746</v>
      </c>
      <c r="L23" s="8">
        <v>166970.35672010685</v>
      </c>
      <c r="M23" s="8">
        <v>148370.78468313586</v>
      </c>
      <c r="N23" s="8">
        <v>146967.3766556099</v>
      </c>
      <c r="O23" s="8">
        <v>131299.56460752993</v>
      </c>
      <c r="P23" s="8">
        <v>121814.28055790121</v>
      </c>
      <c r="Q23" s="8">
        <v>116718.22450999993</v>
      </c>
      <c r="R23" s="8">
        <v>101281.01646717748</v>
      </c>
      <c r="S23" s="8">
        <v>95795.424436526024</v>
      </c>
      <c r="T23" s="8">
        <v>64709.000395982381</v>
      </c>
      <c r="U23" s="8">
        <v>60649.364355035039</v>
      </c>
      <c r="V23" s="8">
        <v>54822.752318844199</v>
      </c>
      <c r="W23" s="8">
        <v>54998.024297818753</v>
      </c>
      <c r="X23" s="8">
        <v>41630.992280134764</v>
      </c>
      <c r="Y23" s="8">
        <v>45956.556256540331</v>
      </c>
      <c r="Z23" s="8">
        <v>42141.000235797321</v>
      </c>
      <c r="AA23" s="8">
        <v>44203.332700075596</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650931.98487519857</v>
      </c>
      <c r="D25" s="8">
        <v>521424.38095797214</v>
      </c>
      <c r="E25" s="8">
        <v>729848.44182254514</v>
      </c>
      <c r="F25" s="8">
        <v>506747.85991165397</v>
      </c>
      <c r="G25" s="8">
        <v>430599.73929944559</v>
      </c>
      <c r="H25" s="8">
        <v>453245.44546322874</v>
      </c>
      <c r="I25" s="8">
        <v>354300.26088419673</v>
      </c>
      <c r="J25" s="8">
        <v>261508.44924512666</v>
      </c>
      <c r="K25" s="8">
        <v>371792.44733379153</v>
      </c>
      <c r="L25" s="8">
        <v>258301.30095073223</v>
      </c>
      <c r="M25" s="8">
        <v>248900.28222649259</v>
      </c>
      <c r="N25" s="8">
        <v>322707.35276854225</v>
      </c>
      <c r="O25" s="8">
        <v>360059.54087722104</v>
      </c>
      <c r="P25" s="8">
        <v>329083.37562727527</v>
      </c>
      <c r="Q25" s="8">
        <v>308134.20421116124</v>
      </c>
      <c r="R25" s="8">
        <v>199055.33929157048</v>
      </c>
      <c r="S25" s="8">
        <v>124775.28565607929</v>
      </c>
      <c r="T25" s="8">
        <v>265323.14564933651</v>
      </c>
      <c r="U25" s="8">
        <v>129868.31370109983</v>
      </c>
      <c r="V25" s="8">
        <v>163327.49059922295</v>
      </c>
      <c r="W25" s="8">
        <v>142352.62865075117</v>
      </c>
      <c r="X25" s="8">
        <v>108382.58387105608</v>
      </c>
      <c r="Y25" s="8">
        <v>131146.36141733633</v>
      </c>
      <c r="Z25" s="8">
        <v>111296.37694632237</v>
      </c>
      <c r="AA25" s="8">
        <v>145647.03452056073</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2355861.0568751986</v>
      </c>
      <c r="D33" s="70">
        <v>1552466.3337695156</v>
      </c>
      <c r="E33" s="70">
        <v>1284093.5598604735</v>
      </c>
      <c r="F33" s="70">
        <v>799754.80606752867</v>
      </c>
      <c r="G33" s="70">
        <v>653402.86111901025</v>
      </c>
      <c r="H33" s="70">
        <v>633124.67912127683</v>
      </c>
      <c r="I33" s="70">
        <v>564532.838431285</v>
      </c>
      <c r="J33" s="70">
        <v>470320.81824364036</v>
      </c>
      <c r="K33" s="70">
        <v>529478.16828376311</v>
      </c>
      <c r="L33" s="70">
        <v>425271.65778958471</v>
      </c>
      <c r="M33" s="70">
        <v>397271.06699968647</v>
      </c>
      <c r="N33" s="70">
        <v>469674.72952213133</v>
      </c>
      <c r="O33" s="70">
        <v>491359.10557186388</v>
      </c>
      <c r="P33" s="70">
        <v>450897.65626389056</v>
      </c>
      <c r="Q33" s="70">
        <v>424852.42872116115</v>
      </c>
      <c r="R33" s="70">
        <v>300336.35575874796</v>
      </c>
      <c r="S33" s="70">
        <v>220570.71009260532</v>
      </c>
      <c r="T33" s="70">
        <v>330032.14604531892</v>
      </c>
      <c r="U33" s="70">
        <v>190517.67805613487</v>
      </c>
      <c r="V33" s="70">
        <v>218150.24291806715</v>
      </c>
      <c r="W33" s="70">
        <v>197350.65294856991</v>
      </c>
      <c r="X33" s="70">
        <v>150013.57615119085</v>
      </c>
      <c r="Y33" s="70">
        <v>177102.91767387665</v>
      </c>
      <c r="Z33" s="70">
        <v>153437.3771821197</v>
      </c>
      <c r="AA33" s="70">
        <v>189850.36722063634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991979.56799999997</v>
      </c>
      <c r="D36" s="8">
        <v>784553.57799999998</v>
      </c>
      <c r="E36" s="8">
        <v>154089.18383766597</v>
      </c>
      <c r="F36" s="8">
        <v>71640.74305733222</v>
      </c>
      <c r="G36" s="8">
        <v>64277.90176445707</v>
      </c>
      <c r="H36" s="8">
        <v>58666.177306109326</v>
      </c>
      <c r="I36" s="8">
        <v>49983.169148040528</v>
      </c>
      <c r="J36" s="8">
        <v>48588.021064590132</v>
      </c>
      <c r="K36" s="8">
        <v>46546.264910824408</v>
      </c>
      <c r="L36" s="8">
        <v>33409.392593225675</v>
      </c>
      <c r="M36" s="8">
        <v>34253.372431001117</v>
      </c>
      <c r="N36" s="8">
        <v>3.1589572400000004E-4</v>
      </c>
      <c r="O36" s="8">
        <v>3.0982133800000001E-4</v>
      </c>
      <c r="P36" s="8">
        <v>2.8922466700000003E-4</v>
      </c>
      <c r="Q36" s="8">
        <v>2.2117015209999999E-4</v>
      </c>
      <c r="R36" s="8">
        <v>2.2195803800000003E-4</v>
      </c>
      <c r="S36" s="8">
        <v>1.9797268500000001E-4</v>
      </c>
      <c r="T36" s="8">
        <v>1.5268812499999999E-4</v>
      </c>
      <c r="U36" s="8">
        <v>1.22400535E-4</v>
      </c>
      <c r="V36" s="8">
        <v>8.9023420000000007E-5</v>
      </c>
      <c r="W36" s="8">
        <v>6.7449148999999998E-5</v>
      </c>
      <c r="X36" s="8">
        <v>6.2052763999999991E-5</v>
      </c>
      <c r="Y36" s="8">
        <v>5.5672932999999997E-5</v>
      </c>
      <c r="Z36" s="8">
        <v>5.3759822999999996E-5</v>
      </c>
      <c r="AA36" s="8">
        <v>6.7105942000000006E-5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502229.87199999997</v>
      </c>
      <c r="D38" s="8">
        <v>415446.47041608673</v>
      </c>
      <c r="E38" s="8">
        <v>563482.3211875069</v>
      </c>
      <c r="F38" s="8">
        <v>417262.23803916725</v>
      </c>
      <c r="G38" s="8">
        <v>368021.98095327319</v>
      </c>
      <c r="H38" s="8">
        <v>324061.22893928969</v>
      </c>
      <c r="I38" s="8">
        <v>317710.43886400177</v>
      </c>
      <c r="J38" s="8">
        <v>278344.60931930423</v>
      </c>
      <c r="K38" s="8">
        <v>278557.10680521495</v>
      </c>
      <c r="L38" s="8">
        <v>206929.63020658577</v>
      </c>
      <c r="M38" s="8">
        <v>162639.37317391188</v>
      </c>
      <c r="N38" s="8">
        <v>176020.28315823365</v>
      </c>
      <c r="O38" s="8">
        <v>159675.66958932125</v>
      </c>
      <c r="P38" s="8">
        <v>134146.8310449261</v>
      </c>
      <c r="Q38" s="8">
        <v>113906.451498258</v>
      </c>
      <c r="R38" s="8">
        <v>92116.287954854066</v>
      </c>
      <c r="S38" s="8">
        <v>86482.78122029244</v>
      </c>
      <c r="T38" s="8">
        <v>83968.517585857015</v>
      </c>
      <c r="U38" s="8">
        <v>63694.117045691033</v>
      </c>
      <c r="V38" s="8">
        <v>37971.889510353802</v>
      </c>
      <c r="W38" s="8">
        <v>27940.438288107933</v>
      </c>
      <c r="X38" s="8">
        <v>24681.494269870342</v>
      </c>
      <c r="Y38" s="8">
        <v>24311.810251689301</v>
      </c>
      <c r="Z38" s="8">
        <v>20035.594231607633</v>
      </c>
      <c r="AA38" s="8">
        <v>6.3055239999999996E-4</v>
      </c>
    </row>
    <row r="39" spans="1:27">
      <c r="A39" s="16" t="s">
        <v>24</v>
      </c>
      <c r="B39" s="16" t="s">
        <v>12</v>
      </c>
      <c r="C39" s="8">
        <v>2271.4124999999999</v>
      </c>
      <c r="D39" s="8">
        <v>1792.2094999999999</v>
      </c>
      <c r="E39" s="8">
        <v>1967.1366</v>
      </c>
      <c r="F39" s="8">
        <v>1864.2436</v>
      </c>
      <c r="G39" s="8">
        <v>1664.8320000000001</v>
      </c>
      <c r="H39" s="8">
        <v>1412.6410000000001</v>
      </c>
      <c r="I39" s="8">
        <v>1309.6332</v>
      </c>
      <c r="J39" s="8">
        <v>1244.4775</v>
      </c>
      <c r="K39" s="8">
        <v>1151.1918999999998</v>
      </c>
      <c r="L39" s="8">
        <v>880.61249999999995</v>
      </c>
      <c r="M39" s="8">
        <v>904.86609999999996</v>
      </c>
      <c r="N39" s="8">
        <v>891.29456000000005</v>
      </c>
      <c r="O39" s="8">
        <v>739.15089999999998</v>
      </c>
      <c r="P39" s="8">
        <v>682.60730000000001</v>
      </c>
      <c r="Q39" s="8">
        <v>628.98893999999996</v>
      </c>
      <c r="R39" s="8">
        <v>606.74189999999999</v>
      </c>
      <c r="S39" s="8">
        <v>614.22030000000007</v>
      </c>
      <c r="T39" s="8">
        <v>547.01824999999997</v>
      </c>
      <c r="U39" s="8">
        <v>467.40638000000001</v>
      </c>
      <c r="V39" s="8">
        <v>416.15128000000004</v>
      </c>
      <c r="W39" s="8">
        <v>393.15525000000002</v>
      </c>
      <c r="X39" s="8">
        <v>389.04984000000002</v>
      </c>
      <c r="Y39" s="8">
        <v>337.08528000000001</v>
      </c>
      <c r="Z39" s="8">
        <v>314.6003</v>
      </c>
      <c r="AA39" s="8">
        <v>0</v>
      </c>
    </row>
    <row r="40" spans="1:27">
      <c r="A40" s="16" t="s">
        <v>24</v>
      </c>
      <c r="B40" s="16" t="s">
        <v>4</v>
      </c>
      <c r="C40" s="8">
        <v>365487.79475948436</v>
      </c>
      <c r="D40" s="8">
        <v>68128.208933450675</v>
      </c>
      <c r="E40" s="8">
        <v>276511.91628261789</v>
      </c>
      <c r="F40" s="8">
        <v>281513.87896083842</v>
      </c>
      <c r="G40" s="8">
        <v>245936.33699802763</v>
      </c>
      <c r="H40" s="8">
        <v>212178.83566619895</v>
      </c>
      <c r="I40" s="8">
        <v>129089.71911858907</v>
      </c>
      <c r="J40" s="8">
        <v>91130.375244150695</v>
      </c>
      <c r="K40" s="8">
        <v>164715.17940270837</v>
      </c>
      <c r="L40" s="8">
        <v>70010.649676911315</v>
      </c>
      <c r="M40" s="8">
        <v>112849.31280979603</v>
      </c>
      <c r="N40" s="8">
        <v>102832.07893643039</v>
      </c>
      <c r="O40" s="8">
        <v>105185.5179309862</v>
      </c>
      <c r="P40" s="8">
        <v>116861.45641516936</v>
      </c>
      <c r="Q40" s="8">
        <v>83129.624301933101</v>
      </c>
      <c r="R40" s="8">
        <v>55068.47246107064</v>
      </c>
      <c r="S40" s="8">
        <v>29972.545701034698</v>
      </c>
      <c r="T40" s="8">
        <v>63571.79027376086</v>
      </c>
      <c r="U40" s="8">
        <v>36354.525830317893</v>
      </c>
      <c r="V40" s="8">
        <v>76943.928068525798</v>
      </c>
      <c r="W40" s="8">
        <v>33295.149432739665</v>
      </c>
      <c r="X40" s="8">
        <v>24123.777496708193</v>
      </c>
      <c r="Y40" s="8">
        <v>46598.682944452703</v>
      </c>
      <c r="Z40" s="8">
        <v>5911.6442817164216</v>
      </c>
      <c r="AA40" s="8">
        <v>33871.853866315127</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1861968.6472594845</v>
      </c>
      <c r="D48" s="70">
        <v>1269920.4668495376</v>
      </c>
      <c r="E48" s="70">
        <v>996050.55790779064</v>
      </c>
      <c r="F48" s="70">
        <v>772281.10365733784</v>
      </c>
      <c r="G48" s="70">
        <v>679901.05171575793</v>
      </c>
      <c r="H48" s="70">
        <v>596318.88291159796</v>
      </c>
      <c r="I48" s="70">
        <v>498092.96033063135</v>
      </c>
      <c r="J48" s="70">
        <v>419307.48312804505</v>
      </c>
      <c r="K48" s="70">
        <v>490969.74301874771</v>
      </c>
      <c r="L48" s="70">
        <v>311230.28497672273</v>
      </c>
      <c r="M48" s="70">
        <v>310646.92451470904</v>
      </c>
      <c r="N48" s="70">
        <v>279743.65697055974</v>
      </c>
      <c r="O48" s="70">
        <v>265600.33873012877</v>
      </c>
      <c r="P48" s="70">
        <v>251690.89504932013</v>
      </c>
      <c r="Q48" s="70">
        <v>197665.06496136123</v>
      </c>
      <c r="R48" s="70">
        <v>147791.50253788274</v>
      </c>
      <c r="S48" s="70">
        <v>117069.54741929982</v>
      </c>
      <c r="T48" s="70">
        <v>148087.32626230599</v>
      </c>
      <c r="U48" s="70">
        <v>100516.04937840946</v>
      </c>
      <c r="V48" s="70">
        <v>115331.96894790302</v>
      </c>
      <c r="W48" s="70">
        <v>61628.743038296743</v>
      </c>
      <c r="X48" s="70">
        <v>49194.321668631295</v>
      </c>
      <c r="Y48" s="70">
        <v>71247.578531814943</v>
      </c>
      <c r="Z48" s="70">
        <v>26261.838867083876</v>
      </c>
      <c r="AA48" s="70">
        <v>33871.854563973466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185408.864</v>
      </c>
      <c r="D52" s="8">
        <v>152786.79503791008</v>
      </c>
      <c r="E52" s="8">
        <v>20460.61225826808</v>
      </c>
      <c r="F52" s="8">
        <v>16773.728108135554</v>
      </c>
      <c r="G52" s="8">
        <v>1.1635380099999999E-4</v>
      </c>
      <c r="H52" s="8">
        <v>1.08531859E-4</v>
      </c>
      <c r="I52" s="8">
        <v>9.379299599999999E-5</v>
      </c>
      <c r="J52" s="8">
        <v>8.0067703999999997E-5</v>
      </c>
      <c r="K52" s="8">
        <v>6.8856196000000009E-5</v>
      </c>
      <c r="L52" s="8">
        <v>2.3094286999999998E-5</v>
      </c>
      <c r="M52" s="8">
        <v>2.0708199500000001E-5</v>
      </c>
      <c r="N52" s="8">
        <v>1.8935999000000004E-5</v>
      </c>
      <c r="O52" s="8">
        <v>1.7577247E-5</v>
      </c>
      <c r="P52" s="8">
        <v>1.6797234000000002E-5</v>
      </c>
      <c r="Q52" s="8">
        <v>1.5935062999999998E-5</v>
      </c>
      <c r="R52" s="8">
        <v>1.4369938E-5</v>
      </c>
      <c r="S52" s="8">
        <v>1.3703172100000001E-5</v>
      </c>
      <c r="T52" s="8">
        <v>1.2806059E-5</v>
      </c>
      <c r="U52" s="8">
        <v>1.1505077699999999E-5</v>
      </c>
      <c r="V52" s="8">
        <v>1.0891133999999999E-5</v>
      </c>
      <c r="W52" s="8">
        <v>1.0118861199999999E-5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130909.09600000001</v>
      </c>
      <c r="D54" s="8">
        <v>53163.076000000001</v>
      </c>
      <c r="E54" s="8">
        <v>85086.607999999993</v>
      </c>
      <c r="F54" s="8">
        <v>32075.761999999999</v>
      </c>
      <c r="G54" s="8">
        <v>33803.839999999997</v>
      </c>
      <c r="H54" s="8">
        <v>18933.774000000001</v>
      </c>
      <c r="I54" s="8">
        <v>18295.506000000001</v>
      </c>
      <c r="J54" s="8">
        <v>1994.9880000000001</v>
      </c>
      <c r="K54" s="8">
        <v>18852.506000000001</v>
      </c>
      <c r="L54" s="8">
        <v>3456.0645</v>
      </c>
      <c r="M54" s="8">
        <v>2467.7959999999998</v>
      </c>
      <c r="N54" s="8">
        <v>4625.3294999999998</v>
      </c>
      <c r="O54" s="8">
        <v>1.2119283E-4</v>
      </c>
      <c r="P54" s="8">
        <v>0</v>
      </c>
      <c r="Q54" s="8">
        <v>0</v>
      </c>
      <c r="R54" s="8">
        <v>0</v>
      </c>
      <c r="S54" s="8">
        <v>0</v>
      </c>
      <c r="T54" s="8">
        <v>0</v>
      </c>
      <c r="U54" s="8">
        <v>0</v>
      </c>
      <c r="V54" s="8">
        <v>0</v>
      </c>
      <c r="W54" s="8">
        <v>0</v>
      </c>
      <c r="X54" s="8">
        <v>0</v>
      </c>
      <c r="Y54" s="8">
        <v>0</v>
      </c>
      <c r="Z54" s="8">
        <v>0</v>
      </c>
      <c r="AA54" s="8">
        <v>0</v>
      </c>
    </row>
    <row r="55" spans="1:27">
      <c r="A55" s="16" t="s">
        <v>25</v>
      </c>
      <c r="B55" s="16" t="s">
        <v>4</v>
      </c>
      <c r="C55" s="8">
        <v>348391.70939461287</v>
      </c>
      <c r="D55" s="8">
        <v>243881.4550371081</v>
      </c>
      <c r="E55" s="8">
        <v>492229.31663022452</v>
      </c>
      <c r="F55" s="8">
        <v>303601.7117661229</v>
      </c>
      <c r="G55" s="8">
        <v>300435.23591682105</v>
      </c>
      <c r="H55" s="8">
        <v>189731.25599548832</v>
      </c>
      <c r="I55" s="8">
        <v>350553.27951490734</v>
      </c>
      <c r="J55" s="8">
        <v>200054.3458655632</v>
      </c>
      <c r="K55" s="8">
        <v>380933.99496922927</v>
      </c>
      <c r="L55" s="8">
        <v>171440.36564722072</v>
      </c>
      <c r="M55" s="8">
        <v>172203.86401513658</v>
      </c>
      <c r="N55" s="8">
        <v>250561.14665593591</v>
      </c>
      <c r="O55" s="8">
        <v>169362.89363797518</v>
      </c>
      <c r="P55" s="8">
        <v>227755.80973732652</v>
      </c>
      <c r="Q55" s="8">
        <v>178199.47083133095</v>
      </c>
      <c r="R55" s="8">
        <v>190651.78493010061</v>
      </c>
      <c r="S55" s="8">
        <v>57956.462926361666</v>
      </c>
      <c r="T55" s="8">
        <v>182918.91918397296</v>
      </c>
      <c r="U55" s="8">
        <v>97206.766860197095</v>
      </c>
      <c r="V55" s="8">
        <v>102533.24774818223</v>
      </c>
      <c r="W55" s="8">
        <v>148066.13777865542</v>
      </c>
      <c r="X55" s="8">
        <v>59262.039482639382</v>
      </c>
      <c r="Y55" s="8">
        <v>125929.91942141199</v>
      </c>
      <c r="Z55" s="8">
        <v>63665.709639176865</v>
      </c>
      <c r="AA55" s="8">
        <v>131438.5410198317</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664709.66939461289</v>
      </c>
      <c r="D63" s="70">
        <v>449831.32607501815</v>
      </c>
      <c r="E63" s="70">
        <v>597776.53688849264</v>
      </c>
      <c r="F63" s="70">
        <v>352451.20187425846</v>
      </c>
      <c r="G63" s="70">
        <v>334239.07603317488</v>
      </c>
      <c r="H63" s="70">
        <v>208665.03010402017</v>
      </c>
      <c r="I63" s="70">
        <v>368848.78560870036</v>
      </c>
      <c r="J63" s="70">
        <v>202049.3339456309</v>
      </c>
      <c r="K63" s="70">
        <v>399786.50103808549</v>
      </c>
      <c r="L63" s="70">
        <v>174896.430170315</v>
      </c>
      <c r="M63" s="70">
        <v>174671.66003584478</v>
      </c>
      <c r="N63" s="70">
        <v>255186.4761748719</v>
      </c>
      <c r="O63" s="70">
        <v>169362.89377674527</v>
      </c>
      <c r="P63" s="70">
        <v>227755.80975412377</v>
      </c>
      <c r="Q63" s="70">
        <v>178199.47084726603</v>
      </c>
      <c r="R63" s="70">
        <v>190651.78494447054</v>
      </c>
      <c r="S63" s="70">
        <v>57956.462940064841</v>
      </c>
      <c r="T63" s="70">
        <v>182918.91919677902</v>
      </c>
      <c r="U63" s="70">
        <v>97206.766871702173</v>
      </c>
      <c r="V63" s="70">
        <v>102533.24775907336</v>
      </c>
      <c r="W63" s="70">
        <v>148066.13778877427</v>
      </c>
      <c r="X63" s="70">
        <v>59262.039482639382</v>
      </c>
      <c r="Y63" s="70">
        <v>125929.91942141199</v>
      </c>
      <c r="Z63" s="70">
        <v>63665.709639176865</v>
      </c>
      <c r="AA63" s="70">
        <v>131438.5410198317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161877.42000000001</v>
      </c>
      <c r="D68" s="8">
        <v>169554.35068903799</v>
      </c>
      <c r="E68" s="8">
        <v>148307.121055294</v>
      </c>
      <c r="F68" s="8">
        <v>115127.13694027877</v>
      </c>
      <c r="G68" s="8">
        <v>125081.36091095406</v>
      </c>
      <c r="H68" s="8">
        <v>101551.06486873286</v>
      </c>
      <c r="I68" s="8">
        <v>100291.28091814952</v>
      </c>
      <c r="J68" s="8">
        <v>100757.0088866796</v>
      </c>
      <c r="K68" s="8">
        <v>97989.680857821004</v>
      </c>
      <c r="L68" s="8">
        <v>62250.9687437092</v>
      </c>
      <c r="M68" s="8">
        <v>58633.432699359058</v>
      </c>
      <c r="N68" s="8">
        <v>6.8531439999999994E-4</v>
      </c>
      <c r="O68" s="8">
        <v>6.2510940000000002E-4</v>
      </c>
      <c r="P68" s="8">
        <v>5.7991309999999997E-4</v>
      </c>
      <c r="Q68" s="8">
        <v>5.2816070000000009E-4</v>
      </c>
      <c r="R68" s="8">
        <v>4.9143576999999999E-4</v>
      </c>
      <c r="S68" s="8">
        <v>4.5611596000000001E-4</v>
      </c>
      <c r="T68" s="8">
        <v>4.2223406000000004E-4</v>
      </c>
      <c r="U68" s="8">
        <v>3.7899148E-4</v>
      </c>
      <c r="V68" s="8">
        <v>3.4082665999999998E-4</v>
      </c>
      <c r="W68" s="8">
        <v>3.2728505000000004E-4</v>
      </c>
      <c r="X68" s="8">
        <v>3.0508924E-4</v>
      </c>
      <c r="Y68" s="8">
        <v>2.8488922000000002E-4</v>
      </c>
      <c r="Z68" s="8">
        <v>2.6156873000000001E-4</v>
      </c>
      <c r="AA68" s="8">
        <v>1.1538614000000001E-3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204395.2206559655</v>
      </c>
      <c r="D70" s="8">
        <v>151756.27587041212</v>
      </c>
      <c r="E70" s="8">
        <v>203487.11278835984</v>
      </c>
      <c r="F70" s="8">
        <v>135493.22293658982</v>
      </c>
      <c r="G70" s="8">
        <v>137893.4363274794</v>
      </c>
      <c r="H70" s="8">
        <v>131861.21172535073</v>
      </c>
      <c r="I70" s="8">
        <v>107895.02474333256</v>
      </c>
      <c r="J70" s="8">
        <v>80672.974143547865</v>
      </c>
      <c r="K70" s="8">
        <v>110513.90107202616</v>
      </c>
      <c r="L70" s="8">
        <v>46421.586792441463</v>
      </c>
      <c r="M70" s="8">
        <v>38366.336798750177</v>
      </c>
      <c r="N70" s="8">
        <v>51928.357402519861</v>
      </c>
      <c r="O70" s="8">
        <v>55286.421199622513</v>
      </c>
      <c r="P70" s="8">
        <v>47427.942945776747</v>
      </c>
      <c r="Q70" s="8">
        <v>37588.186995972508</v>
      </c>
      <c r="R70" s="8">
        <v>39185.605495398238</v>
      </c>
      <c r="S70" s="8">
        <v>17695.140275598453</v>
      </c>
      <c r="T70" s="8">
        <v>36979.743659197055</v>
      </c>
      <c r="U70" s="8">
        <v>10508.723586073851</v>
      </c>
      <c r="V70" s="8">
        <v>11644.204196494848</v>
      </c>
      <c r="W70" s="8">
        <v>9929.1601307590681</v>
      </c>
      <c r="X70" s="8">
        <v>5065.1025183533611</v>
      </c>
      <c r="Y70" s="8">
        <v>12227.81247470058</v>
      </c>
      <c r="Z70" s="8">
        <v>6441.0412256889704</v>
      </c>
      <c r="AA70" s="8">
        <v>28358.150659602099</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366272.64065596554</v>
      </c>
      <c r="D78" s="70">
        <v>321310.62655945012</v>
      </c>
      <c r="E78" s="70">
        <v>351794.23384365381</v>
      </c>
      <c r="F78" s="70">
        <v>250620.35987686861</v>
      </c>
      <c r="G78" s="70">
        <v>262974.79723843344</v>
      </c>
      <c r="H78" s="70">
        <v>233412.27659408358</v>
      </c>
      <c r="I78" s="70">
        <v>208186.3056614821</v>
      </c>
      <c r="J78" s="70">
        <v>181429.98303022748</v>
      </c>
      <c r="K78" s="70">
        <v>208503.58192984716</v>
      </c>
      <c r="L78" s="70">
        <v>108672.55553615067</v>
      </c>
      <c r="M78" s="70">
        <v>96999.769498109235</v>
      </c>
      <c r="N78" s="70">
        <v>51928.358087834262</v>
      </c>
      <c r="O78" s="70">
        <v>55286.421824731915</v>
      </c>
      <c r="P78" s="70">
        <v>47427.943525689851</v>
      </c>
      <c r="Q78" s="70">
        <v>37588.187524133209</v>
      </c>
      <c r="R78" s="70">
        <v>39185.605986834009</v>
      </c>
      <c r="S78" s="70">
        <v>17695.140731714411</v>
      </c>
      <c r="T78" s="70">
        <v>36979.744081431112</v>
      </c>
      <c r="U78" s="70">
        <v>10508.723965065332</v>
      </c>
      <c r="V78" s="70">
        <v>11644.204537321508</v>
      </c>
      <c r="W78" s="70">
        <v>9929.1604580441181</v>
      </c>
      <c r="X78" s="70">
        <v>5065.1028234426012</v>
      </c>
      <c r="Y78" s="70">
        <v>12227.8127595898</v>
      </c>
      <c r="Z78" s="70">
        <v>6441.0414872577003</v>
      </c>
      <c r="AA78" s="70">
        <v>28358.151813463501</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3.3799665999999999E-4</v>
      </c>
      <c r="E83" s="8">
        <v>3.2398790000000001E-4</v>
      </c>
      <c r="F83" s="8">
        <v>3.4214090000000004E-4</v>
      </c>
      <c r="G83" s="8">
        <v>4.2632428000000003E-4</v>
      </c>
      <c r="H83" s="8">
        <v>4.5966069999999999E-4</v>
      </c>
      <c r="I83" s="8">
        <v>5.2801529999999995E-4</v>
      </c>
      <c r="J83" s="8">
        <v>5.0394993999999999E-4</v>
      </c>
      <c r="K83" s="8">
        <v>4.7245920000000001E-4</v>
      </c>
      <c r="L83" s="8">
        <v>4.2182640000000001E-4</v>
      </c>
      <c r="M83" s="8">
        <v>3.9321207999999999E-4</v>
      </c>
      <c r="N83" s="8">
        <v>3.8556612000000001E-4</v>
      </c>
      <c r="O83" s="8">
        <v>3.5566710000000003E-4</v>
      </c>
      <c r="P83" s="8">
        <v>3.5755408E-4</v>
      </c>
      <c r="Q83" s="8">
        <v>3.2797626E-4</v>
      </c>
      <c r="R83" s="8">
        <v>3.0896035000000001E-4</v>
      </c>
      <c r="S83" s="8">
        <v>2.8048549999999998E-4</v>
      </c>
      <c r="T83" s="8">
        <v>2.5719592E-4</v>
      </c>
      <c r="U83" s="8">
        <v>2.3293249999999999E-4</v>
      </c>
      <c r="V83" s="8">
        <v>2.1015610000000001E-4</v>
      </c>
      <c r="W83" s="8">
        <v>2.0502728000000001E-4</v>
      </c>
      <c r="X83" s="8">
        <v>1.8736149999999999E-4</v>
      </c>
      <c r="Y83" s="8">
        <v>2.0426316999999999E-4</v>
      </c>
      <c r="Z83" s="8">
        <v>1.8717481000000001E-4</v>
      </c>
      <c r="AA83" s="8">
        <v>5.4012959999999997E-4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5598.2260436648003</v>
      </c>
      <c r="D85" s="8">
        <v>6.7923973E-4</v>
      </c>
      <c r="E85" s="8">
        <v>760.93548951660989</v>
      </c>
      <c r="F85" s="8">
        <v>672.14797152631013</v>
      </c>
      <c r="G85" s="8">
        <v>10669.896104723639</v>
      </c>
      <c r="H85" s="8">
        <v>7459.4421033845201</v>
      </c>
      <c r="I85" s="8">
        <v>6098.5478240262391</v>
      </c>
      <c r="J85" s="8">
        <v>3429.4657502545201</v>
      </c>
      <c r="K85" s="8">
        <v>3440.7442168024795</v>
      </c>
      <c r="L85" s="8">
        <v>2302.9568313584805</v>
      </c>
      <c r="M85" s="8">
        <v>1883.4710695393903</v>
      </c>
      <c r="N85" s="8">
        <v>3634.7862236060505</v>
      </c>
      <c r="O85" s="8">
        <v>1607.9878259440497</v>
      </c>
      <c r="P85" s="8">
        <v>2084.1859212463901</v>
      </c>
      <c r="Q85" s="8">
        <v>575.4570344225699</v>
      </c>
      <c r="R85" s="8">
        <v>1142.48259812438</v>
      </c>
      <c r="S85" s="8">
        <v>131.99544035594002</v>
      </c>
      <c r="T85" s="8">
        <v>1780.20662107424</v>
      </c>
      <c r="U85" s="8">
        <v>900.07611583681</v>
      </c>
      <c r="V85" s="8">
        <v>403.20117476639507</v>
      </c>
      <c r="W85" s="8">
        <v>352.37868965602996</v>
      </c>
      <c r="X85" s="8">
        <v>99.773099294364997</v>
      </c>
      <c r="Y85" s="8">
        <v>891.24223458880999</v>
      </c>
      <c r="Z85" s="8">
        <v>180.86543906594</v>
      </c>
      <c r="AA85" s="8">
        <v>6.6909093000000008E-4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5598.2260436648003</v>
      </c>
      <c r="D93" s="70">
        <v>1.0172363900000001E-3</v>
      </c>
      <c r="E93" s="70">
        <v>760.93581350450984</v>
      </c>
      <c r="F93" s="70">
        <v>672.14831366721012</v>
      </c>
      <c r="G93" s="70">
        <v>10669.89653104792</v>
      </c>
      <c r="H93" s="70">
        <v>7459.4425630452197</v>
      </c>
      <c r="I93" s="70">
        <v>6098.5483520415391</v>
      </c>
      <c r="J93" s="70">
        <v>3429.4662542044603</v>
      </c>
      <c r="K93" s="70">
        <v>3440.7446892616795</v>
      </c>
      <c r="L93" s="70">
        <v>2302.9572531848803</v>
      </c>
      <c r="M93" s="70">
        <v>1883.4714627514704</v>
      </c>
      <c r="N93" s="70">
        <v>3634.7866091721703</v>
      </c>
      <c r="O93" s="70">
        <v>1607.9881816111497</v>
      </c>
      <c r="P93" s="70">
        <v>2084.1862788004701</v>
      </c>
      <c r="Q93" s="70">
        <v>575.4573623988299</v>
      </c>
      <c r="R93" s="70">
        <v>1142.48290708473</v>
      </c>
      <c r="S93" s="70">
        <v>131.99572084144003</v>
      </c>
      <c r="T93" s="70">
        <v>1780.2068782701601</v>
      </c>
      <c r="U93" s="70">
        <v>900.07634876931002</v>
      </c>
      <c r="V93" s="70">
        <v>403.20138492249509</v>
      </c>
      <c r="W93" s="70">
        <v>352.37889468330997</v>
      </c>
      <c r="X93" s="70">
        <v>99.773286655864993</v>
      </c>
      <c r="Y93" s="70">
        <v>891.24243885197995</v>
      </c>
      <c r="Z93" s="70">
        <v>180.86562624075</v>
      </c>
      <c r="AA93" s="70">
        <v>1.2092205300000001E-3</v>
      </c>
    </row>
  </sheetData>
  <sheetProtection algorithmName="SHA-512" hashValue="RPah7PjRcVmAgCcpSXNbanLjC2lJ9PdOoSqOVkEQtpYnvPtrX5cRRkkMuFHW6i6QknGlxR2nRBzGHMbDq/oOOQ==" saltValue="ICLiqo4wDEMUiYT5+eQu8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997E-A658-497E-9115-C83828EDCAE3}">
  <sheetPr codeName="Sheet3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247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1.7877639137462589E-3</v>
      </c>
      <c r="E8" s="8">
        <v>2.6358302751587482E-3</v>
      </c>
      <c r="F8" s="8">
        <v>2.4912955492241043E-3</v>
      </c>
      <c r="G8" s="8">
        <v>2.3845036514541932E-3</v>
      </c>
      <c r="H8" s="8">
        <v>2.2599145529743699E-3</v>
      </c>
      <c r="I8" s="8">
        <v>2.2035157179498442E-3</v>
      </c>
      <c r="J8" s="8">
        <v>2.0593604834916891E-3</v>
      </c>
      <c r="K8" s="8">
        <v>1.924635965344022E-3</v>
      </c>
      <c r="L8" s="8">
        <v>1.8034860546142467E-3</v>
      </c>
      <c r="M8" s="8">
        <v>1.680740007822288E-3</v>
      </c>
      <c r="N8" s="8">
        <v>1.5707850536020159E-3</v>
      </c>
      <c r="O8" s="8">
        <v>1.46802341417244E-3</v>
      </c>
      <c r="P8" s="8">
        <v>1.387524423851522E-3</v>
      </c>
      <c r="Q8" s="8">
        <v>1.2930889069151339E-3</v>
      </c>
      <c r="R8" s="8">
        <v>1.208494305191565E-3</v>
      </c>
      <c r="S8" s="8">
        <v>1.129433929770997E-3</v>
      </c>
      <c r="T8" s="8">
        <v>1.0583395398547839E-3</v>
      </c>
      <c r="U8" s="8">
        <v>9.8630848957389811E-4</v>
      </c>
      <c r="V8" s="8">
        <v>9.2178363485905207E-4</v>
      </c>
      <c r="W8" s="8">
        <v>8.6148003233860811E-4</v>
      </c>
      <c r="X8" s="8">
        <v>8.0725251560681294E-4</v>
      </c>
      <c r="Y8" s="8">
        <v>7.6952798821422995E-4</v>
      </c>
      <c r="Z8" s="8">
        <v>7.1918503551392102E-4</v>
      </c>
      <c r="AA8" s="8">
        <v>2.0690457886745959E-3</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1.946374275739182E-3</v>
      </c>
      <c r="E10" s="8">
        <v>22289.9501885803</v>
      </c>
      <c r="F10" s="8">
        <v>20831.729154573462</v>
      </c>
      <c r="G10" s="8">
        <v>32917.283687549192</v>
      </c>
      <c r="H10" s="8">
        <v>30845.243127540623</v>
      </c>
      <c r="I10" s="8">
        <v>82652.282208744029</v>
      </c>
      <c r="J10" s="8">
        <v>77245.123599433107</v>
      </c>
      <c r="K10" s="8">
        <v>108257.79011729863</v>
      </c>
      <c r="L10" s="8">
        <v>175436.86505797753</v>
      </c>
      <c r="M10" s="8">
        <v>163496.55557105658</v>
      </c>
      <c r="N10" s="8">
        <v>195415.39389407879</v>
      </c>
      <c r="O10" s="8">
        <v>182631.20919593476</v>
      </c>
      <c r="P10" s="8">
        <v>171135.13666275458</v>
      </c>
      <c r="Q10" s="8">
        <v>159487.60468499959</v>
      </c>
      <c r="R10" s="8">
        <v>149053.83634627386</v>
      </c>
      <c r="S10" s="8">
        <v>139302.65075211055</v>
      </c>
      <c r="T10" s="8">
        <v>215038.77852083463</v>
      </c>
      <c r="U10" s="8">
        <v>200403.1455973878</v>
      </c>
      <c r="V10" s="8">
        <v>187292.6593846452</v>
      </c>
      <c r="W10" s="8">
        <v>193562.8533812362</v>
      </c>
      <c r="X10" s="8">
        <v>181378.66747284043</v>
      </c>
      <c r="Y10" s="8">
        <v>184880.69454701338</v>
      </c>
      <c r="Z10" s="8">
        <v>172785.69579020501</v>
      </c>
      <c r="AA10" s="8">
        <v>186781.8687721242</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205043.56544676586</v>
      </c>
      <c r="H12" s="8">
        <v>247166.02439508247</v>
      </c>
      <c r="I12" s="8">
        <v>391247.06907582365</v>
      </c>
      <c r="J12" s="8">
        <v>541372.80456064222</v>
      </c>
      <c r="K12" s="8">
        <v>717132.6920063945</v>
      </c>
      <c r="L12" s="8">
        <v>757963.51161931967</v>
      </c>
      <c r="M12" s="8">
        <v>786616.22561961075</v>
      </c>
      <c r="N12" s="8">
        <v>823958.5485952883</v>
      </c>
      <c r="O12" s="8">
        <v>838479.16548213665</v>
      </c>
      <c r="P12" s="8">
        <v>846489.87171767373</v>
      </c>
      <c r="Q12" s="8">
        <v>809472.19634612266</v>
      </c>
      <c r="R12" s="8">
        <v>749377.98725624674</v>
      </c>
      <c r="S12" s="8">
        <v>688952.71031212073</v>
      </c>
      <c r="T12" s="8">
        <v>601122.48849394708</v>
      </c>
      <c r="U12" s="8">
        <v>495775.92210960481</v>
      </c>
      <c r="V12" s="8">
        <v>425379.0560503673</v>
      </c>
      <c r="W12" s="8">
        <v>467801.0136731909</v>
      </c>
      <c r="X12" s="8">
        <v>427414.81784417341</v>
      </c>
      <c r="Y12" s="8">
        <v>378561.52675368456</v>
      </c>
      <c r="Z12" s="8">
        <v>363073.60932292789</v>
      </c>
      <c r="AA12" s="8">
        <v>275917.59566182952</v>
      </c>
    </row>
    <row r="13" spans="1:27">
      <c r="A13" s="16" t="s">
        <v>17</v>
      </c>
      <c r="B13" s="16" t="s">
        <v>9</v>
      </c>
      <c r="C13" s="8">
        <v>0</v>
      </c>
      <c r="D13" s="8">
        <v>1800467.4151596474</v>
      </c>
      <c r="E13" s="8">
        <v>4107090.2286688755</v>
      </c>
      <c r="F13" s="8">
        <v>4058390.0375809772</v>
      </c>
      <c r="G13" s="8">
        <v>4108335.427394683</v>
      </c>
      <c r="H13" s="8">
        <v>4051673.8341786782</v>
      </c>
      <c r="I13" s="8">
        <v>4539462.5056267735</v>
      </c>
      <c r="J13" s="8">
        <v>5227396.2109186258</v>
      </c>
      <c r="K13" s="8">
        <v>5137286.2170502767</v>
      </c>
      <c r="L13" s="8">
        <v>5001481.1137428787</v>
      </c>
      <c r="M13" s="8">
        <v>4938111.6272714995</v>
      </c>
      <c r="N13" s="8">
        <v>5079784.1203783117</v>
      </c>
      <c r="O13" s="8">
        <v>4965496.8051796323</v>
      </c>
      <c r="P13" s="8">
        <v>4931486.6711900067</v>
      </c>
      <c r="Q13" s="8">
        <v>4598006.0087923966</v>
      </c>
      <c r="R13" s="8">
        <v>4807535.9477831889</v>
      </c>
      <c r="S13" s="8">
        <v>4732284.7003393453</v>
      </c>
      <c r="T13" s="8">
        <v>4516266.3689053711</v>
      </c>
      <c r="U13" s="8">
        <v>4287249.6033496056</v>
      </c>
      <c r="V13" s="8">
        <v>4017794.454259837</v>
      </c>
      <c r="W13" s="8">
        <v>4081581.5296796244</v>
      </c>
      <c r="X13" s="8">
        <v>4105462.1789736059</v>
      </c>
      <c r="Y13" s="8">
        <v>3870994.6060185707</v>
      </c>
      <c r="Z13" s="8">
        <v>3617751.9672340136</v>
      </c>
      <c r="AA13" s="8">
        <v>3381076.603950324</v>
      </c>
    </row>
    <row r="14" spans="1:27">
      <c r="A14" s="16" t="s">
        <v>17</v>
      </c>
      <c r="B14" s="16" t="s">
        <v>8</v>
      </c>
      <c r="C14" s="8">
        <v>0</v>
      </c>
      <c r="D14" s="8">
        <v>8.0130390292403875E-3</v>
      </c>
      <c r="E14" s="8">
        <v>529543.00709349068</v>
      </c>
      <c r="F14" s="8">
        <v>1247415.8777359393</v>
      </c>
      <c r="G14" s="8">
        <v>1290020.4160516856</v>
      </c>
      <c r="H14" s="8">
        <v>1208817.6014532943</v>
      </c>
      <c r="I14" s="8">
        <v>1129976.4708530514</v>
      </c>
      <c r="J14" s="8">
        <v>1120081.9153207392</v>
      </c>
      <c r="K14" s="8">
        <v>1311904.1149169879</v>
      </c>
      <c r="L14" s="8">
        <v>1303599.9351651643</v>
      </c>
      <c r="M14" s="8">
        <v>1337108.6938680655</v>
      </c>
      <c r="N14" s="8">
        <v>1902727.2570299089</v>
      </c>
      <c r="O14" s="8">
        <v>1808241.5641374255</v>
      </c>
      <c r="P14" s="8">
        <v>1828548.6341476312</v>
      </c>
      <c r="Q14" s="8">
        <v>1771899.8394274113</v>
      </c>
      <c r="R14" s="8">
        <v>1760879.7704476875</v>
      </c>
      <c r="S14" s="8">
        <v>1757186.6654834233</v>
      </c>
      <c r="T14" s="8">
        <v>1893495.7891617408</v>
      </c>
      <c r="U14" s="8">
        <v>1769781.6563037073</v>
      </c>
      <c r="V14" s="8">
        <v>1654001.5476141504</v>
      </c>
      <c r="W14" s="8">
        <v>1923109.4395846566</v>
      </c>
      <c r="X14" s="8">
        <v>1924946.6411300716</v>
      </c>
      <c r="Y14" s="8">
        <v>1833767.8766963447</v>
      </c>
      <c r="Z14" s="8">
        <v>1713801.7534444786</v>
      </c>
      <c r="AA14" s="8">
        <v>1601683.8812777</v>
      </c>
    </row>
    <row r="15" spans="1:27">
      <c r="A15" s="16" t="s">
        <v>17</v>
      </c>
      <c r="B15" s="16" t="s">
        <v>84</v>
      </c>
      <c r="C15" s="8">
        <v>0</v>
      </c>
      <c r="D15" s="8">
        <v>25107.129348640003</v>
      </c>
      <c r="E15" s="8">
        <v>677576.96224315744</v>
      </c>
      <c r="F15" s="8">
        <v>968176.03486199118</v>
      </c>
      <c r="G15" s="8">
        <v>920997.91681897233</v>
      </c>
      <c r="H15" s="8">
        <v>863023.9324705922</v>
      </c>
      <c r="I15" s="8">
        <v>826312.38848158927</v>
      </c>
      <c r="J15" s="8">
        <v>772254.56868826272</v>
      </c>
      <c r="K15" s="8">
        <v>801200.49661449098</v>
      </c>
      <c r="L15" s="8">
        <v>750767.39117219846</v>
      </c>
      <c r="M15" s="8">
        <v>699669.83546378673</v>
      </c>
      <c r="N15" s="8">
        <v>780178.07853478694</v>
      </c>
      <c r="O15" s="8">
        <v>729138.39100638207</v>
      </c>
      <c r="P15" s="8">
        <v>689739.31258687668</v>
      </c>
      <c r="Q15" s="8">
        <v>642795.35448043561</v>
      </c>
      <c r="R15" s="8">
        <v>600743.32435183355</v>
      </c>
      <c r="S15" s="8">
        <v>561442.35934653482</v>
      </c>
      <c r="T15" s="8">
        <v>526101.29085186601</v>
      </c>
      <c r="U15" s="8">
        <v>490294.60832244437</v>
      </c>
      <c r="V15" s="8">
        <v>458219.26002895908</v>
      </c>
      <c r="W15" s="8">
        <v>522310.03308654262</v>
      </c>
      <c r="X15" s="8">
        <v>482950.07731287868</v>
      </c>
      <c r="Y15" s="8">
        <v>340049.25560681225</v>
      </c>
      <c r="Z15" s="8">
        <v>231331.84367928992</v>
      </c>
      <c r="AA15" s="8">
        <v>212025.67299823859</v>
      </c>
    </row>
    <row r="16" spans="1:27">
      <c r="A16" s="16" t="s">
        <v>17</v>
      </c>
      <c r="B16" s="16" t="s">
        <v>187</v>
      </c>
      <c r="C16" s="8">
        <v>0</v>
      </c>
      <c r="D16" s="8">
        <v>0</v>
      </c>
      <c r="E16" s="8">
        <v>6.0120101047111633E-3</v>
      </c>
      <c r="F16" s="8">
        <v>1.3022324623995761E-2</v>
      </c>
      <c r="G16" s="8">
        <v>1.4691443907465022E-2</v>
      </c>
      <c r="H16" s="8">
        <v>1.3855906099850721E-2</v>
      </c>
      <c r="I16" s="8">
        <v>1.4041214109964867E-2</v>
      </c>
      <c r="J16" s="8">
        <v>1.3784432585811558E-2</v>
      </c>
      <c r="K16" s="8">
        <v>1.2882647272871233E-2</v>
      </c>
      <c r="L16" s="8">
        <v>1.2170708946898319E-2</v>
      </c>
      <c r="M16" s="8">
        <v>1.1342365192276462E-2</v>
      </c>
      <c r="N16" s="8">
        <v>1.0806663788931529E-2</v>
      </c>
      <c r="O16" s="8">
        <v>1.0099685781235131E-2</v>
      </c>
      <c r="P16" s="8">
        <v>9.6446093954633931E-3</v>
      </c>
      <c r="Q16" s="8">
        <v>8.9881930771243332E-3</v>
      </c>
      <c r="R16" s="8">
        <v>8.6795766674070494E-3</v>
      </c>
      <c r="S16" s="8">
        <v>8.2058697436353557E-3</v>
      </c>
      <c r="T16" s="8">
        <v>7.957662772362992E-3</v>
      </c>
      <c r="U16" s="8">
        <v>8.0557359394302763E-3</v>
      </c>
      <c r="V16" s="8">
        <v>7.5287251749406982E-3</v>
      </c>
      <c r="W16" s="8">
        <v>7.2201069984872152E-3</v>
      </c>
      <c r="X16" s="8">
        <v>6.7927414062857539E-3</v>
      </c>
      <c r="Y16" s="8">
        <v>6.7344884962441589E-3</v>
      </c>
      <c r="Z16" s="8">
        <v>6.3269345332426213E-3</v>
      </c>
      <c r="AA16" s="8">
        <v>5.937155356507455E-3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1825574.5562554647</v>
      </c>
      <c r="E18" s="70">
        <v>5336500.1568419449</v>
      </c>
      <c r="F18" s="70">
        <v>6294813.6948471023</v>
      </c>
      <c r="G18" s="70">
        <v>6557314.6264756043</v>
      </c>
      <c r="H18" s="70">
        <v>6401526.6517410092</v>
      </c>
      <c r="I18" s="70">
        <v>6969650.7324907109</v>
      </c>
      <c r="J18" s="70">
        <v>7738350.6389314961</v>
      </c>
      <c r="K18" s="70">
        <v>8075781.3255127314</v>
      </c>
      <c r="L18" s="70">
        <v>7989248.8307317328</v>
      </c>
      <c r="M18" s="70">
        <v>7925002.950817124</v>
      </c>
      <c r="N18" s="70">
        <v>8782063.4108098224</v>
      </c>
      <c r="O18" s="70">
        <v>8523987.1465692203</v>
      </c>
      <c r="P18" s="70">
        <v>8467399.6373370755</v>
      </c>
      <c r="Q18" s="70">
        <v>7981661.0140126487</v>
      </c>
      <c r="R18" s="70">
        <v>8067590.8760733008</v>
      </c>
      <c r="S18" s="70">
        <v>7879169.0955688395</v>
      </c>
      <c r="T18" s="70">
        <v>7752024.7249497613</v>
      </c>
      <c r="U18" s="70">
        <v>7243504.9447247945</v>
      </c>
      <c r="V18" s="70">
        <v>6742686.9857884683</v>
      </c>
      <c r="W18" s="70">
        <v>7188364.877486838</v>
      </c>
      <c r="X18" s="70">
        <v>7122152.3903335631</v>
      </c>
      <c r="Y18" s="70">
        <v>6608253.9671264421</v>
      </c>
      <c r="Z18" s="70">
        <v>6098744.8765170351</v>
      </c>
      <c r="AA18" s="70">
        <v>5657485.6306664171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6.1375883076228801E-4</v>
      </c>
      <c r="E23" s="8">
        <v>7.9055542240813502E-4</v>
      </c>
      <c r="F23" s="8">
        <v>7.3883684316630304E-4</v>
      </c>
      <c r="G23" s="8">
        <v>6.9050172239300701E-4</v>
      </c>
      <c r="H23" s="8">
        <v>6.470367640668671E-4</v>
      </c>
      <c r="I23" s="8">
        <v>6.0299915994175104E-4</v>
      </c>
      <c r="J23" s="8">
        <v>5.6355061661102798E-4</v>
      </c>
      <c r="K23" s="8">
        <v>5.2668281911594803E-4</v>
      </c>
      <c r="L23" s="8">
        <v>4.9352975657957496E-4</v>
      </c>
      <c r="M23" s="8">
        <v>4.5993990627862601E-4</v>
      </c>
      <c r="N23" s="8">
        <v>4.2985037957992599E-4</v>
      </c>
      <c r="O23" s="8">
        <v>4.01729326598319E-4</v>
      </c>
      <c r="P23" s="8">
        <v>3.7644170185718E-4</v>
      </c>
      <c r="Q23" s="8">
        <v>3.5082091558473602E-4</v>
      </c>
      <c r="R23" s="8">
        <v>3.2787001447385301E-4</v>
      </c>
      <c r="S23" s="8">
        <v>3.0642057418928299E-4</v>
      </c>
      <c r="T23" s="8">
        <v>2.87132342088641E-4</v>
      </c>
      <c r="U23" s="8">
        <v>2.6758998976086803E-4</v>
      </c>
      <c r="V23" s="8">
        <v>2.5008410251059596E-4</v>
      </c>
      <c r="W23" s="8">
        <v>2.3372346022517801E-4</v>
      </c>
      <c r="X23" s="8">
        <v>2.19011287714844E-4</v>
      </c>
      <c r="Y23" s="8">
        <v>2.04105284033234E-4</v>
      </c>
      <c r="Z23" s="8">
        <v>1.9075260184708902E-4</v>
      </c>
      <c r="AA23" s="8">
        <v>4.8546355671958005E-4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4.5007773122522599E-4</v>
      </c>
      <c r="E25" s="8">
        <v>1.180475169432802E-3</v>
      </c>
      <c r="F25" s="8">
        <v>1.1032478215925309E-3</v>
      </c>
      <c r="G25" s="8">
        <v>1.0310727301731291E-3</v>
      </c>
      <c r="H25" s="8">
        <v>1.722039679716379E-3</v>
      </c>
      <c r="I25" s="8">
        <v>1.0010779665072659E-2</v>
      </c>
      <c r="J25" s="8">
        <v>9.3558688432564454E-3</v>
      </c>
      <c r="K25" s="8">
        <v>15921.633803331781</v>
      </c>
      <c r="L25" s="8">
        <v>42228.844652683176</v>
      </c>
      <c r="M25" s="8">
        <v>39354.731083328639</v>
      </c>
      <c r="N25" s="8">
        <v>79394.997004223667</v>
      </c>
      <c r="O25" s="8">
        <v>74200.931758981344</v>
      </c>
      <c r="P25" s="8">
        <v>69530.211466658468</v>
      </c>
      <c r="Q25" s="8">
        <v>64797.95497467988</v>
      </c>
      <c r="R25" s="8">
        <v>60558.83640806724</v>
      </c>
      <c r="S25" s="8">
        <v>56597.043356261609</v>
      </c>
      <c r="T25" s="8">
        <v>80066.33822243115</v>
      </c>
      <c r="U25" s="8">
        <v>74616.988352069442</v>
      </c>
      <c r="V25" s="8">
        <v>69735.503113351937</v>
      </c>
      <c r="W25" s="8">
        <v>65173.367377503564</v>
      </c>
      <c r="X25" s="8">
        <v>61070.904479626581</v>
      </c>
      <c r="Y25" s="8">
        <v>56914.392233591832</v>
      </c>
      <c r="Z25" s="8">
        <v>53191.02076424269</v>
      </c>
      <c r="AA25" s="8">
        <v>66266.900387584479</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17669.966148281601</v>
      </c>
      <c r="H27" s="8">
        <v>33642.970908330797</v>
      </c>
      <c r="I27" s="8">
        <v>129252.21422838999</v>
      </c>
      <c r="J27" s="8">
        <v>182120.01008284901</v>
      </c>
      <c r="K27" s="8">
        <v>226982.01300396799</v>
      </c>
      <c r="L27" s="8">
        <v>245535.43847660301</v>
      </c>
      <c r="M27" s="8">
        <v>259739.23501346901</v>
      </c>
      <c r="N27" s="8">
        <v>273449.484356242</v>
      </c>
      <c r="O27" s="8">
        <v>283255.99652086501</v>
      </c>
      <c r="P27" s="8">
        <v>290583.11812227999</v>
      </c>
      <c r="Q27" s="8">
        <v>341211.90011798899</v>
      </c>
      <c r="R27" s="8">
        <v>314147.88927882601</v>
      </c>
      <c r="S27" s="8">
        <v>272639.57828778302</v>
      </c>
      <c r="T27" s="8">
        <v>237399.171624649</v>
      </c>
      <c r="U27" s="8">
        <v>194380.58738054</v>
      </c>
      <c r="V27" s="8">
        <v>165022.60487620198</v>
      </c>
      <c r="W27" s="8">
        <v>171073.75609518</v>
      </c>
      <c r="X27" s="8">
        <v>150841.74752838799</v>
      </c>
      <c r="Y27" s="8">
        <v>127959.51450966799</v>
      </c>
      <c r="Z27" s="8">
        <v>112711.884554112</v>
      </c>
      <c r="AA27" s="8">
        <v>64998.613426267599</v>
      </c>
    </row>
    <row r="28" spans="1:27">
      <c r="A28" s="16" t="s">
        <v>23</v>
      </c>
      <c r="B28" s="16" t="s">
        <v>9</v>
      </c>
      <c r="C28" s="8">
        <v>0</v>
      </c>
      <c r="D28" s="8">
        <v>301308.69017632923</v>
      </c>
      <c r="E28" s="8">
        <v>1062751.113864976</v>
      </c>
      <c r="F28" s="8">
        <v>993225.3406157064</v>
      </c>
      <c r="G28" s="8">
        <v>928247.98163466551</v>
      </c>
      <c r="H28" s="8">
        <v>869817.62878029235</v>
      </c>
      <c r="I28" s="8">
        <v>1032490.6879344521</v>
      </c>
      <c r="J28" s="8">
        <v>1186607.2751415751</v>
      </c>
      <c r="K28" s="8">
        <v>1108978.7615601106</v>
      </c>
      <c r="L28" s="8">
        <v>1039171.9615296411</v>
      </c>
      <c r="M28" s="8">
        <v>1078789.5234847099</v>
      </c>
      <c r="N28" s="8">
        <v>1125534.8649047525</v>
      </c>
      <c r="O28" s="8">
        <v>1077969.2564207001</v>
      </c>
      <c r="P28" s="8">
        <v>1073200.955631251</v>
      </c>
      <c r="Q28" s="8">
        <v>1002316.9001100931</v>
      </c>
      <c r="R28" s="8">
        <v>1277579.4724173574</v>
      </c>
      <c r="S28" s="8">
        <v>1256719.9561356572</v>
      </c>
      <c r="T28" s="8">
        <v>1186030.7563139922</v>
      </c>
      <c r="U28" s="8">
        <v>1105961.0873941013</v>
      </c>
      <c r="V28" s="8">
        <v>1037144.5140144166</v>
      </c>
      <c r="W28" s="8">
        <v>1140255.672145243</v>
      </c>
      <c r="X28" s="8">
        <v>1126389.4261219897</v>
      </c>
      <c r="Y28" s="8">
        <v>1049726.8709354047</v>
      </c>
      <c r="Z28" s="8">
        <v>981053.15013367101</v>
      </c>
      <c r="AA28" s="8">
        <v>916872.10267373279</v>
      </c>
    </row>
    <row r="29" spans="1:27">
      <c r="A29" s="16" t="s">
        <v>23</v>
      </c>
      <c r="B29" s="16" t="s">
        <v>8</v>
      </c>
      <c r="C29" s="8">
        <v>0</v>
      </c>
      <c r="D29" s="8">
        <v>1.8306854895723571E-3</v>
      </c>
      <c r="E29" s="8">
        <v>102681.0915542507</v>
      </c>
      <c r="F29" s="8">
        <v>730385.7855927496</v>
      </c>
      <c r="G29" s="8">
        <v>682603.53780604934</v>
      </c>
      <c r="H29" s="8">
        <v>639635.74589208688</v>
      </c>
      <c r="I29" s="8">
        <v>596101.85834789847</v>
      </c>
      <c r="J29" s="8">
        <v>563500.42749132577</v>
      </c>
      <c r="K29" s="8">
        <v>643743.46530408575</v>
      </c>
      <c r="L29" s="8">
        <v>603221.79536362947</v>
      </c>
      <c r="M29" s="8">
        <v>601836.1716652012</v>
      </c>
      <c r="N29" s="8">
        <v>754433.12710584234</v>
      </c>
      <c r="O29" s="8">
        <v>731019.36360377679</v>
      </c>
      <c r="P29" s="8">
        <v>718871.63231503055</v>
      </c>
      <c r="Q29" s="8">
        <v>737747.93771648139</v>
      </c>
      <c r="R29" s="8">
        <v>689484.05374859681</v>
      </c>
      <c r="S29" s="8">
        <v>707715.03124460659</v>
      </c>
      <c r="T29" s="8">
        <v>788117.77748974948</v>
      </c>
      <c r="U29" s="8">
        <v>734478.13811143301</v>
      </c>
      <c r="V29" s="8">
        <v>686428.16626980912</v>
      </c>
      <c r="W29" s="8">
        <v>669687.1948284033</v>
      </c>
      <c r="X29" s="8">
        <v>692261.36764915159</v>
      </c>
      <c r="Y29" s="8">
        <v>645145.75730060949</v>
      </c>
      <c r="Z29" s="8">
        <v>602939.9599260923</v>
      </c>
      <c r="AA29" s="8">
        <v>563495.28949360538</v>
      </c>
    </row>
    <row r="30" spans="1:27">
      <c r="A30" s="16" t="s">
        <v>23</v>
      </c>
      <c r="B30" s="16" t="s">
        <v>84</v>
      </c>
      <c r="C30" s="8">
        <v>0</v>
      </c>
      <c r="D30" s="8">
        <v>16929.246566546521</v>
      </c>
      <c r="E30" s="8">
        <v>127173.71649577598</v>
      </c>
      <c r="F30" s="8">
        <v>192719.54298607225</v>
      </c>
      <c r="G30" s="8">
        <v>196272.22094995377</v>
      </c>
      <c r="H30" s="8">
        <v>183917.48869149634</v>
      </c>
      <c r="I30" s="8">
        <v>193426.21717794237</v>
      </c>
      <c r="J30" s="8">
        <v>180772.16560744561</v>
      </c>
      <c r="K30" s="8">
        <v>168945.94913142285</v>
      </c>
      <c r="L30" s="8">
        <v>158311.32158985685</v>
      </c>
      <c r="M30" s="8">
        <v>147536.584105713</v>
      </c>
      <c r="N30" s="8">
        <v>137884.66958398055</v>
      </c>
      <c r="O30" s="8">
        <v>128864.17715146694</v>
      </c>
      <c r="P30" s="8">
        <v>120752.57437386327</v>
      </c>
      <c r="Q30" s="8">
        <v>112534.10156271333</v>
      </c>
      <c r="R30" s="8">
        <v>105172.05752659946</v>
      </c>
      <c r="S30" s="8">
        <v>98291.642737653121</v>
      </c>
      <c r="T30" s="8">
        <v>92104.486362467549</v>
      </c>
      <c r="U30" s="8">
        <v>85835.81503430591</v>
      </c>
      <c r="V30" s="8">
        <v>80220.38786469285</v>
      </c>
      <c r="W30" s="8">
        <v>74972.325094534186</v>
      </c>
      <c r="X30" s="8">
        <v>65882.261853078453</v>
      </c>
      <c r="Y30" s="8">
        <v>32637.936036230905</v>
      </c>
      <c r="Z30" s="8">
        <v>11432.152162471615</v>
      </c>
      <c r="AA30" s="8">
        <v>6511.9432810528751</v>
      </c>
    </row>
    <row r="31" spans="1:27">
      <c r="A31" s="16" t="s">
        <v>23</v>
      </c>
      <c r="B31" s="16" t="s">
        <v>187</v>
      </c>
      <c r="C31" s="8">
        <v>0</v>
      </c>
      <c r="D31" s="8">
        <v>0</v>
      </c>
      <c r="E31" s="8">
        <v>3.7222312346561898E-3</v>
      </c>
      <c r="F31" s="8">
        <v>3.4787207790836004E-3</v>
      </c>
      <c r="G31" s="8">
        <v>4.7556858267659907E-3</v>
      </c>
      <c r="H31" s="8">
        <v>4.4563300401414003E-3</v>
      </c>
      <c r="I31" s="8">
        <v>4.9052985164355504E-3</v>
      </c>
      <c r="J31" s="8">
        <v>5.1955356666604207E-3</v>
      </c>
      <c r="K31" s="8">
        <v>4.8556408086105809E-3</v>
      </c>
      <c r="L31" s="8">
        <v>4.5499931635018297E-3</v>
      </c>
      <c r="M31" s="8">
        <v>4.2403186460186508E-3</v>
      </c>
      <c r="N31" s="8">
        <v>4.16923711203461E-3</v>
      </c>
      <c r="O31" s="8">
        <v>3.89648328119007E-3</v>
      </c>
      <c r="P31" s="8">
        <v>3.7425306450234006E-3</v>
      </c>
      <c r="Q31" s="8">
        <v>3.4878123784202E-3</v>
      </c>
      <c r="R31" s="8">
        <v>3.3040893569471681E-3</v>
      </c>
      <c r="S31" s="8">
        <v>3.1820498287169806E-3</v>
      </c>
      <c r="T31" s="8">
        <v>3.1727954982507809E-3</v>
      </c>
      <c r="U31" s="8">
        <v>3.42987948788518E-3</v>
      </c>
      <c r="V31" s="8">
        <v>3.2054948475980071E-3</v>
      </c>
      <c r="W31" s="8">
        <v>3.1389314555700576E-3</v>
      </c>
      <c r="X31" s="8">
        <v>2.9684633035079212E-3</v>
      </c>
      <c r="Y31" s="8">
        <v>3.1704924276678261E-3</v>
      </c>
      <c r="Z31" s="8">
        <v>2.9630770343782816E-3</v>
      </c>
      <c r="AA31" s="8">
        <v>2.7933633023696884E-3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318237.93963739777</v>
      </c>
      <c r="E33" s="70">
        <v>1292605.9276082646</v>
      </c>
      <c r="F33" s="70">
        <v>1916330.6745153335</v>
      </c>
      <c r="G33" s="70">
        <v>1824793.7130162104</v>
      </c>
      <c r="H33" s="70">
        <v>1727013.8410976131</v>
      </c>
      <c r="I33" s="70">
        <v>1951270.9932077604</v>
      </c>
      <c r="J33" s="70">
        <v>2112999.8934381506</v>
      </c>
      <c r="K33" s="70">
        <v>2164571.8281852426</v>
      </c>
      <c r="L33" s="70">
        <v>2088469.3666559367</v>
      </c>
      <c r="M33" s="70">
        <v>2127256.2500526803</v>
      </c>
      <c r="N33" s="70">
        <v>2370697.1475541284</v>
      </c>
      <c r="O33" s="70">
        <v>2295309.7297540028</v>
      </c>
      <c r="P33" s="70">
        <v>2272938.4960280554</v>
      </c>
      <c r="Q33" s="70">
        <v>2258608.7983205901</v>
      </c>
      <c r="R33" s="70">
        <v>2446942.3130114065</v>
      </c>
      <c r="S33" s="70">
        <v>2391963.2552504321</v>
      </c>
      <c r="T33" s="70">
        <v>2383718.5334732169</v>
      </c>
      <c r="U33" s="70">
        <v>2195272.6199699193</v>
      </c>
      <c r="V33" s="70">
        <v>2038551.1795940513</v>
      </c>
      <c r="W33" s="70">
        <v>2121162.3189135189</v>
      </c>
      <c r="X33" s="70">
        <v>2096445.7108197089</v>
      </c>
      <c r="Y33" s="70">
        <v>1912384.4743901026</v>
      </c>
      <c r="Z33" s="70">
        <v>1761328.1706944192</v>
      </c>
      <c r="AA33" s="70">
        <v>1618144.85254107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3.7068835755046096E-4</v>
      </c>
      <c r="E38" s="8">
        <v>8.4247083851443703E-4</v>
      </c>
      <c r="F38" s="8">
        <v>7.87355923625969E-4</v>
      </c>
      <c r="G38" s="8">
        <v>7.3584665738941099E-4</v>
      </c>
      <c r="H38" s="8">
        <v>6.8952737495950203E-4</v>
      </c>
      <c r="I38" s="8">
        <v>6.4259784134066897E-4</v>
      </c>
      <c r="J38" s="8">
        <v>6.0055873005765306E-4</v>
      </c>
      <c r="K38" s="8">
        <v>5.6126984101904801E-4</v>
      </c>
      <c r="L38" s="8">
        <v>5.2593963189941399E-4</v>
      </c>
      <c r="M38" s="8">
        <v>4.9014395136076996E-4</v>
      </c>
      <c r="N38" s="8">
        <v>4.5807845908808596E-4</v>
      </c>
      <c r="O38" s="8">
        <v>4.2811070930887801E-4</v>
      </c>
      <c r="P38" s="8">
        <v>4.0116245771785E-4</v>
      </c>
      <c r="Q38" s="8">
        <v>3.7385916602882999E-4</v>
      </c>
      <c r="R38" s="8">
        <v>3.4940108964925297E-4</v>
      </c>
      <c r="S38" s="8">
        <v>3.2654307434760299E-4</v>
      </c>
      <c r="T38" s="8">
        <v>3.0598819279130504E-4</v>
      </c>
      <c r="U38" s="8">
        <v>2.85162503047792E-4</v>
      </c>
      <c r="V38" s="8">
        <v>2.6650701211996901E-4</v>
      </c>
      <c r="W38" s="8">
        <v>2.4907197387452303E-4</v>
      </c>
      <c r="X38" s="8">
        <v>2.3339365966678E-4</v>
      </c>
      <c r="Y38" s="8">
        <v>2.1750878548263598E-4</v>
      </c>
      <c r="Z38" s="8">
        <v>2.0327923871219999E-4</v>
      </c>
      <c r="AA38" s="8">
        <v>4.7717297328851596E-4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4.05413709371605E-4</v>
      </c>
      <c r="E40" s="8">
        <v>6.0149323273911209E-4</v>
      </c>
      <c r="F40" s="8">
        <v>5.6214320801082197E-4</v>
      </c>
      <c r="G40" s="8">
        <v>13448.378423926737</v>
      </c>
      <c r="H40" s="8">
        <v>12601.844391072553</v>
      </c>
      <c r="I40" s="8">
        <v>11744.157370241925</v>
      </c>
      <c r="J40" s="8">
        <v>10975.848067888863</v>
      </c>
      <c r="K40" s="8">
        <v>10257.801929749385</v>
      </c>
      <c r="L40" s="8">
        <v>9612.1048678374045</v>
      </c>
      <c r="M40" s="8">
        <v>8957.9008218132403</v>
      </c>
      <c r="N40" s="8">
        <v>8371.8701021697798</v>
      </c>
      <c r="O40" s="8">
        <v>7824.1776633999889</v>
      </c>
      <c r="P40" s="8">
        <v>7331.6697592959681</v>
      </c>
      <c r="Q40" s="8">
        <v>6832.673120516738</v>
      </c>
      <c r="R40" s="8">
        <v>6385.6758117884601</v>
      </c>
      <c r="S40" s="8">
        <v>5967.9213177662414</v>
      </c>
      <c r="T40" s="8">
        <v>5592.2590377773877</v>
      </c>
      <c r="U40" s="8">
        <v>5211.6475019945365</v>
      </c>
      <c r="V40" s="8">
        <v>4870.6985986382751</v>
      </c>
      <c r="W40" s="8">
        <v>23075.039610023709</v>
      </c>
      <c r="X40" s="8">
        <v>21622.536882662171</v>
      </c>
      <c r="Y40" s="8">
        <v>35997.635696550969</v>
      </c>
      <c r="Z40" s="8">
        <v>33642.650174322189</v>
      </c>
      <c r="AA40" s="8">
        <v>31441.72912612314</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8363.43599744116</v>
      </c>
      <c r="H42" s="8">
        <v>11552.3729058964</v>
      </c>
      <c r="I42" s="8">
        <v>17172.651758139902</v>
      </c>
      <c r="J42" s="8">
        <v>61583.058637613402</v>
      </c>
      <c r="K42" s="8">
        <v>98865.862068839895</v>
      </c>
      <c r="L42" s="8">
        <v>110815.69041269501</v>
      </c>
      <c r="M42" s="8">
        <v>106540.59944833899</v>
      </c>
      <c r="N42" s="8">
        <v>127366.33303289901</v>
      </c>
      <c r="O42" s="8">
        <v>133527.42748633199</v>
      </c>
      <c r="P42" s="8">
        <v>139089.76167174199</v>
      </c>
      <c r="Q42" s="8">
        <v>139522.12002929801</v>
      </c>
      <c r="R42" s="8">
        <v>128511.822195289</v>
      </c>
      <c r="S42" s="8">
        <v>133382.63142541199</v>
      </c>
      <c r="T42" s="8">
        <v>111716.005015619</v>
      </c>
      <c r="U42" s="8">
        <v>100328.993540126</v>
      </c>
      <c r="V42" s="8">
        <v>84556.626466551606</v>
      </c>
      <c r="W42" s="8">
        <v>124620.787390596</v>
      </c>
      <c r="X42" s="8">
        <v>118856.71855345901</v>
      </c>
      <c r="Y42" s="8">
        <v>113448.092666301</v>
      </c>
      <c r="Z42" s="8">
        <v>100268.83222939599</v>
      </c>
      <c r="AA42" s="8">
        <v>86519.703006677402</v>
      </c>
    </row>
    <row r="43" spans="1:27">
      <c r="A43" s="16" t="s">
        <v>24</v>
      </c>
      <c r="B43" s="16" t="s">
        <v>9</v>
      </c>
      <c r="C43" s="8">
        <v>0</v>
      </c>
      <c r="D43" s="8">
        <v>929821.45749690966</v>
      </c>
      <c r="E43" s="8">
        <v>1307240.3298943073</v>
      </c>
      <c r="F43" s="8">
        <v>1221719.9341403809</v>
      </c>
      <c r="G43" s="8">
        <v>1164539.7545561595</v>
      </c>
      <c r="H43" s="8">
        <v>1154559.3579429234</v>
      </c>
      <c r="I43" s="8">
        <v>1243773.3186681974</v>
      </c>
      <c r="J43" s="8">
        <v>1592398.6910803402</v>
      </c>
      <c r="K43" s="8">
        <v>1594650.744888732</v>
      </c>
      <c r="L43" s="8">
        <v>1494272.3882191344</v>
      </c>
      <c r="M43" s="8">
        <v>1392571.5584292123</v>
      </c>
      <c r="N43" s="8">
        <v>1389309.1623163887</v>
      </c>
      <c r="O43" s="8">
        <v>1304593.9443865749</v>
      </c>
      <c r="P43" s="8">
        <v>1226906.1967095702</v>
      </c>
      <c r="Q43" s="8">
        <v>1143402.4263541277</v>
      </c>
      <c r="R43" s="8">
        <v>1176814.3563737872</v>
      </c>
      <c r="S43" s="8">
        <v>1171639.770708242</v>
      </c>
      <c r="T43" s="8">
        <v>1130359.1582310474</v>
      </c>
      <c r="U43" s="8">
        <v>1085300.5280574593</v>
      </c>
      <c r="V43" s="8">
        <v>1014299.5586927063</v>
      </c>
      <c r="W43" s="8">
        <v>969514.28761926002</v>
      </c>
      <c r="X43" s="8">
        <v>928645.54531301023</v>
      </c>
      <c r="Y43" s="8">
        <v>903559.5329204147</v>
      </c>
      <c r="Z43" s="8">
        <v>844448.16137266287</v>
      </c>
      <c r="AA43" s="8">
        <v>789203.88891351549</v>
      </c>
    </row>
    <row r="44" spans="1:27">
      <c r="A44" s="16" t="s">
        <v>24</v>
      </c>
      <c r="B44" s="16" t="s">
        <v>8</v>
      </c>
      <c r="C44" s="8">
        <v>0</v>
      </c>
      <c r="D44" s="8">
        <v>1.4924583200098117E-3</v>
      </c>
      <c r="E44" s="8">
        <v>256700.64125255099</v>
      </c>
      <c r="F44" s="8">
        <v>337607.55757298594</v>
      </c>
      <c r="G44" s="8">
        <v>328650.59200083255</v>
      </c>
      <c r="H44" s="8">
        <v>307963.04905887326</v>
      </c>
      <c r="I44" s="8">
        <v>287002.94973719551</v>
      </c>
      <c r="J44" s="8">
        <v>319328.0910787381</v>
      </c>
      <c r="K44" s="8">
        <v>346862.11264650075</v>
      </c>
      <c r="L44" s="8">
        <v>399304.33901990659</v>
      </c>
      <c r="M44" s="8">
        <v>454689.93474738981</v>
      </c>
      <c r="N44" s="8">
        <v>744225.96442269243</v>
      </c>
      <c r="O44" s="8">
        <v>699588.40110483509</v>
      </c>
      <c r="P44" s="8">
        <v>755814.08749395935</v>
      </c>
      <c r="Q44" s="8">
        <v>704373.05141918815</v>
      </c>
      <c r="R44" s="8">
        <v>658292.57123645046</v>
      </c>
      <c r="S44" s="8">
        <v>661257.50571177364</v>
      </c>
      <c r="T44" s="8">
        <v>655761.2475365866</v>
      </c>
      <c r="U44" s="8">
        <v>616287.86695586448</v>
      </c>
      <c r="V44" s="8">
        <v>575969.96907200885</v>
      </c>
      <c r="W44" s="8">
        <v>877702.27872502105</v>
      </c>
      <c r="X44" s="8">
        <v>880448.55438009836</v>
      </c>
      <c r="Y44" s="8">
        <v>857136.85743461922</v>
      </c>
      <c r="Z44" s="8">
        <v>801062.48336064001</v>
      </c>
      <c r="AA44" s="8">
        <v>748656.52629674983</v>
      </c>
    </row>
    <row r="45" spans="1:27">
      <c r="A45" s="16" t="s">
        <v>24</v>
      </c>
      <c r="B45" s="16" t="s">
        <v>84</v>
      </c>
      <c r="C45" s="8">
        <v>0</v>
      </c>
      <c r="D45" s="8">
        <v>8177.8641591489568</v>
      </c>
      <c r="E45" s="8">
        <v>356418.54189305677</v>
      </c>
      <c r="F45" s="8">
        <v>524967.35080068943</v>
      </c>
      <c r="G45" s="8">
        <v>490623.69414069597</v>
      </c>
      <c r="H45" s="8">
        <v>459740.44254540885</v>
      </c>
      <c r="I45" s="8">
        <v>428450.3076979316</v>
      </c>
      <c r="J45" s="8">
        <v>400420.84821233508</v>
      </c>
      <c r="K45" s="8">
        <v>374225.09168299759</v>
      </c>
      <c r="L45" s="8">
        <v>350668.77388233034</v>
      </c>
      <c r="M45" s="8">
        <v>326802.10432407365</v>
      </c>
      <c r="N45" s="8">
        <v>381884.36515524797</v>
      </c>
      <c r="O45" s="8">
        <v>356901.2757616716</v>
      </c>
      <c r="P45" s="8">
        <v>340933.37564294582</v>
      </c>
      <c r="Q45" s="8">
        <v>317729.30153135821</v>
      </c>
      <c r="R45" s="8">
        <v>296943.27240743214</v>
      </c>
      <c r="S45" s="8">
        <v>277517.07696711668</v>
      </c>
      <c r="T45" s="8">
        <v>260048.23108069942</v>
      </c>
      <c r="U45" s="8">
        <v>242349.23526970838</v>
      </c>
      <c r="V45" s="8">
        <v>226494.61234671739</v>
      </c>
      <c r="W45" s="8">
        <v>305744.94167024968</v>
      </c>
      <c r="X45" s="8">
        <v>284387.88277189195</v>
      </c>
      <c r="Y45" s="8">
        <v>233844.52978793602</v>
      </c>
      <c r="Z45" s="8">
        <v>169010.42528339688</v>
      </c>
      <c r="AA45" s="8">
        <v>157953.66795762</v>
      </c>
    </row>
    <row r="46" spans="1:27">
      <c r="A46" s="16" t="s">
        <v>24</v>
      </c>
      <c r="B46" s="16" t="s">
        <v>187</v>
      </c>
      <c r="C46" s="8">
        <v>0</v>
      </c>
      <c r="D46" s="8">
        <v>0</v>
      </c>
      <c r="E46" s="8">
        <v>0</v>
      </c>
      <c r="F46" s="8">
        <v>0</v>
      </c>
      <c r="G46" s="8">
        <v>5.9653838240523202E-4</v>
      </c>
      <c r="H46" s="8">
        <v>5.5898812714833197E-4</v>
      </c>
      <c r="I46" s="8">
        <v>5.2094315162132395E-4</v>
      </c>
      <c r="J46" s="8">
        <v>4.8686275838899799E-4</v>
      </c>
      <c r="K46" s="8">
        <v>4.5501192360130298E-4</v>
      </c>
      <c r="L46" s="8">
        <v>4.2637032336214899E-4</v>
      </c>
      <c r="M46" s="8">
        <v>3.9735137335241002E-4</v>
      </c>
      <c r="N46" s="8">
        <v>3.7135642359040802E-4</v>
      </c>
      <c r="O46" s="8">
        <v>3.47062078025211E-4</v>
      </c>
      <c r="P46" s="8">
        <v>3.2521558833700196E-4</v>
      </c>
      <c r="Q46" s="8">
        <v>3.0308127367382196E-4</v>
      </c>
      <c r="R46" s="8">
        <v>2.8325352671907099E-4</v>
      </c>
      <c r="S46" s="8">
        <v>2.6472292209362401E-4</v>
      </c>
      <c r="T46" s="8">
        <v>2.48059428863082E-4</v>
      </c>
      <c r="U46" s="8">
        <v>2.31176396036456E-4</v>
      </c>
      <c r="V46" s="8">
        <v>2.1605270651595099E-4</v>
      </c>
      <c r="W46" s="8">
        <v>2.0191841724838701E-4</v>
      </c>
      <c r="X46" s="8">
        <v>1.8920827430976301E-4</v>
      </c>
      <c r="Y46" s="8">
        <v>1.76330676707923E-4</v>
      </c>
      <c r="Z46" s="8">
        <v>1.64795024914776E-4</v>
      </c>
      <c r="AA46" s="8">
        <v>1.54014041933529E-4</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937999.32392461901</v>
      </c>
      <c r="E48" s="70">
        <v>1920359.5144838791</v>
      </c>
      <c r="F48" s="70">
        <v>2084294.8438635557</v>
      </c>
      <c r="G48" s="70">
        <v>2005625.8564514411</v>
      </c>
      <c r="H48" s="70">
        <v>1946417.0680926901</v>
      </c>
      <c r="I48" s="70">
        <v>1988143.3863952474</v>
      </c>
      <c r="J48" s="70">
        <v>2384706.5381643372</v>
      </c>
      <c r="K48" s="70">
        <v>2424861.6142331017</v>
      </c>
      <c r="L48" s="70">
        <v>2364673.2973542134</v>
      </c>
      <c r="M48" s="70">
        <v>2289562.0986583233</v>
      </c>
      <c r="N48" s="70">
        <v>2651157.6958588329</v>
      </c>
      <c r="O48" s="70">
        <v>2502435.2271779859</v>
      </c>
      <c r="P48" s="70">
        <v>2470075.0920038917</v>
      </c>
      <c r="Q48" s="70">
        <v>2311859.573131429</v>
      </c>
      <c r="R48" s="70">
        <v>2266947.6986574018</v>
      </c>
      <c r="S48" s="70">
        <v>2249764.9067215761</v>
      </c>
      <c r="T48" s="70">
        <v>2163476.9014557777</v>
      </c>
      <c r="U48" s="70">
        <v>2049478.2718414916</v>
      </c>
      <c r="V48" s="70">
        <v>1906191.4656591821</v>
      </c>
      <c r="W48" s="70">
        <v>2300657.3354661409</v>
      </c>
      <c r="X48" s="70">
        <v>2233961.2383237239</v>
      </c>
      <c r="Y48" s="70">
        <v>2143986.6488996609</v>
      </c>
      <c r="Z48" s="70">
        <v>1948432.5527884921</v>
      </c>
      <c r="AA48" s="70">
        <v>1813775.5159318727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4.7770781969200097E-4</v>
      </c>
      <c r="E55" s="8">
        <v>22289.947711059318</v>
      </c>
      <c r="F55" s="8">
        <v>20831.726826963582</v>
      </c>
      <c r="G55" s="8">
        <v>19468.903571178889</v>
      </c>
      <c r="H55" s="8">
        <v>18243.396164309353</v>
      </c>
      <c r="I55" s="8">
        <v>70908.11362662194</v>
      </c>
      <c r="J55" s="8">
        <v>66269.265053151554</v>
      </c>
      <c r="K55" s="8">
        <v>82078.353311055427</v>
      </c>
      <c r="L55" s="8">
        <v>123595.91379003278</v>
      </c>
      <c r="M55" s="8">
        <v>115183.92203742098</v>
      </c>
      <c r="N55" s="8">
        <v>107648.52523863468</v>
      </c>
      <c r="O55" s="8">
        <v>100606.09832584253</v>
      </c>
      <c r="P55" s="8">
        <v>94273.254063074433</v>
      </c>
      <c r="Q55" s="8">
        <v>87856.975309573623</v>
      </c>
      <c r="R55" s="8">
        <v>82109.322696358126</v>
      </c>
      <c r="S55" s="8">
        <v>76737.684741577963</v>
      </c>
      <c r="T55" s="8">
        <v>129380.17967423752</v>
      </c>
      <c r="U55" s="8">
        <v>120574.50826490555</v>
      </c>
      <c r="V55" s="8">
        <v>112686.45629095564</v>
      </c>
      <c r="W55" s="8">
        <v>105314.44510240112</v>
      </c>
      <c r="X55" s="8">
        <v>98685.22490052777</v>
      </c>
      <c r="Y55" s="8">
        <v>91968.665489201419</v>
      </c>
      <c r="Z55" s="8">
        <v>85952.023797743692</v>
      </c>
      <c r="AA55" s="8">
        <v>80328.994227050905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12973.225169846</v>
      </c>
      <c r="H57" s="8">
        <v>40324.257771473196</v>
      </c>
      <c r="I57" s="8">
        <v>81778.194622571391</v>
      </c>
      <c r="J57" s="8">
        <v>134752.83259129399</v>
      </c>
      <c r="K57" s="8">
        <v>191455.51659501801</v>
      </c>
      <c r="L57" s="8">
        <v>212678.66380959499</v>
      </c>
      <c r="M57" s="8">
        <v>242351.06654514201</v>
      </c>
      <c r="N57" s="8">
        <v>253156.23638546601</v>
      </c>
      <c r="O57" s="8">
        <v>260024.71933808402</v>
      </c>
      <c r="P57" s="8">
        <v>263291.27917812997</v>
      </c>
      <c r="Q57" s="8">
        <v>255790.14465535901</v>
      </c>
      <c r="R57" s="8">
        <v>238340.29261162499</v>
      </c>
      <c r="S57" s="8">
        <v>215091.677869935</v>
      </c>
      <c r="T57" s="8">
        <v>184448.758132141</v>
      </c>
      <c r="U57" s="8">
        <v>151282.8890889</v>
      </c>
      <c r="V57" s="8">
        <v>124524.74805085499</v>
      </c>
      <c r="W57" s="8">
        <v>106030.45669662299</v>
      </c>
      <c r="X57" s="8">
        <v>85772.7840696106</v>
      </c>
      <c r="Y57" s="8">
        <v>68030.9949401091</v>
      </c>
      <c r="Z57" s="8">
        <v>73725.880667460689</v>
      </c>
      <c r="AA57" s="8">
        <v>60258.953096030804</v>
      </c>
    </row>
    <row r="58" spans="1:27">
      <c r="A58" s="16" t="s">
        <v>25</v>
      </c>
      <c r="B58" s="16" t="s">
        <v>9</v>
      </c>
      <c r="C58" s="8">
        <v>0</v>
      </c>
      <c r="D58" s="8">
        <v>210224.43414616739</v>
      </c>
      <c r="E58" s="8">
        <v>1301798.0838326502</v>
      </c>
      <c r="F58" s="8">
        <v>1354032.3062618079</v>
      </c>
      <c r="G58" s="8">
        <v>1387994.5909421642</v>
      </c>
      <c r="H58" s="8">
        <v>1412582.158986513</v>
      </c>
      <c r="I58" s="8">
        <v>1624106.6850874755</v>
      </c>
      <c r="J58" s="8">
        <v>1785224.3120665974</v>
      </c>
      <c r="K58" s="8">
        <v>1788811.0220564012</v>
      </c>
      <c r="L58" s="8">
        <v>1844947.1972248638</v>
      </c>
      <c r="M58" s="8">
        <v>1868665.8404238091</v>
      </c>
      <c r="N58" s="8">
        <v>1943774.9069301693</v>
      </c>
      <c r="O58" s="8">
        <v>1972438.4461395156</v>
      </c>
      <c r="P58" s="8">
        <v>1976000.6924489958</v>
      </c>
      <c r="Q58" s="8">
        <v>1841513.2244507747</v>
      </c>
      <c r="R58" s="8">
        <v>1775635.7362592099</v>
      </c>
      <c r="S58" s="8">
        <v>1731230.4904520474</v>
      </c>
      <c r="T58" s="8">
        <v>1663094.4850072069</v>
      </c>
      <c r="U58" s="8">
        <v>1555645.96785125</v>
      </c>
      <c r="V58" s="8">
        <v>1461357.8395456171</v>
      </c>
      <c r="W58" s="8">
        <v>1446732.4172756507</v>
      </c>
      <c r="X58" s="8">
        <v>1501285.5969941355</v>
      </c>
      <c r="Y58" s="8">
        <v>1405217.4565151671</v>
      </c>
      <c r="Z58" s="8">
        <v>1313287.3421717524</v>
      </c>
      <c r="AA58" s="8">
        <v>1227371.3474822135</v>
      </c>
    </row>
    <row r="59" spans="1:27">
      <c r="A59" s="16" t="s">
        <v>25</v>
      </c>
      <c r="B59" s="16" t="s">
        <v>8</v>
      </c>
      <c r="C59" s="8">
        <v>0</v>
      </c>
      <c r="D59" s="8">
        <v>1.35635235156786E-3</v>
      </c>
      <c r="E59" s="8">
        <v>14661.408112508017</v>
      </c>
      <c r="F59" s="8">
        <v>34095.556433531849</v>
      </c>
      <c r="G59" s="8">
        <v>142946.68045338918</v>
      </c>
      <c r="H59" s="8">
        <v>133948.62685370483</v>
      </c>
      <c r="I59" s="8">
        <v>125651.88247088189</v>
      </c>
      <c r="J59" s="8">
        <v>121266.08588574571</v>
      </c>
      <c r="K59" s="8">
        <v>119604.76128148338</v>
      </c>
      <c r="L59" s="8">
        <v>112076.00969738618</v>
      </c>
      <c r="M59" s="8">
        <v>104448.06774263151</v>
      </c>
      <c r="N59" s="8">
        <v>132784.43153031461</v>
      </c>
      <c r="O59" s="8">
        <v>124097.59952647725</v>
      </c>
      <c r="P59" s="8">
        <v>116286.03762285011</v>
      </c>
      <c r="Q59" s="8">
        <v>108371.55926951572</v>
      </c>
      <c r="R59" s="8">
        <v>188166.87714539128</v>
      </c>
      <c r="S59" s="8">
        <v>177993.31707414723</v>
      </c>
      <c r="T59" s="8">
        <v>190674.464262569</v>
      </c>
      <c r="U59" s="8">
        <v>177697.07713361175</v>
      </c>
      <c r="V59" s="8">
        <v>166072.03466898261</v>
      </c>
      <c r="W59" s="8">
        <v>158971.95525819849</v>
      </c>
      <c r="X59" s="8">
        <v>148965.15993119185</v>
      </c>
      <c r="Y59" s="8">
        <v>141987.21570615511</v>
      </c>
      <c r="Z59" s="8">
        <v>132698.33239869901</v>
      </c>
      <c r="AA59" s="8">
        <v>124017.13304835415</v>
      </c>
    </row>
    <row r="60" spans="1:27">
      <c r="A60" s="16" t="s">
        <v>25</v>
      </c>
      <c r="B60" s="16" t="s">
        <v>84</v>
      </c>
      <c r="C60" s="8">
        <v>0</v>
      </c>
      <c r="D60" s="8">
        <v>9.7464155537603618E-3</v>
      </c>
      <c r="E60" s="8">
        <v>84589.863268641915</v>
      </c>
      <c r="F60" s="8">
        <v>148250.9503263873</v>
      </c>
      <c r="G60" s="8">
        <v>138552.29066283544</v>
      </c>
      <c r="H60" s="8">
        <v>129830.8503798399</v>
      </c>
      <c r="I60" s="8">
        <v>120994.51294216591</v>
      </c>
      <c r="J60" s="8">
        <v>113078.98412871652</v>
      </c>
      <c r="K60" s="8">
        <v>185148.54857097776</v>
      </c>
      <c r="L60" s="8">
        <v>173494.01726359304</v>
      </c>
      <c r="M60" s="8">
        <v>161685.93886567236</v>
      </c>
      <c r="N60" s="8">
        <v>151108.35406761782</v>
      </c>
      <c r="O60" s="8">
        <v>141222.76077815349</v>
      </c>
      <c r="P60" s="8">
        <v>132333.22264738806</v>
      </c>
      <c r="Q60" s="8">
        <v>123326.56585611537</v>
      </c>
      <c r="R60" s="8">
        <v>115258.47274824002</v>
      </c>
      <c r="S60" s="8">
        <v>107718.19880440504</v>
      </c>
      <c r="T60" s="8">
        <v>100937.66972170626</v>
      </c>
      <c r="U60" s="8">
        <v>94067.807939280319</v>
      </c>
      <c r="V60" s="8">
        <v>87913.839178340277</v>
      </c>
      <c r="W60" s="8">
        <v>82162.46651434082</v>
      </c>
      <c r="X60" s="8">
        <v>76990.589606442256</v>
      </c>
      <c r="Y60" s="8">
        <v>49911.201686041721</v>
      </c>
      <c r="Z60" s="8">
        <v>28781.244475143219</v>
      </c>
      <c r="AA60" s="8">
        <v>26898.359157280589</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210224.44572664311</v>
      </c>
      <c r="E63" s="70">
        <v>1423339.3029248596</v>
      </c>
      <c r="F63" s="70">
        <v>1557210.5398486906</v>
      </c>
      <c r="G63" s="70">
        <v>1701935.6907994137</v>
      </c>
      <c r="H63" s="70">
        <v>1734929.2901558406</v>
      </c>
      <c r="I63" s="70">
        <v>2023439.3887497163</v>
      </c>
      <c r="J63" s="70">
        <v>2220591.4797255052</v>
      </c>
      <c r="K63" s="70">
        <v>2367098.2018149355</v>
      </c>
      <c r="L63" s="70">
        <v>2466791.8017854709</v>
      </c>
      <c r="M63" s="70">
        <v>2492334.8356146757</v>
      </c>
      <c r="N63" s="70">
        <v>2588472.4541522027</v>
      </c>
      <c r="O63" s="70">
        <v>2598389.6241080724</v>
      </c>
      <c r="P63" s="70">
        <v>2582184.4859604379</v>
      </c>
      <c r="Q63" s="70">
        <v>2416858.4695413387</v>
      </c>
      <c r="R63" s="70">
        <v>2399510.7014608243</v>
      </c>
      <c r="S63" s="70">
        <v>2308771.3689421127</v>
      </c>
      <c r="T63" s="70">
        <v>2268535.5567978607</v>
      </c>
      <c r="U63" s="70">
        <v>2099268.2502779476</v>
      </c>
      <c r="V63" s="70">
        <v>1952554.9177347508</v>
      </c>
      <c r="W63" s="70">
        <v>1899211.7408472141</v>
      </c>
      <c r="X63" s="70">
        <v>1911699.3555019081</v>
      </c>
      <c r="Y63" s="70">
        <v>1757115.5343366745</v>
      </c>
      <c r="Z63" s="70">
        <v>1634444.8235107989</v>
      </c>
      <c r="AA63" s="70">
        <v>1518874.78701093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5.5636537568537307E-4</v>
      </c>
      <c r="E68" s="8">
        <v>7.726602809672281E-4</v>
      </c>
      <c r="F68" s="8">
        <v>7.2211241191777703E-4</v>
      </c>
      <c r="G68" s="8">
        <v>6.7487141281929899E-4</v>
      </c>
      <c r="H68" s="8">
        <v>6.3239033437674692E-4</v>
      </c>
      <c r="I68" s="8">
        <v>6.4147047736788198E-4</v>
      </c>
      <c r="J68" s="8">
        <v>5.9950511886842591E-4</v>
      </c>
      <c r="K68" s="8">
        <v>5.602851576649051E-4</v>
      </c>
      <c r="L68" s="8">
        <v>5.25016931331938E-4</v>
      </c>
      <c r="M68" s="8">
        <v>4.8928405019600706E-4</v>
      </c>
      <c r="N68" s="8">
        <v>4.5727481313993302E-4</v>
      </c>
      <c r="O68" s="8">
        <v>4.2735963832950404E-4</v>
      </c>
      <c r="P68" s="8">
        <v>4.0045866434512098E-4</v>
      </c>
      <c r="Q68" s="8">
        <v>3.7320327313974499E-4</v>
      </c>
      <c r="R68" s="8">
        <v>3.4878810564093301E-4</v>
      </c>
      <c r="S68" s="8">
        <v>3.25970192096996E-4</v>
      </c>
      <c r="T68" s="8">
        <v>3.0545137171526299E-4</v>
      </c>
      <c r="U68" s="8">
        <v>2.8466221824811899E-4</v>
      </c>
      <c r="V68" s="8">
        <v>2.6603945623255399E-4</v>
      </c>
      <c r="W68" s="8">
        <v>2.48635005755565E-4</v>
      </c>
      <c r="X68" s="8">
        <v>2.3298419734608998E-4</v>
      </c>
      <c r="Y68" s="8">
        <v>2.1712719134592701E-4</v>
      </c>
      <c r="Z68" s="8">
        <v>2.02922608677991E-4</v>
      </c>
      <c r="AA68" s="8">
        <v>7.7972395063940602E-4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3.0079293407321502E-4</v>
      </c>
      <c r="E70" s="8">
        <v>4.0443135909584206E-4</v>
      </c>
      <c r="F70" s="8">
        <v>3.7797323269457702E-4</v>
      </c>
      <c r="G70" s="8">
        <v>3.5324601176570195E-4</v>
      </c>
      <c r="H70" s="8">
        <v>4.3443155382228603E-4</v>
      </c>
      <c r="I70" s="8">
        <v>5.9055021987751595E-4</v>
      </c>
      <c r="J70" s="8">
        <v>5.5191609318974895E-4</v>
      </c>
      <c r="K70" s="8">
        <v>5.1580943274394993E-4</v>
      </c>
      <c r="L70" s="8">
        <v>1.0542237778508952E-3</v>
      </c>
      <c r="M70" s="8">
        <v>9.824728481255421E-4</v>
      </c>
      <c r="N70" s="8">
        <v>9.4529285277570804E-4</v>
      </c>
      <c r="O70" s="8">
        <v>8.8345126403029811E-4</v>
      </c>
      <c r="P70" s="8">
        <v>8.2784072588250606E-4</v>
      </c>
      <c r="Q70" s="8">
        <v>7.7149752532629299E-4</v>
      </c>
      <c r="R70" s="8">
        <v>7.2102572440318699E-4</v>
      </c>
      <c r="S70" s="8">
        <v>6.7385581701155401E-4</v>
      </c>
      <c r="T70" s="8">
        <v>8.5519562540598199E-4</v>
      </c>
      <c r="U70" s="8">
        <v>7.9699063846760802E-4</v>
      </c>
      <c r="V70" s="8">
        <v>7.4485106378095799E-4</v>
      </c>
      <c r="W70" s="8">
        <v>6.9612248932102605E-4</v>
      </c>
      <c r="X70" s="8">
        <v>6.5230372101532396E-4</v>
      </c>
      <c r="Y70" s="8">
        <v>6.0790764550508599E-4</v>
      </c>
      <c r="Z70" s="8">
        <v>5.6813798629511006E-4</v>
      </c>
      <c r="AA70" s="8">
        <v>8744.2445176750552</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160446.42243923899</v>
      </c>
      <c r="H72" s="8">
        <v>152237.886213491</v>
      </c>
      <c r="I72" s="8">
        <v>146255.40017399201</v>
      </c>
      <c r="J72" s="8">
        <v>140544.81783402999</v>
      </c>
      <c r="K72" s="8">
        <v>174746.52139764698</v>
      </c>
      <c r="L72" s="8">
        <v>164671.00005432501</v>
      </c>
      <c r="M72" s="8">
        <v>155293.35472992301</v>
      </c>
      <c r="N72" s="8">
        <v>147519.302989719</v>
      </c>
      <c r="O72" s="8">
        <v>140125.83281923301</v>
      </c>
      <c r="P72" s="8">
        <v>133169.479961384</v>
      </c>
      <c r="Q72" s="8">
        <v>44602.507879225297</v>
      </c>
      <c r="R72" s="8">
        <v>42234.4111799698</v>
      </c>
      <c r="S72" s="8">
        <v>47481.241848051803</v>
      </c>
      <c r="T72" s="8">
        <v>51284.2002509636</v>
      </c>
      <c r="U72" s="8">
        <v>35136.7504892047</v>
      </c>
      <c r="V72" s="8">
        <v>37971.085767345896</v>
      </c>
      <c r="W72" s="8">
        <v>47814.472981230603</v>
      </c>
      <c r="X72" s="8">
        <v>54105.990332161098</v>
      </c>
      <c r="Y72" s="8">
        <v>52450.134095752801</v>
      </c>
      <c r="Z72" s="8">
        <v>57231.216304437694</v>
      </c>
      <c r="AA72" s="8">
        <v>52463.640657970696</v>
      </c>
    </row>
    <row r="73" spans="1:27">
      <c r="A73" s="16" t="s">
        <v>26</v>
      </c>
      <c r="B73" s="16" t="s">
        <v>9</v>
      </c>
      <c r="C73" s="8">
        <v>0</v>
      </c>
      <c r="D73" s="8">
        <v>164567.9673495235</v>
      </c>
      <c r="E73" s="8">
        <v>160931.85242136184</v>
      </c>
      <c r="F73" s="8">
        <v>150403.600520651</v>
      </c>
      <c r="G73" s="8">
        <v>281279.30237831519</v>
      </c>
      <c r="H73" s="8">
        <v>263573.64973192144</v>
      </c>
      <c r="I73" s="8">
        <v>287703.04187231226</v>
      </c>
      <c r="J73" s="8">
        <v>312756.6156024044</v>
      </c>
      <c r="K73" s="8">
        <v>297395.26111273206</v>
      </c>
      <c r="L73" s="8">
        <v>278675.14469382033</v>
      </c>
      <c r="M73" s="8">
        <v>259708.3931221207</v>
      </c>
      <c r="N73" s="8">
        <v>288439.94582189195</v>
      </c>
      <c r="O73" s="8">
        <v>284432.37178756186</v>
      </c>
      <c r="P73" s="8">
        <v>336101.00216889457</v>
      </c>
      <c r="Q73" s="8">
        <v>313225.82149672025</v>
      </c>
      <c r="R73" s="8">
        <v>299424.47965077235</v>
      </c>
      <c r="S73" s="8">
        <v>312804.85406712926</v>
      </c>
      <c r="T73" s="8">
        <v>293251.59268067527</v>
      </c>
      <c r="U73" s="8">
        <v>313386.42693522706</v>
      </c>
      <c r="V73" s="8">
        <v>292884.51112078381</v>
      </c>
      <c r="W73" s="8">
        <v>326847.34812803555</v>
      </c>
      <c r="X73" s="8">
        <v>363387.88804584258</v>
      </c>
      <c r="Y73" s="8">
        <v>339379.50231095089</v>
      </c>
      <c r="Z73" s="8">
        <v>317177.10487516306</v>
      </c>
      <c r="AA73" s="8">
        <v>296427.20073534659</v>
      </c>
    </row>
    <row r="74" spans="1:27">
      <c r="A74" s="16" t="s">
        <v>26</v>
      </c>
      <c r="B74" s="16" t="s">
        <v>8</v>
      </c>
      <c r="C74" s="8">
        <v>0</v>
      </c>
      <c r="D74" s="8">
        <v>2.4949388663824453E-3</v>
      </c>
      <c r="E74" s="8">
        <v>155499.86508179185</v>
      </c>
      <c r="F74" s="8">
        <v>145326.97667147755</v>
      </c>
      <c r="G74" s="8">
        <v>135819.60439242347</v>
      </c>
      <c r="H74" s="8">
        <v>127270.17833770043</v>
      </c>
      <c r="I74" s="8">
        <v>121219.77886430691</v>
      </c>
      <c r="J74" s="8">
        <v>115987.30946442309</v>
      </c>
      <c r="K74" s="8">
        <v>201693.77437603328</v>
      </c>
      <c r="L74" s="8">
        <v>188997.77202269738</v>
      </c>
      <c r="M74" s="8">
        <v>176134.50129824699</v>
      </c>
      <c r="N74" s="8">
        <v>271283.71652767051</v>
      </c>
      <c r="O74" s="8">
        <v>253536.18360010377</v>
      </c>
      <c r="P74" s="8">
        <v>237576.86117437074</v>
      </c>
      <c r="Q74" s="8">
        <v>221407.27648552947</v>
      </c>
      <c r="R74" s="8">
        <v>224936.25460152084</v>
      </c>
      <c r="S74" s="8">
        <v>210220.79863445801</v>
      </c>
      <c r="T74" s="8">
        <v>258942.28786127901</v>
      </c>
      <c r="U74" s="8">
        <v>241318.56290875329</v>
      </c>
      <c r="V74" s="8">
        <v>225531.36714162596</v>
      </c>
      <c r="W74" s="8">
        <v>216748.00076317947</v>
      </c>
      <c r="X74" s="8">
        <v>203271.54978986509</v>
      </c>
      <c r="Y74" s="8">
        <v>189498.03683267944</v>
      </c>
      <c r="Z74" s="8">
        <v>177100.9689531769</v>
      </c>
      <c r="AA74" s="8">
        <v>165514.92420920517</v>
      </c>
    </row>
    <row r="75" spans="1:27">
      <c r="A75" s="16" t="s">
        <v>26</v>
      </c>
      <c r="B75" s="16" t="s">
        <v>84</v>
      </c>
      <c r="C75" s="8">
        <v>0</v>
      </c>
      <c r="D75" s="8">
        <v>6.8427835435251726E-3</v>
      </c>
      <c r="E75" s="8">
        <v>109394.83835057526</v>
      </c>
      <c r="F75" s="8">
        <v>102238.1812739539</v>
      </c>
      <c r="G75" s="8">
        <v>95549.702138294932</v>
      </c>
      <c r="H75" s="8">
        <v>89535.142453891516</v>
      </c>
      <c r="I75" s="8">
        <v>83441.341714020702</v>
      </c>
      <c r="J75" s="8">
        <v>77982.562340866731</v>
      </c>
      <c r="K75" s="8">
        <v>72880.8993753994</v>
      </c>
      <c r="L75" s="8">
        <v>68293.271069682887</v>
      </c>
      <c r="M75" s="8">
        <v>63645.201293272316</v>
      </c>
      <c r="N75" s="8">
        <v>109300.68327805672</v>
      </c>
      <c r="O75" s="8">
        <v>102150.17126621108</v>
      </c>
      <c r="P75" s="8">
        <v>95720.132457412226</v>
      </c>
      <c r="Q75" s="8">
        <v>89205.37854313085</v>
      </c>
      <c r="R75" s="8">
        <v>83369.514229073087</v>
      </c>
      <c r="S75" s="8">
        <v>77915.433856740754</v>
      </c>
      <c r="T75" s="8">
        <v>73010.89711155236</v>
      </c>
      <c r="U75" s="8">
        <v>68041.743811527413</v>
      </c>
      <c r="V75" s="8">
        <v>63590.414764266898</v>
      </c>
      <c r="W75" s="8">
        <v>59430.294169004483</v>
      </c>
      <c r="X75" s="8">
        <v>55689.338301338423</v>
      </c>
      <c r="Y75" s="8">
        <v>23655.583687497594</v>
      </c>
      <c r="Z75" s="8">
        <v>22108.018588794213</v>
      </c>
      <c r="AA75" s="8">
        <v>20661.699620997439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164567.97754440422</v>
      </c>
      <c r="E78" s="70">
        <v>425826.55703082058</v>
      </c>
      <c r="F78" s="70">
        <v>397968.75956616807</v>
      </c>
      <c r="G78" s="70">
        <v>673095.03237638995</v>
      </c>
      <c r="H78" s="70">
        <v>632616.85780382622</v>
      </c>
      <c r="I78" s="70">
        <v>638619.56385665259</v>
      </c>
      <c r="J78" s="70">
        <v>647271.30639314547</v>
      </c>
      <c r="K78" s="70">
        <v>746716.45733790635</v>
      </c>
      <c r="L78" s="70">
        <v>700637.18941976631</v>
      </c>
      <c r="M78" s="70">
        <v>654781.45191531989</v>
      </c>
      <c r="N78" s="70">
        <v>816543.65001990576</v>
      </c>
      <c r="O78" s="70">
        <v>780244.56078392069</v>
      </c>
      <c r="P78" s="70">
        <v>802567.47699036088</v>
      </c>
      <c r="Q78" s="70">
        <v>668440.98554930661</v>
      </c>
      <c r="R78" s="70">
        <v>649964.66073114995</v>
      </c>
      <c r="S78" s="70">
        <v>648422.3294062058</v>
      </c>
      <c r="T78" s="70">
        <v>676488.97906511719</v>
      </c>
      <c r="U78" s="70">
        <v>657883.48522636527</v>
      </c>
      <c r="V78" s="70">
        <v>619977.37980491319</v>
      </c>
      <c r="W78" s="70">
        <v>650840.11698620766</v>
      </c>
      <c r="X78" s="70">
        <v>676454.76735449501</v>
      </c>
      <c r="Y78" s="70">
        <v>604983.2577519156</v>
      </c>
      <c r="Z78" s="70">
        <v>573617.3094926324</v>
      </c>
      <c r="AA78" s="70">
        <v>543811.71052091883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2.46951349748137E-4</v>
      </c>
      <c r="E83" s="8">
        <v>2.3014373326894798E-4</v>
      </c>
      <c r="F83" s="8">
        <v>2.4299037051405501E-4</v>
      </c>
      <c r="G83" s="8">
        <v>2.8328385885247596E-4</v>
      </c>
      <c r="H83" s="8">
        <v>2.9096007957125404E-4</v>
      </c>
      <c r="I83" s="8">
        <v>3.1644823929954203E-4</v>
      </c>
      <c r="J83" s="8">
        <v>2.9574601795458199E-4</v>
      </c>
      <c r="K83" s="8">
        <v>2.7639814754412098E-4</v>
      </c>
      <c r="L83" s="8">
        <v>2.5899973480332002E-4</v>
      </c>
      <c r="M83" s="8">
        <v>2.4137209998688499E-4</v>
      </c>
      <c r="N83" s="8">
        <v>2.25581401794071E-4</v>
      </c>
      <c r="O83" s="8">
        <v>2.1082373993573899E-4</v>
      </c>
      <c r="P83" s="8">
        <v>2.09461599931371E-4</v>
      </c>
      <c r="Q83" s="8">
        <v>1.9520555216182299E-4</v>
      </c>
      <c r="R83" s="8">
        <v>1.8243509542752601E-4</v>
      </c>
      <c r="S83" s="8">
        <v>1.70500089137115E-4</v>
      </c>
      <c r="T83" s="8">
        <v>1.5976763325957499E-4</v>
      </c>
      <c r="U83" s="8">
        <v>1.48893778517119E-4</v>
      </c>
      <c r="V83" s="8">
        <v>1.39153063995933E-4</v>
      </c>
      <c r="W83" s="8">
        <v>1.3004959248334198E-4</v>
      </c>
      <c r="X83" s="8">
        <v>1.2186337087909901E-4</v>
      </c>
      <c r="Y83" s="8">
        <v>1.3078672735243298E-4</v>
      </c>
      <c r="Z83" s="8">
        <v>1.22230586276641E-4</v>
      </c>
      <c r="AA83" s="8">
        <v>3.2668530802709402E-4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3.1238208137713495E-4</v>
      </c>
      <c r="E85" s="8">
        <v>2.9112122079017101E-4</v>
      </c>
      <c r="F85" s="8">
        <v>2.8424562067694005E-4</v>
      </c>
      <c r="G85" s="8">
        <v>3.0812482705361901E-4</v>
      </c>
      <c r="H85" s="8">
        <v>4.1568748037794503E-4</v>
      </c>
      <c r="I85" s="8">
        <v>6.1055028751183895E-4</v>
      </c>
      <c r="J85" s="8">
        <v>5.7060774517923905E-4</v>
      </c>
      <c r="K85" s="8">
        <v>5.5735260850260594E-4</v>
      </c>
      <c r="L85" s="8">
        <v>6.93200393474813E-4</v>
      </c>
      <c r="M85" s="8">
        <v>6.4602087261521801E-4</v>
      </c>
      <c r="N85" s="8">
        <v>6.0375782470587207E-4</v>
      </c>
      <c r="O85" s="8">
        <v>5.6425964910066309E-4</v>
      </c>
      <c r="P85" s="8">
        <v>5.4588497023503192E-4</v>
      </c>
      <c r="Q85" s="8">
        <v>5.0873180127757696E-4</v>
      </c>
      <c r="R85" s="8">
        <v>7.090343221800179E-4</v>
      </c>
      <c r="S85" s="8">
        <v>6.6264889904909705E-4</v>
      </c>
      <c r="T85" s="8">
        <v>7.3119294894887497E-4</v>
      </c>
      <c r="U85" s="8">
        <v>6.8142763820749311E-4</v>
      </c>
      <c r="V85" s="8">
        <v>6.3684825982962296E-4</v>
      </c>
      <c r="W85" s="8">
        <v>5.9518528939462103E-4</v>
      </c>
      <c r="X85" s="8">
        <v>5.5772020717843906E-4</v>
      </c>
      <c r="Y85" s="8">
        <v>5.1976152683711092E-4</v>
      </c>
      <c r="Z85" s="8">
        <v>4.8575843616106796E-4</v>
      </c>
      <c r="AA85" s="8">
        <v>5.1369063451787099E-4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5590.5156919581204</v>
      </c>
      <c r="H87" s="8">
        <v>9408.5365958910897</v>
      </c>
      <c r="I87" s="8">
        <v>16788.608292730398</v>
      </c>
      <c r="J87" s="8">
        <v>22372.085414855799</v>
      </c>
      <c r="K87" s="8">
        <v>25082.778940921602</v>
      </c>
      <c r="L87" s="8">
        <v>24262.718866101703</v>
      </c>
      <c r="M87" s="8">
        <v>22691.9698827377</v>
      </c>
      <c r="N87" s="8">
        <v>22467.1918309623</v>
      </c>
      <c r="O87" s="8">
        <v>21545.189317622699</v>
      </c>
      <c r="P87" s="8">
        <v>20356.232784137799</v>
      </c>
      <c r="Q87" s="8">
        <v>28345.523664251301</v>
      </c>
      <c r="R87" s="8">
        <v>26143.571990536897</v>
      </c>
      <c r="S87" s="8">
        <v>20357.580880938898</v>
      </c>
      <c r="T87" s="8">
        <v>16274.353470574501</v>
      </c>
      <c r="U87" s="8">
        <v>14646.701610834099</v>
      </c>
      <c r="V87" s="8">
        <v>13303.9908894128</v>
      </c>
      <c r="W87" s="8">
        <v>18261.540509561299</v>
      </c>
      <c r="X87" s="8">
        <v>17837.577360554798</v>
      </c>
      <c r="Y87" s="8">
        <v>16672.790541853701</v>
      </c>
      <c r="Z87" s="8">
        <v>19135.795567521502</v>
      </c>
      <c r="AA87" s="8">
        <v>11676.685474882999</v>
      </c>
    </row>
    <row r="88" spans="1:27">
      <c r="A88" s="16" t="s">
        <v>27</v>
      </c>
      <c r="B88" s="16" t="s">
        <v>9</v>
      </c>
      <c r="C88" s="8">
        <v>0</v>
      </c>
      <c r="D88" s="8">
        <v>194544.86599071734</v>
      </c>
      <c r="E88" s="8">
        <v>274368.84865558019</v>
      </c>
      <c r="F88" s="8">
        <v>339008.85604243068</v>
      </c>
      <c r="G88" s="8">
        <v>346273.79788337887</v>
      </c>
      <c r="H88" s="8">
        <v>351141.03873702791</v>
      </c>
      <c r="I88" s="8">
        <v>351388.7720643364</v>
      </c>
      <c r="J88" s="8">
        <v>350409.31702770747</v>
      </c>
      <c r="K88" s="8">
        <v>347450.42743230134</v>
      </c>
      <c r="L88" s="8">
        <v>344414.42207541858</v>
      </c>
      <c r="M88" s="8">
        <v>338376.31181164767</v>
      </c>
      <c r="N88" s="8">
        <v>332725.24040511012</v>
      </c>
      <c r="O88" s="8">
        <v>326062.7864452799</v>
      </c>
      <c r="P88" s="8">
        <v>319277.82423129492</v>
      </c>
      <c r="Q88" s="8">
        <v>297547.63638068084</v>
      </c>
      <c r="R88" s="8">
        <v>278081.90308206272</v>
      </c>
      <c r="S88" s="8">
        <v>259889.62897626977</v>
      </c>
      <c r="T88" s="8">
        <v>243530.37667244946</v>
      </c>
      <c r="U88" s="8">
        <v>226955.59311156831</v>
      </c>
      <c r="V88" s="8">
        <v>212108.03088631333</v>
      </c>
      <c r="W88" s="8">
        <v>198231.80451143536</v>
      </c>
      <c r="X88" s="8">
        <v>185753.72249862735</v>
      </c>
      <c r="Y88" s="8">
        <v>173111.24333663384</v>
      </c>
      <c r="Z88" s="8">
        <v>161786.20868076422</v>
      </c>
      <c r="AA88" s="8">
        <v>151202.06414551625</v>
      </c>
    </row>
    <row r="89" spans="1:27">
      <c r="A89" s="16" t="s">
        <v>27</v>
      </c>
      <c r="B89" s="16" t="s">
        <v>8</v>
      </c>
      <c r="C89" s="8">
        <v>0</v>
      </c>
      <c r="D89" s="8">
        <v>8.3860400170791295E-4</v>
      </c>
      <c r="E89" s="8">
        <v>1.0923890905889869E-3</v>
      </c>
      <c r="F89" s="8">
        <v>1.4651944864100619E-3</v>
      </c>
      <c r="G89" s="8">
        <v>1.3989908935694939E-3</v>
      </c>
      <c r="H89" s="8">
        <v>1.310928722374738E-3</v>
      </c>
      <c r="I89" s="8">
        <v>1.4327686148080721E-3</v>
      </c>
      <c r="J89" s="8">
        <v>1.4005066836097009E-3</v>
      </c>
      <c r="K89" s="8">
        <v>1.308884750672544E-3</v>
      </c>
      <c r="L89" s="8">
        <v>1.9061544615864227E-2</v>
      </c>
      <c r="M89" s="8">
        <v>1.8414596062134751E-2</v>
      </c>
      <c r="N89" s="8">
        <v>1.7443388875972937E-2</v>
      </c>
      <c r="O89" s="8">
        <v>1.6302232589826653E-2</v>
      </c>
      <c r="P89" s="8">
        <v>1.5541420610482377E-2</v>
      </c>
      <c r="Q89" s="8">
        <v>1.4536696487231647E-2</v>
      </c>
      <c r="R89" s="8">
        <v>1.3715728430496069E-2</v>
      </c>
      <c r="S89" s="8">
        <v>1.2818437781940074E-2</v>
      </c>
      <c r="T89" s="8">
        <v>1.2011556573784023E-2</v>
      </c>
      <c r="U89" s="8">
        <v>1.1194044799031071E-2</v>
      </c>
      <c r="V89" s="8">
        <v>1.0461724108330177E-2</v>
      </c>
      <c r="W89" s="8">
        <v>1.0009854293758525E-2</v>
      </c>
      <c r="X89" s="8">
        <v>9.3797647724447441E-3</v>
      </c>
      <c r="Y89" s="8">
        <v>9.4222813575418878E-3</v>
      </c>
      <c r="Z89" s="8">
        <v>8.8058704251565735E-3</v>
      </c>
      <c r="AA89" s="8">
        <v>8.2297854417793508E-3</v>
      </c>
    </row>
    <row r="90" spans="1:27">
      <c r="A90" s="16" t="s">
        <v>27</v>
      </c>
      <c r="B90" s="16" t="s">
        <v>84</v>
      </c>
      <c r="C90" s="8">
        <v>0</v>
      </c>
      <c r="D90" s="8">
        <v>2.0337454252977961E-3</v>
      </c>
      <c r="E90" s="8">
        <v>2.2351074494477239E-3</v>
      </c>
      <c r="F90" s="8">
        <v>9.4748883825259284E-3</v>
      </c>
      <c r="G90" s="8">
        <v>8.9271921674642391E-3</v>
      </c>
      <c r="H90" s="8">
        <v>8.399955661545392E-3</v>
      </c>
      <c r="I90" s="8">
        <v>8.9495287215478215E-3</v>
      </c>
      <c r="J90" s="8">
        <v>8.3988987512436802E-3</v>
      </c>
      <c r="K90" s="8">
        <v>7.8536934934943497E-3</v>
      </c>
      <c r="L90" s="8">
        <v>7.3667353929636409E-3</v>
      </c>
      <c r="M90" s="8">
        <v>6.8750553457771002E-3</v>
      </c>
      <c r="N90" s="8">
        <v>6.44988387498408E-3</v>
      </c>
      <c r="O90" s="8">
        <v>6.0488789101965394E-3</v>
      </c>
      <c r="P90" s="8">
        <v>7.4652672978837899E-3</v>
      </c>
      <c r="Q90" s="8">
        <v>6.9871178786494797E-3</v>
      </c>
      <c r="R90" s="8">
        <v>7.4404889406115299E-3</v>
      </c>
      <c r="S90" s="8">
        <v>6.98061924132854E-3</v>
      </c>
      <c r="T90" s="8">
        <v>6.5754404612402605E-3</v>
      </c>
      <c r="U90" s="8">
        <v>6.2676223285121502E-3</v>
      </c>
      <c r="V90" s="8">
        <v>5.8749416257312991E-3</v>
      </c>
      <c r="W90" s="8">
        <v>5.6384134343621306E-3</v>
      </c>
      <c r="X90" s="8">
        <v>4.7801276325445492E-3</v>
      </c>
      <c r="Y90" s="8">
        <v>4.4091060300708506E-3</v>
      </c>
      <c r="Z90" s="8">
        <v>3.1694839812187888E-3</v>
      </c>
      <c r="AA90" s="8">
        <v>2.9812876797860721E-3</v>
      </c>
    </row>
    <row r="91" spans="1:27">
      <c r="A91" s="16" t="s">
        <v>27</v>
      </c>
      <c r="B91" s="16" t="s">
        <v>187</v>
      </c>
      <c r="C91" s="8">
        <v>0</v>
      </c>
      <c r="D91" s="8">
        <v>0</v>
      </c>
      <c r="E91" s="8">
        <v>2.2897788700549739E-3</v>
      </c>
      <c r="F91" s="8">
        <v>9.5436038449121605E-3</v>
      </c>
      <c r="G91" s="8">
        <v>9.3392196982937988E-3</v>
      </c>
      <c r="H91" s="8">
        <v>8.8405879325609889E-3</v>
      </c>
      <c r="I91" s="8">
        <v>8.6149724419079914E-3</v>
      </c>
      <c r="J91" s="8">
        <v>8.1020341607621407E-3</v>
      </c>
      <c r="K91" s="8">
        <v>7.57199454065935E-3</v>
      </c>
      <c r="L91" s="8">
        <v>7.19434546003434E-3</v>
      </c>
      <c r="M91" s="8">
        <v>6.7046951729054002E-3</v>
      </c>
      <c r="N91" s="8">
        <v>6.2660702533065106E-3</v>
      </c>
      <c r="O91" s="8">
        <v>5.8561404220198498E-3</v>
      </c>
      <c r="P91" s="8">
        <v>5.5768631621029904E-3</v>
      </c>
      <c r="Q91" s="8">
        <v>5.1972994250303103E-3</v>
      </c>
      <c r="R91" s="8">
        <v>5.0922337837408099E-3</v>
      </c>
      <c r="S91" s="8">
        <v>4.7590969928247503E-3</v>
      </c>
      <c r="T91" s="8">
        <v>4.5368078452491297E-3</v>
      </c>
      <c r="U91" s="8">
        <v>4.3946800555086409E-3</v>
      </c>
      <c r="V91" s="8">
        <v>4.1071776208267399E-3</v>
      </c>
      <c r="W91" s="8">
        <v>3.8792571256687702E-3</v>
      </c>
      <c r="X91" s="8">
        <v>3.6350698284680696E-3</v>
      </c>
      <c r="Y91" s="8">
        <v>3.3876653918684099E-3</v>
      </c>
      <c r="Z91" s="8">
        <v>3.199062473949564E-3</v>
      </c>
      <c r="AA91" s="8">
        <v>2.9897780122042378E-3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194544.8694224002</v>
      </c>
      <c r="E93" s="70">
        <v>274368.85479412059</v>
      </c>
      <c r="F93" s="70">
        <v>339008.87705335341</v>
      </c>
      <c r="G93" s="70">
        <v>351864.33383214852</v>
      </c>
      <c r="H93" s="70">
        <v>360549.59459103883</v>
      </c>
      <c r="I93" s="70">
        <v>368177.40028133511</v>
      </c>
      <c r="J93" s="70">
        <v>372781.42121035664</v>
      </c>
      <c r="K93" s="70">
        <v>372533.22394154652</v>
      </c>
      <c r="L93" s="70">
        <v>368677.17551634589</v>
      </c>
      <c r="M93" s="70">
        <v>361068.31457612489</v>
      </c>
      <c r="N93" s="70">
        <v>355192.46322475461</v>
      </c>
      <c r="O93" s="70">
        <v>347608.00474523782</v>
      </c>
      <c r="P93" s="70">
        <v>339634.08635433041</v>
      </c>
      <c r="Q93" s="70">
        <v>325893.18746998324</v>
      </c>
      <c r="R93" s="70">
        <v>304225.50221252016</v>
      </c>
      <c r="S93" s="70">
        <v>280247.23524851166</v>
      </c>
      <c r="T93" s="70">
        <v>259804.75415778943</v>
      </c>
      <c r="U93" s="70">
        <v>241602.31740907099</v>
      </c>
      <c r="V93" s="70">
        <v>225412.04299557078</v>
      </c>
      <c r="W93" s="70">
        <v>216493.36527375638</v>
      </c>
      <c r="X93" s="70">
        <v>203591.31833372798</v>
      </c>
      <c r="Y93" s="70">
        <v>189784.05174808859</v>
      </c>
      <c r="Z93" s="70">
        <v>180922.02003069164</v>
      </c>
      <c r="AA93" s="70">
        <v>162878.76466162634</v>
      </c>
    </row>
  </sheetData>
  <sheetProtection algorithmName="SHA-512" hashValue="+1zDHkB3zDpXU55GI2BfO/Df/JdvCLCtnPAJ4hLQsgQ62DJuTssHQ3hW2vv1BomGZRf6eQd5+vhUCfaB7TE4nA==" saltValue="nE8LRd3FU2iAmJWzNhXIP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BF2-629F-4C16-9539-EF398CB684D4}">
  <sheetPr codeName="Sheet37">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248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960322.33658680483</v>
      </c>
      <c r="F6" s="8">
        <v>250217.38911819825</v>
      </c>
      <c r="G6" s="8">
        <v>8.4913570990559991E-6</v>
      </c>
      <c r="H6" s="8">
        <v>5.6813517014753677E-3</v>
      </c>
      <c r="I6" s="8">
        <v>3.37890001935417E-5</v>
      </c>
      <c r="J6" s="8">
        <v>5.4858596322860135E-4</v>
      </c>
      <c r="K6" s="8">
        <v>1.3461732856815222E-4</v>
      </c>
      <c r="L6" s="8">
        <v>4.0312807794479996E-6</v>
      </c>
      <c r="M6" s="8">
        <v>6.3058028229757795E-6</v>
      </c>
      <c r="N6" s="8">
        <v>0</v>
      </c>
      <c r="O6" s="8">
        <v>0</v>
      </c>
      <c r="P6" s="8">
        <v>0</v>
      </c>
      <c r="Q6" s="8">
        <v>6.7925155488195093E-6</v>
      </c>
      <c r="R6" s="8">
        <v>7.0842365029622001E-7</v>
      </c>
      <c r="S6" s="8">
        <v>0</v>
      </c>
      <c r="T6" s="8">
        <v>0</v>
      </c>
      <c r="U6" s="8">
        <v>0</v>
      </c>
      <c r="V6" s="8">
        <v>0</v>
      </c>
      <c r="W6" s="8">
        <v>0</v>
      </c>
      <c r="X6" s="8">
        <v>0</v>
      </c>
      <c r="Y6" s="8">
        <v>0</v>
      </c>
      <c r="Z6" s="8">
        <v>0</v>
      </c>
      <c r="AA6" s="8">
        <v>0</v>
      </c>
    </row>
    <row r="7" spans="1:27">
      <c r="A7" s="16" t="s">
        <v>17</v>
      </c>
      <c r="B7" s="16" t="s">
        <v>11</v>
      </c>
      <c r="C7" s="8">
        <v>0</v>
      </c>
      <c r="D7" s="8">
        <v>51957.124799999998</v>
      </c>
      <c r="E7" s="8">
        <v>217263.69204999981</v>
      </c>
      <c r="F7" s="8">
        <v>3.0634027723193993E-4</v>
      </c>
      <c r="G7" s="8">
        <v>71796.39621293066</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1177586.0286368045</v>
      </c>
      <c r="F18" s="74">
        <v>250217.38942453853</v>
      </c>
      <c r="G18" s="74">
        <v>71796.396221422023</v>
      </c>
      <c r="H18" s="74">
        <v>5.6813517014753677E-3</v>
      </c>
      <c r="I18" s="74">
        <v>3.37890001935417E-5</v>
      </c>
      <c r="J18" s="74">
        <v>5.4858596322860135E-4</v>
      </c>
      <c r="K18" s="74">
        <v>1.3461732856815222E-4</v>
      </c>
      <c r="L18" s="74">
        <v>4.0312807794479996E-6</v>
      </c>
      <c r="M18" s="74">
        <v>6.3058028229757795E-6</v>
      </c>
      <c r="N18" s="74">
        <v>0</v>
      </c>
      <c r="O18" s="74">
        <v>0</v>
      </c>
      <c r="P18" s="74">
        <v>0</v>
      </c>
      <c r="Q18" s="74">
        <v>6.7925155488195093E-6</v>
      </c>
      <c r="R18" s="74">
        <v>7.0842365029622001E-7</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244503.63687152689</v>
      </c>
      <c r="F21" s="8">
        <v>129942.80350078305</v>
      </c>
      <c r="G21" s="8">
        <v>6.1944926684799998E-6</v>
      </c>
      <c r="H21" s="8">
        <v>1.0772551072973971E-5</v>
      </c>
      <c r="I21" s="8">
        <v>2.01862749162E-5</v>
      </c>
      <c r="J21" s="8">
        <v>1.5195563507961401E-5</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244503.63687152689</v>
      </c>
      <c r="F33" s="74">
        <v>129942.80350078305</v>
      </c>
      <c r="G33" s="74">
        <v>6.1944926684799998E-6</v>
      </c>
      <c r="H33" s="74">
        <v>1.0772551072973971E-5</v>
      </c>
      <c r="I33" s="74">
        <v>2.01862749162E-5</v>
      </c>
      <c r="J33" s="74">
        <v>1.5195563507961401E-5</v>
      </c>
      <c r="K33" s="74">
        <v>0</v>
      </c>
      <c r="L33" s="74">
        <v>0</v>
      </c>
      <c r="M33" s="74">
        <v>0</v>
      </c>
      <c r="N33" s="74">
        <v>0</v>
      </c>
      <c r="O33" s="74">
        <v>0</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715818.69971527788</v>
      </c>
      <c r="F36" s="8">
        <v>120274.58561741518</v>
      </c>
      <c r="G36" s="8">
        <v>2.2968644305759997E-6</v>
      </c>
      <c r="H36" s="8">
        <v>5.6705791504023939E-3</v>
      </c>
      <c r="I36" s="8">
        <v>1.36027252773417E-5</v>
      </c>
      <c r="J36" s="8">
        <v>5.3339039972063996E-4</v>
      </c>
      <c r="K36" s="8">
        <v>1.3461732856815222E-4</v>
      </c>
      <c r="L36" s="8">
        <v>4.0312807794479996E-6</v>
      </c>
      <c r="M36" s="8">
        <v>6.3058028229757795E-6</v>
      </c>
      <c r="N36" s="8">
        <v>0</v>
      </c>
      <c r="O36" s="8">
        <v>0</v>
      </c>
      <c r="P36" s="8">
        <v>0</v>
      </c>
      <c r="Q36" s="8">
        <v>6.7925155488195093E-6</v>
      </c>
      <c r="R36" s="8">
        <v>7.0842365029622001E-7</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715818.69971527788</v>
      </c>
      <c r="F48" s="74">
        <v>120274.58561741518</v>
      </c>
      <c r="G48" s="74">
        <v>2.2968644305759997E-6</v>
      </c>
      <c r="H48" s="74">
        <v>5.6705791504023939E-3</v>
      </c>
      <c r="I48" s="74">
        <v>1.36027252773417E-5</v>
      </c>
      <c r="J48" s="74">
        <v>5.3339039972063996E-4</v>
      </c>
      <c r="K48" s="74">
        <v>1.3461732856815222E-4</v>
      </c>
      <c r="L48" s="74">
        <v>4.0312807794479996E-6</v>
      </c>
      <c r="M48" s="74">
        <v>6.3058028229757795E-6</v>
      </c>
      <c r="N48" s="74">
        <v>0</v>
      </c>
      <c r="O48" s="74">
        <v>0</v>
      </c>
      <c r="P48" s="74">
        <v>0</v>
      </c>
      <c r="Q48" s="74">
        <v>6.7925155488195093E-6</v>
      </c>
      <c r="R48" s="74">
        <v>7.0842365029622001E-7</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217263.69204999981</v>
      </c>
      <c r="F52" s="8">
        <v>3.0634027723193993E-4</v>
      </c>
      <c r="G52" s="8">
        <v>71796.39621293066</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217263.69204999981</v>
      </c>
      <c r="F63" s="74">
        <v>3.0634027723193993E-4</v>
      </c>
      <c r="G63" s="74">
        <v>71796.39621293066</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0ZYztO8nDoQ/QOtCH4cTlsRQQr1LZwszluu116eWsGwElOU2BFyjrdhZoOgeiA7zhzT8f4nxfF3+fJ15Q0WAPA==" saltValue="BoXBYo3mn6z5IgnGFVuQB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5"/>
  <cols>
    <col min="1" max="1" width="11.5703125" bestFit="1" customWidth="1"/>
    <col min="2" max="2" width="3.5703125" bestFit="1" customWidth="1"/>
    <col min="3" max="3" width="66.7109375" customWidth="1"/>
    <col min="4" max="24" width="9.42578125" customWidth="1"/>
  </cols>
  <sheetData>
    <row r="1" spans="1:3">
      <c r="A1" s="1" t="s">
        <v>0</v>
      </c>
    </row>
    <row r="3" spans="1:3" ht="30">
      <c r="A3" s="20">
        <v>45961</v>
      </c>
      <c r="B3" s="21">
        <v>1</v>
      </c>
      <c r="C3" s="22" t="s">
        <v>225</v>
      </c>
    </row>
    <row r="4" spans="1:3">
      <c r="A4" s="2"/>
      <c r="B4" s="21"/>
    </row>
    <row r="6" spans="1:3">
      <c r="A6" s="2"/>
      <c r="B6" s="3"/>
    </row>
    <row r="7" spans="1:3">
      <c r="A7" s="2"/>
      <c r="B7" s="3"/>
    </row>
    <row r="8" spans="1:3">
      <c r="A8" s="2"/>
      <c r="B8" s="3"/>
    </row>
    <row r="9" spans="1:3">
      <c r="A9" s="2"/>
      <c r="B9" s="3"/>
    </row>
    <row r="10" spans="1:3">
      <c r="A10" s="2"/>
      <c r="B10" s="3"/>
    </row>
    <row r="11" spans="1:3">
      <c r="A11" s="2"/>
      <c r="B11" s="3"/>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sheetData>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F07F-1685-47E8-AA47-970599F238EB}">
  <sheetPr codeName="Sheet38">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58199.09713946074</v>
      </c>
      <c r="E6" s="8">
        <v>96362.783810464694</v>
      </c>
      <c r="F6" s="8">
        <v>119372.43376529234</v>
      </c>
      <c r="G6" s="8">
        <v>111563.02218020217</v>
      </c>
      <c r="H6" s="8">
        <v>104540.47328232524</v>
      </c>
      <c r="I6" s="8">
        <v>97425.403114849687</v>
      </c>
      <c r="J6" s="8">
        <v>91051.778586904067</v>
      </c>
      <c r="K6" s="8">
        <v>85095.1201512564</v>
      </c>
      <c r="L6" s="8">
        <v>79738.644228117206</v>
      </c>
      <c r="M6" s="8">
        <v>74311.597354200028</v>
      </c>
      <c r="N6" s="8">
        <v>69450.091318480132</v>
      </c>
      <c r="O6" s="8">
        <v>65229.284108732798</v>
      </c>
      <c r="P6" s="8">
        <v>61123.301427576094</v>
      </c>
      <c r="Q6" s="8">
        <v>56963.222905828174</v>
      </c>
      <c r="R6" s="8">
        <v>69073.494596199962</v>
      </c>
      <c r="S6" s="8">
        <v>82114.491773422385</v>
      </c>
      <c r="T6" s="8">
        <v>85367.107971318779</v>
      </c>
      <c r="U6" s="8">
        <v>80661.620180180151</v>
      </c>
      <c r="V6" s="8">
        <v>79478.601590644117</v>
      </c>
      <c r="W6" s="8">
        <v>75582.245936858511</v>
      </c>
      <c r="X6" s="8">
        <v>93176.755036485134</v>
      </c>
      <c r="Y6" s="8">
        <v>86835.104490269121</v>
      </c>
      <c r="Z6" s="8">
        <v>81154.303240254914</v>
      </c>
      <c r="AA6" s="8">
        <v>75845.14319581844</v>
      </c>
    </row>
    <row r="7" spans="1:27">
      <c r="A7" s="16" t="s">
        <v>24</v>
      </c>
      <c r="B7" s="16" t="s">
        <v>14</v>
      </c>
      <c r="C7" s="8">
        <v>0</v>
      </c>
      <c r="D7" s="8">
        <v>5505.5872540934315</v>
      </c>
      <c r="E7" s="8">
        <v>50396.244978018491</v>
      </c>
      <c r="F7" s="8">
        <v>56676.866364763235</v>
      </c>
      <c r="G7" s="8">
        <v>52969.033984936235</v>
      </c>
      <c r="H7" s="8">
        <v>67036.92615532731</v>
      </c>
      <c r="I7" s="8">
        <v>64976.368263810742</v>
      </c>
      <c r="J7" s="8">
        <v>70076.825283575672</v>
      </c>
      <c r="K7" s="8">
        <v>76141.05086539271</v>
      </c>
      <c r="L7" s="8">
        <v>72965.568995334223</v>
      </c>
      <c r="M7" s="8">
        <v>73680.764071625599</v>
      </c>
      <c r="N7" s="8">
        <v>68976.752700453595</v>
      </c>
      <c r="O7" s="8">
        <v>64464.254843703209</v>
      </c>
      <c r="P7" s="8">
        <v>61562.369894398187</v>
      </c>
      <c r="Q7" s="8">
        <v>57646.630225905181</v>
      </c>
      <c r="R7" s="8">
        <v>54250.62861580569</v>
      </c>
      <c r="S7" s="8">
        <v>50703.909352871568</v>
      </c>
      <c r="T7" s="8">
        <v>47523.96414777387</v>
      </c>
      <c r="U7" s="8">
        <v>44289.462439341907</v>
      </c>
      <c r="V7" s="8">
        <v>41396.176742150703</v>
      </c>
      <c r="W7" s="8">
        <v>38783.334039427842</v>
      </c>
      <c r="X7" s="8">
        <v>36375.968942525353</v>
      </c>
      <c r="Y7" s="8">
        <v>34657.844158344451</v>
      </c>
      <c r="Z7" s="8">
        <v>32391.045560064093</v>
      </c>
      <c r="AA7" s="8">
        <v>30278.238442068006</v>
      </c>
    </row>
    <row r="8" spans="1:27">
      <c r="A8" s="16" t="s">
        <v>25</v>
      </c>
      <c r="B8" s="16" t="s">
        <v>14</v>
      </c>
      <c r="C8" s="8">
        <v>0</v>
      </c>
      <c r="D8" s="8">
        <v>2.4595845965764404E-4</v>
      </c>
      <c r="E8" s="8">
        <v>16968.41830628207</v>
      </c>
      <c r="F8" s="8">
        <v>26700.08417686449</v>
      </c>
      <c r="G8" s="8">
        <v>44256.6293946031</v>
      </c>
      <c r="H8" s="8">
        <v>58715.579995437292</v>
      </c>
      <c r="I8" s="8">
        <v>72265.161245865005</v>
      </c>
      <c r="J8" s="8">
        <v>84228.304784696884</v>
      </c>
      <c r="K8" s="8">
        <v>94649.287871726643</v>
      </c>
      <c r="L8" s="8">
        <v>111266.10884520129</v>
      </c>
      <c r="M8" s="8">
        <v>113987.28628838887</v>
      </c>
      <c r="N8" s="8">
        <v>112540.28780923357</v>
      </c>
      <c r="O8" s="8">
        <v>120339.63274202416</v>
      </c>
      <c r="P8" s="8">
        <v>112764.62322630147</v>
      </c>
      <c r="Q8" s="8">
        <v>106682.12784558404</v>
      </c>
      <c r="R8" s="8">
        <v>100875.14644174921</v>
      </c>
      <c r="S8" s="8">
        <v>100780.75213187801</v>
      </c>
      <c r="T8" s="8">
        <v>94436.9139495368</v>
      </c>
      <c r="U8" s="8">
        <v>88009.496432844448</v>
      </c>
      <c r="V8" s="8">
        <v>82251.865802178916</v>
      </c>
      <c r="W8" s="8">
        <v>76870.902597448207</v>
      </c>
      <c r="X8" s="8">
        <v>72032.115857986355</v>
      </c>
      <c r="Y8" s="8">
        <v>67129.578662865417</v>
      </c>
      <c r="Z8" s="8">
        <v>62737.923966512215</v>
      </c>
      <c r="AA8" s="8">
        <v>58633.573784147695</v>
      </c>
    </row>
    <row r="9" spans="1:27">
      <c r="A9" s="16" t="s">
        <v>26</v>
      </c>
      <c r="B9" s="16" t="s">
        <v>14</v>
      </c>
      <c r="C9" s="8">
        <v>0</v>
      </c>
      <c r="D9" s="8">
        <v>1.5570314857571838E-3</v>
      </c>
      <c r="E9" s="8">
        <v>1.4692527574106295E-3</v>
      </c>
      <c r="F9" s="8">
        <v>1.3896017027700464E-3</v>
      </c>
      <c r="G9" s="8">
        <v>1.3344976733721673E-3</v>
      </c>
      <c r="H9" s="8">
        <v>1.958384486851609E-3</v>
      </c>
      <c r="I9" s="8">
        <v>1.8487811908823775E-3</v>
      </c>
      <c r="J9" s="8">
        <v>1.7291456128250436E-3</v>
      </c>
      <c r="K9" s="8">
        <v>1.6225108533830216E-3</v>
      </c>
      <c r="L9" s="8">
        <v>1.5423714461657221E-3</v>
      </c>
      <c r="M9" s="8">
        <v>1.4409958736198917E-3</v>
      </c>
      <c r="N9" s="8">
        <v>4656.4024401279476</v>
      </c>
      <c r="O9" s="8">
        <v>5517.5536236264898</v>
      </c>
      <c r="P9" s="8">
        <v>6961.6811457074091</v>
      </c>
      <c r="Q9" s="8">
        <v>7602.8332394450863</v>
      </c>
      <c r="R9" s="8">
        <v>10394.089182793392</v>
      </c>
      <c r="S9" s="8">
        <v>13658.798441814171</v>
      </c>
      <c r="T9" s="8">
        <v>21184.541235422883</v>
      </c>
      <c r="U9" s="8">
        <v>21292.094967852117</v>
      </c>
      <c r="V9" s="8">
        <v>19899.154187283631</v>
      </c>
      <c r="W9" s="8">
        <v>20197.059098069625</v>
      </c>
      <c r="X9" s="8">
        <v>24198.366568901874</v>
      </c>
      <c r="Y9" s="8">
        <v>22551.41523198074</v>
      </c>
      <c r="Z9" s="8">
        <v>21076.08899598091</v>
      </c>
      <c r="AA9" s="8">
        <v>19697.27943000997</v>
      </c>
    </row>
    <row r="10" spans="1:27">
      <c r="A10" s="16" t="s">
        <v>27</v>
      </c>
      <c r="B10" s="16" t="s">
        <v>14</v>
      </c>
      <c r="C10" s="8">
        <v>0</v>
      </c>
      <c r="D10" s="8">
        <v>0</v>
      </c>
      <c r="E10" s="8">
        <v>0</v>
      </c>
      <c r="F10" s="8">
        <v>0</v>
      </c>
      <c r="G10" s="8">
        <v>8684.7203308963908</v>
      </c>
      <c r="H10" s="8">
        <v>10032.641798931179</v>
      </c>
      <c r="I10" s="8">
        <v>10994.38627207675</v>
      </c>
      <c r="J10" s="8">
        <v>11880.1429146831</v>
      </c>
      <c r="K10" s="8">
        <v>11886.226017102261</v>
      </c>
      <c r="L10" s="8">
        <v>12119.41495272364</v>
      </c>
      <c r="M10" s="8">
        <v>11294.56229560003</v>
      </c>
      <c r="N10" s="8">
        <v>10555.665693882431</v>
      </c>
      <c r="O10" s="8">
        <v>11375.290874045069</v>
      </c>
      <c r="P10" s="8">
        <v>10659.251332837881</v>
      </c>
      <c r="Q10" s="8">
        <v>12268.209798179079</v>
      </c>
      <c r="R10" s="8">
        <v>11465.616630618752</v>
      </c>
      <c r="S10" s="8">
        <v>10715.529558341381</v>
      </c>
      <c r="T10" s="8">
        <v>10041.01995091893</v>
      </c>
      <c r="U10" s="8">
        <v>9357.6237661635005</v>
      </c>
      <c r="V10" s="8">
        <v>8745.4427696795792</v>
      </c>
      <c r="W10" s="8">
        <v>8173.3110040578895</v>
      </c>
      <c r="X10" s="8">
        <v>7658.8263326089791</v>
      </c>
      <c r="Y10" s="8">
        <v>8052.1123725362268</v>
      </c>
      <c r="Z10" s="8">
        <v>8312.5374773143667</v>
      </c>
      <c r="AA10" s="8">
        <v>7768.7266121486946</v>
      </c>
    </row>
    <row r="11" spans="1:27">
      <c r="A11" s="75" t="s">
        <v>17</v>
      </c>
      <c r="B11" s="75" t="s">
        <v>83</v>
      </c>
      <c r="C11" s="74">
        <v>0</v>
      </c>
      <c r="D11" s="74">
        <v>63704.686196544113</v>
      </c>
      <c r="E11" s="74">
        <v>163727.44856401801</v>
      </c>
      <c r="F11" s="74">
        <v>202749.38569652176</v>
      </c>
      <c r="G11" s="74">
        <v>217473.40722513557</v>
      </c>
      <c r="H11" s="74">
        <v>240325.62319040552</v>
      </c>
      <c r="I11" s="74">
        <v>245661.32074538339</v>
      </c>
      <c r="J11" s="74">
        <v>257237.05329900535</v>
      </c>
      <c r="K11" s="74">
        <v>267771.68652798887</v>
      </c>
      <c r="L11" s="74">
        <v>276089.73856374784</v>
      </c>
      <c r="M11" s="74">
        <v>273274.21145081043</v>
      </c>
      <c r="N11" s="74">
        <v>266179.19996217766</v>
      </c>
      <c r="O11" s="74">
        <v>266926.01619213173</v>
      </c>
      <c r="P11" s="74">
        <v>253071.22702682106</v>
      </c>
      <c r="Q11" s="74">
        <v>241163.02401494153</v>
      </c>
      <c r="R11" s="74">
        <v>246058.97546716701</v>
      </c>
      <c r="S11" s="74">
        <v>257973.48125832752</v>
      </c>
      <c r="T11" s="74">
        <v>258553.54725497129</v>
      </c>
      <c r="U11" s="74">
        <v>243610.29778638211</v>
      </c>
      <c r="V11" s="74">
        <v>231771.24109193694</v>
      </c>
      <c r="W11" s="74">
        <v>219606.85267586206</v>
      </c>
      <c r="X11" s="74">
        <v>233442.03273850767</v>
      </c>
      <c r="Y11" s="74">
        <v>219226.05491599592</v>
      </c>
      <c r="Z11" s="74">
        <v>205671.89924012648</v>
      </c>
      <c r="AA11" s="74">
        <v>192222.96146419281</v>
      </c>
    </row>
  </sheetData>
  <sheetProtection algorithmName="SHA-512" hashValue="remB/Nnt0QVRPNCevrDXLh2/TsgyqLDPDxEt6aClweI9O0zYJEWs3Xa/qKH+oSKpHkoRMiEtNHDR2dWSx6Ib+Q==" saltValue="LsnjM57WHVFqYDUPULCjCA=="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B00E-185D-4ECA-BD18-1BB9EEC45DAD}">
  <sheetPr codeName="Sheet39">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250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253.25325828710999</v>
      </c>
      <c r="D6" s="8">
        <v>377.54748851975995</v>
      </c>
      <c r="E6" s="8">
        <v>7841.3806295332097</v>
      </c>
      <c r="F6" s="8">
        <v>963.73843289232002</v>
      </c>
      <c r="G6" s="8">
        <v>6214.3028963950192</v>
      </c>
      <c r="H6" s="8">
        <v>887.32642512402992</v>
      </c>
      <c r="I6" s="8">
        <v>14861.331510211217</v>
      </c>
      <c r="J6" s="8">
        <v>601.35913316975984</v>
      </c>
      <c r="K6" s="8">
        <v>1166.3919939202101</v>
      </c>
      <c r="L6" s="8">
        <v>947.68275630995004</v>
      </c>
      <c r="M6" s="8">
        <v>584.39143898057011</v>
      </c>
      <c r="N6" s="8">
        <v>26140.627911724703</v>
      </c>
      <c r="O6" s="8">
        <v>879.30302773894982</v>
      </c>
      <c r="P6" s="8">
        <v>9158.738764834121</v>
      </c>
      <c r="Q6" s="8">
        <v>737.10201187890004</v>
      </c>
      <c r="R6" s="8">
        <v>1197.8136781520705</v>
      </c>
      <c r="S6" s="8">
        <v>597.77423838536015</v>
      </c>
      <c r="T6" s="8">
        <v>5483.0172281311998</v>
      </c>
      <c r="U6" s="8">
        <v>3786.1203759760706</v>
      </c>
      <c r="V6" s="8">
        <v>6127.2857712904215</v>
      </c>
      <c r="W6" s="8">
        <v>4764.19434303862</v>
      </c>
      <c r="X6" s="8">
        <v>7744.9297894697793</v>
      </c>
      <c r="Y6" s="8">
        <v>21570.353609504949</v>
      </c>
      <c r="Z6" s="8">
        <v>13851.90082630243</v>
      </c>
      <c r="AA6" s="8">
        <v>268.13990797636001</v>
      </c>
    </row>
    <row r="7" spans="1:27">
      <c r="A7" s="16" t="s">
        <v>24</v>
      </c>
      <c r="B7" s="16" t="s">
        <v>6</v>
      </c>
      <c r="C7" s="8">
        <v>232.03554093784601</v>
      </c>
      <c r="D7" s="8">
        <v>294.60018300613001</v>
      </c>
      <c r="E7" s="8">
        <v>49427.652453619565</v>
      </c>
      <c r="F7" s="8">
        <v>16622.09769917075</v>
      </c>
      <c r="G7" s="8">
        <v>445486.96049999999</v>
      </c>
      <c r="H7" s="8">
        <v>13068.089674064411</v>
      </c>
      <c r="I7" s="8">
        <v>11695.066320650938</v>
      </c>
      <c r="J7" s="8">
        <v>31691.10318986309</v>
      </c>
      <c r="K7" s="8">
        <v>18295.586699929765</v>
      </c>
      <c r="L7" s="8">
        <v>13627.287581552939</v>
      </c>
      <c r="M7" s="8">
        <v>16640.931673677169</v>
      </c>
      <c r="N7" s="8">
        <v>64573.858989744498</v>
      </c>
      <c r="O7" s="8">
        <v>25377.172724376178</v>
      </c>
      <c r="P7" s="8">
        <v>75301.894690473375</v>
      </c>
      <c r="Q7" s="8">
        <v>24259.090701726971</v>
      </c>
      <c r="R7" s="8">
        <v>25183.791580162582</v>
      </c>
      <c r="S7" s="8">
        <v>24178.17473581697</v>
      </c>
      <c r="T7" s="8">
        <v>41724.414382001494</v>
      </c>
      <c r="U7" s="8">
        <v>36017.9763820097</v>
      </c>
      <c r="V7" s="8">
        <v>46922.424380575503</v>
      </c>
      <c r="W7" s="8">
        <v>54047.106384346655</v>
      </c>
      <c r="X7" s="8">
        <v>62205.164382201998</v>
      </c>
      <c r="Y7" s="8">
        <v>115966.33619022096</v>
      </c>
      <c r="Z7" s="8">
        <v>82394.50038185007</v>
      </c>
      <c r="AA7" s="8">
        <v>6708.5787781045101</v>
      </c>
    </row>
    <row r="8" spans="1:27">
      <c r="A8" s="16" t="s">
        <v>25</v>
      </c>
      <c r="B8" s="16" t="s">
        <v>6</v>
      </c>
      <c r="C8" s="8">
        <v>606.89978524487015</v>
      </c>
      <c r="D8" s="8">
        <v>707.06641684627994</v>
      </c>
      <c r="E8" s="8">
        <v>45438.690321593604</v>
      </c>
      <c r="F8" s="8">
        <v>480.66406514929997</v>
      </c>
      <c r="G8" s="8">
        <v>923.67295924931</v>
      </c>
      <c r="H8" s="8">
        <v>23604.641469433092</v>
      </c>
      <c r="I8" s="8">
        <v>39591.133467539403</v>
      </c>
      <c r="J8" s="8">
        <v>505.58858172147006</v>
      </c>
      <c r="K8" s="8">
        <v>907.44140896318004</v>
      </c>
      <c r="L8" s="8">
        <v>508.88834085665002</v>
      </c>
      <c r="M8" s="8">
        <v>412.51429680136999</v>
      </c>
      <c r="N8" s="8">
        <v>35882.687187292788</v>
      </c>
      <c r="O8" s="8">
        <v>542.67520265606004</v>
      </c>
      <c r="P8" s="8">
        <v>645.55132157500998</v>
      </c>
      <c r="Q8" s="8">
        <v>599.82813737221989</v>
      </c>
      <c r="R8" s="8">
        <v>6036.6182970812006</v>
      </c>
      <c r="S8" s="8">
        <v>378.86582455436996</v>
      </c>
      <c r="T8" s="8">
        <v>1447.4953106534201</v>
      </c>
      <c r="U8" s="8">
        <v>31441.394057802034</v>
      </c>
      <c r="V8" s="8">
        <v>1019.83390775532</v>
      </c>
      <c r="W8" s="8">
        <v>1953.33831101443</v>
      </c>
      <c r="X8" s="8">
        <v>1637.8173105144599</v>
      </c>
      <c r="Y8" s="8">
        <v>3081.1914104750399</v>
      </c>
      <c r="Z8" s="8">
        <v>2886.5234501877503</v>
      </c>
      <c r="AA8" s="8">
        <v>140.30313472330002</v>
      </c>
    </row>
    <row r="9" spans="1:27">
      <c r="A9" s="16" t="s">
        <v>26</v>
      </c>
      <c r="B9" s="16" t="s">
        <v>6</v>
      </c>
      <c r="C9" s="8">
        <v>139719.95257471653</v>
      </c>
      <c r="D9" s="8">
        <v>30399.776733300743</v>
      </c>
      <c r="E9" s="8">
        <v>39950.391629791098</v>
      </c>
      <c r="F9" s="8">
        <v>25392.808713350852</v>
      </c>
      <c r="G9" s="8">
        <v>27544.828259384431</v>
      </c>
      <c r="H9" s="8">
        <v>24952.034620732829</v>
      </c>
      <c r="I9" s="8">
        <v>30920.483789410911</v>
      </c>
      <c r="J9" s="8">
        <v>24616.814699300081</v>
      </c>
      <c r="K9" s="8">
        <v>40259.974379504012</v>
      </c>
      <c r="L9" s="8">
        <v>22417.72228141419</v>
      </c>
      <c r="M9" s="8">
        <v>21416.507377974642</v>
      </c>
      <c r="N9" s="8">
        <v>33952.409389506545</v>
      </c>
      <c r="O9" s="8">
        <v>38177.199978582132</v>
      </c>
      <c r="P9" s="8">
        <v>38463.548606431381</v>
      </c>
      <c r="Q9" s="8">
        <v>33649.23837829374</v>
      </c>
      <c r="R9" s="8">
        <v>44612.92008202181</v>
      </c>
      <c r="S9" s="8">
        <v>33532.470878683373</v>
      </c>
      <c r="T9" s="8">
        <v>48714.816381158955</v>
      </c>
      <c r="U9" s="8">
        <v>37083.740889454188</v>
      </c>
      <c r="V9" s="8">
        <v>36244.397378368631</v>
      </c>
      <c r="W9" s="8">
        <v>56341.214382119018</v>
      </c>
      <c r="X9" s="8">
        <v>51270.208380751414</v>
      </c>
      <c r="Y9" s="8">
        <v>61760.256380695639</v>
      </c>
      <c r="Z9" s="8">
        <v>62222.696380568283</v>
      </c>
      <c r="AA9" s="8">
        <v>9529.6884770599008</v>
      </c>
    </row>
    <row r="10" spans="1:27">
      <c r="A10" s="16" t="s">
        <v>27</v>
      </c>
      <c r="B10" s="16" t="s">
        <v>6</v>
      </c>
      <c r="C10" s="8">
        <v>5.9599890000000002E-4</v>
      </c>
      <c r="D10" s="8">
        <v>4.5023135999999996E-4</v>
      </c>
      <c r="E10" s="8">
        <v>4.4163554999999998E-4</v>
      </c>
      <c r="F10" s="8">
        <v>4.3237729000000004E-4</v>
      </c>
      <c r="G10" s="8">
        <v>57.424634734670001</v>
      </c>
      <c r="H10" s="8">
        <v>174.76535013629999</v>
      </c>
      <c r="I10" s="8">
        <v>594.69308983985002</v>
      </c>
      <c r="J10" s="8">
        <v>4.4816252000000003E-4</v>
      </c>
      <c r="K10" s="8">
        <v>298.93218944820001</v>
      </c>
      <c r="L10" s="8">
        <v>1089.2280897265</v>
      </c>
      <c r="M10" s="8">
        <v>4.2019581000000001E-4</v>
      </c>
      <c r="N10" s="8">
        <v>472.87878923720001</v>
      </c>
      <c r="O10" s="8">
        <v>4.3817309999999996E-4</v>
      </c>
      <c r="P10" s="8">
        <v>316.21648977736999</v>
      </c>
      <c r="Q10" s="8">
        <v>470.70928918917997</v>
      </c>
      <c r="R10" s="8">
        <v>2684.62368945445</v>
      </c>
      <c r="S10" s="8">
        <v>4.3197397999999998E-4</v>
      </c>
      <c r="T10" s="8">
        <v>10449.65718976077</v>
      </c>
      <c r="U10" s="8">
        <v>3567.7383891758304</v>
      </c>
      <c r="V10" s="8">
        <v>3265.76218880327</v>
      </c>
      <c r="W10" s="8">
        <v>4897.3396894192401</v>
      </c>
      <c r="X10" s="8">
        <v>2576.9641895356003</v>
      </c>
      <c r="Y10" s="8">
        <v>31951.162189686791</v>
      </c>
      <c r="Z10" s="8">
        <v>19962.17218956849</v>
      </c>
      <c r="AA10" s="8">
        <v>4.8252002129800005</v>
      </c>
    </row>
    <row r="11" spans="1:27">
      <c r="A11" s="75" t="s">
        <v>17</v>
      </c>
      <c r="B11" s="75" t="s">
        <v>83</v>
      </c>
      <c r="C11" s="74">
        <v>140812.14175518524</v>
      </c>
      <c r="D11" s="74">
        <v>31778.991271904273</v>
      </c>
      <c r="E11" s="74">
        <v>142658.11547617303</v>
      </c>
      <c r="F11" s="74">
        <v>43459.309342940513</v>
      </c>
      <c r="G11" s="74">
        <v>480227.18924976344</v>
      </c>
      <c r="H11" s="74">
        <v>62686.857539490658</v>
      </c>
      <c r="I11" s="74">
        <v>97662.708177652326</v>
      </c>
      <c r="J11" s="74">
        <v>57414.866052216923</v>
      </c>
      <c r="K11" s="74">
        <v>60928.326671765361</v>
      </c>
      <c r="L11" s="74">
        <v>38590.809049860232</v>
      </c>
      <c r="M11" s="74">
        <v>39054.345207629558</v>
      </c>
      <c r="N11" s="74">
        <v>161022.46226750573</v>
      </c>
      <c r="O11" s="74">
        <v>64976.351371526413</v>
      </c>
      <c r="P11" s="74">
        <v>123885.94987309127</v>
      </c>
      <c r="Q11" s="74">
        <v>59715.968518461013</v>
      </c>
      <c r="R11" s="74">
        <v>79715.767326872126</v>
      </c>
      <c r="S11" s="74">
        <v>58687.286109414053</v>
      </c>
      <c r="T11" s="74">
        <v>107819.40049170583</v>
      </c>
      <c r="U11" s="74">
        <v>111896.97009441783</v>
      </c>
      <c r="V11" s="74">
        <v>93579.703626793154</v>
      </c>
      <c r="W11" s="74">
        <v>122003.19310993796</v>
      </c>
      <c r="X11" s="74">
        <v>125435.08405247326</v>
      </c>
      <c r="Y11" s="74">
        <v>234329.29978058336</v>
      </c>
      <c r="Z11" s="74">
        <v>181317.79322847704</v>
      </c>
      <c r="AA11" s="74">
        <v>16651.53549807705</v>
      </c>
    </row>
  </sheetData>
  <sheetProtection algorithmName="SHA-512" hashValue="R3YH3d/suDyR5V70LF8Aq2zgVqYyrpHLvETzNafWNFm0r6iO81nEizCIvMCs21SBqoumBbtYDseUiV5Vbv6FXw==" saltValue="hDkMEjpk6VrpwXtVjInYe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3318-F237-402F-B180-1EBF07136CAE}">
  <sheetPr codeName="Sheet58">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939.11009000000001</v>
      </c>
      <c r="G10" s="8">
        <v>2306.5126800000003</v>
      </c>
      <c r="H10" s="8">
        <v>2478.5877800000003</v>
      </c>
      <c r="I10" s="8">
        <v>2427.2274699999998</v>
      </c>
      <c r="J10" s="8">
        <v>2540.9644399999997</v>
      </c>
      <c r="K10" s="8">
        <v>1791.97226</v>
      </c>
      <c r="L10" s="8">
        <v>2294.8572999999997</v>
      </c>
      <c r="M10" s="8">
        <v>2102.3313600000001</v>
      </c>
      <c r="N10" s="8">
        <v>1733.54856</v>
      </c>
      <c r="O10" s="8">
        <v>1912.79546</v>
      </c>
      <c r="P10" s="8">
        <v>1728.8154</v>
      </c>
      <c r="Q10" s="8">
        <v>1659.59503</v>
      </c>
      <c r="R10" s="8">
        <v>1702.1638600000001</v>
      </c>
      <c r="S10" s="8">
        <v>1521.61655</v>
      </c>
      <c r="T10" s="8">
        <v>1292.6436600000002</v>
      </c>
      <c r="U10" s="8">
        <v>1411.98892</v>
      </c>
      <c r="V10" s="8">
        <v>1412.8193399999998</v>
      </c>
      <c r="W10" s="8">
        <v>1269.1817760000001</v>
      </c>
      <c r="X10" s="8">
        <v>1215.8259279999997</v>
      </c>
      <c r="Y10" s="8">
        <v>1159.8458739999999</v>
      </c>
      <c r="Z10" s="8">
        <v>1026.080222</v>
      </c>
      <c r="AA10" s="8">
        <v>987.56633669999997</v>
      </c>
    </row>
    <row r="11" spans="1:27">
      <c r="A11" s="75" t="s">
        <v>17</v>
      </c>
      <c r="B11" s="75" t="s">
        <v>83</v>
      </c>
      <c r="C11" s="74">
        <v>0</v>
      </c>
      <c r="D11" s="74">
        <v>0</v>
      </c>
      <c r="E11" s="74">
        <v>0</v>
      </c>
      <c r="F11" s="74">
        <v>939.11009000000001</v>
      </c>
      <c r="G11" s="74">
        <v>2306.5126800000003</v>
      </c>
      <c r="H11" s="74">
        <v>2478.5877800000003</v>
      </c>
      <c r="I11" s="74">
        <v>2427.2274699999998</v>
      </c>
      <c r="J11" s="74">
        <v>2540.9644399999997</v>
      </c>
      <c r="K11" s="74">
        <v>1791.97226</v>
      </c>
      <c r="L11" s="74">
        <v>2294.8572999999997</v>
      </c>
      <c r="M11" s="74">
        <v>2102.3313600000001</v>
      </c>
      <c r="N11" s="74">
        <v>1733.54856</v>
      </c>
      <c r="O11" s="74">
        <v>1912.79546</v>
      </c>
      <c r="P11" s="74">
        <v>1728.8154</v>
      </c>
      <c r="Q11" s="74">
        <v>1659.59503</v>
      </c>
      <c r="R11" s="74">
        <v>1702.1638600000001</v>
      </c>
      <c r="S11" s="74">
        <v>1521.61655</v>
      </c>
      <c r="T11" s="74">
        <v>1292.6436600000002</v>
      </c>
      <c r="U11" s="74">
        <v>1411.98892</v>
      </c>
      <c r="V11" s="74">
        <v>1412.8193399999998</v>
      </c>
      <c r="W11" s="74">
        <v>1269.1817760000001</v>
      </c>
      <c r="X11" s="74">
        <v>1215.8259279999997</v>
      </c>
      <c r="Y11" s="74">
        <v>1159.8458739999999</v>
      </c>
      <c r="Z11" s="74">
        <v>1026.080222</v>
      </c>
      <c r="AA11" s="74">
        <v>987.56633669999997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AF9C-832A-479B-BD96-D557695F8AA7}">
  <sheetPr codeName="Sheet66">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251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7245109.5447603697</v>
      </c>
      <c r="D6" s="74">
        <v>5476819.6463866448</v>
      </c>
      <c r="E6" s="74">
        <v>2086179.6040825674</v>
      </c>
      <c r="F6" s="74">
        <v>1028820.9287939073</v>
      </c>
      <c r="G6" s="74">
        <v>739211.73309240385</v>
      </c>
      <c r="H6" s="74">
        <v>615773.25049442169</v>
      </c>
      <c r="I6" s="74">
        <v>625641.60306954582</v>
      </c>
      <c r="J6" s="74">
        <v>506487.26124632359</v>
      </c>
      <c r="K6" s="74">
        <v>602661.14096068067</v>
      </c>
      <c r="L6" s="74">
        <v>420824.69982095034</v>
      </c>
      <c r="M6" s="74">
        <v>422459.76068217296</v>
      </c>
      <c r="N6" s="74">
        <v>456986.55949508119</v>
      </c>
      <c r="O6" s="74">
        <v>453368.14357577928</v>
      </c>
      <c r="P6" s="74">
        <v>481077.07561936398</v>
      </c>
      <c r="Q6" s="74">
        <v>454759.03792104183</v>
      </c>
      <c r="R6" s="74">
        <v>406061.32031074358</v>
      </c>
      <c r="S6" s="74">
        <v>291681.60763998987</v>
      </c>
      <c r="T6" s="74">
        <v>508668.24494687968</v>
      </c>
      <c r="U6" s="74">
        <v>330297.27800860431</v>
      </c>
      <c r="V6" s="74">
        <v>402505.13366949349</v>
      </c>
      <c r="W6" s="74">
        <v>394988.24700102466</v>
      </c>
      <c r="X6" s="74">
        <v>279502.43455759721</v>
      </c>
      <c r="Y6" s="74">
        <v>420449.62453609746</v>
      </c>
      <c r="Z6" s="74">
        <v>313936.65307552519</v>
      </c>
      <c r="AA6" s="74">
        <v>479539.09112215973</v>
      </c>
    </row>
  </sheetData>
  <sheetProtection algorithmName="SHA-512" hashValue="2CCzIS7e0JCvit6z8tCQvirkbbxXUQO/XbrXunKhhQopODu5aePMVcAlle+UknDT0mcVFKgDL/eOekUhP7tGvw==" saltValue="QRQ53cKCtKhKvHT81NQB4g=="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47A6-E72B-423F-8995-832A740E21C6}">
  <sheetPr codeName="Sheet40">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16384" width="9.42578125" style="5"/>
  </cols>
  <sheetData>
    <row r="1" spans="1:27" s="19" customFormat="1" ht="23.25" customHeight="1">
      <c r="A1" s="68" t="s">
        <v>252</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0.38601375197565718</v>
      </c>
      <c r="D6" s="15">
        <v>0.29120604121021215</v>
      </c>
      <c r="E6" s="15">
        <v>0.46532588952796117</v>
      </c>
      <c r="F6" s="15">
        <v>0.69701868723162974</v>
      </c>
      <c r="G6" s="15">
        <v>0.67150679461373464</v>
      </c>
      <c r="H6" s="15">
        <v>0.65445196316873189</v>
      </c>
      <c r="I6" s="15">
        <v>0.59652534911645971</v>
      </c>
      <c r="J6" s="15">
        <v>0.62013796679899047</v>
      </c>
      <c r="K6" s="15">
        <v>0.63677587901189125</v>
      </c>
      <c r="L6" s="15">
        <v>0.4906678189570165</v>
      </c>
      <c r="M6" s="15">
        <v>0.53500599501560864</v>
      </c>
      <c r="N6" s="15" t="s">
        <v>265</v>
      </c>
      <c r="O6" s="15" t="s">
        <v>265</v>
      </c>
      <c r="P6" s="15" t="s">
        <v>265</v>
      </c>
      <c r="Q6" s="15" t="s">
        <v>265</v>
      </c>
      <c r="R6" s="15" t="s">
        <v>265</v>
      </c>
      <c r="S6" s="15" t="s">
        <v>265</v>
      </c>
      <c r="T6" s="15" t="s">
        <v>265</v>
      </c>
      <c r="U6" s="15" t="s">
        <v>265</v>
      </c>
      <c r="V6" s="15" t="s">
        <v>265</v>
      </c>
      <c r="W6" s="15" t="s">
        <v>265</v>
      </c>
      <c r="X6" s="15" t="s">
        <v>265</v>
      </c>
      <c r="Y6" s="15" t="s">
        <v>265</v>
      </c>
      <c r="Z6" s="15" t="s">
        <v>265</v>
      </c>
      <c r="AA6" s="15" t="s">
        <v>265</v>
      </c>
    </row>
    <row r="7" spans="1:27">
      <c r="A7" s="16" t="s">
        <v>17</v>
      </c>
      <c r="B7" s="16" t="s">
        <v>11</v>
      </c>
      <c r="C7" s="15">
        <v>0.44517896757377007</v>
      </c>
      <c r="D7" s="15">
        <v>0.44162012900080572</v>
      </c>
      <c r="E7" s="15">
        <v>0.48495407810210395</v>
      </c>
      <c r="F7" s="15">
        <v>0.42327708926606572</v>
      </c>
      <c r="G7" s="15" t="s">
        <v>265</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0.49050386439901839</v>
      </c>
      <c r="D8" s="15">
        <v>0.40731323945109738</v>
      </c>
      <c r="E8" s="15">
        <v>0.47964367185212098</v>
      </c>
      <c r="F8" s="15">
        <v>0.41475028660722035</v>
      </c>
      <c r="G8" s="15">
        <v>0.37966538824287638</v>
      </c>
      <c r="H8" s="15">
        <v>0.32567071029090444</v>
      </c>
      <c r="I8" s="15">
        <v>0.35720269744455918</v>
      </c>
      <c r="J8" s="15">
        <v>0.35146865157934737</v>
      </c>
      <c r="K8" s="15">
        <v>0.33505348813429403</v>
      </c>
      <c r="L8" s="15">
        <v>0.28132502478955257</v>
      </c>
      <c r="M8" s="15">
        <v>0.28989651732878924</v>
      </c>
      <c r="N8" s="15">
        <v>0.32470914350787417</v>
      </c>
      <c r="O8" s="15">
        <v>0.30848877527342777</v>
      </c>
      <c r="P8" s="15">
        <v>0.30681675418920651</v>
      </c>
      <c r="Q8" s="15">
        <v>0.30405688893113358</v>
      </c>
      <c r="R8" s="15">
        <v>0.27089591501342342</v>
      </c>
      <c r="S8" s="15">
        <v>0.27416577065863429</v>
      </c>
      <c r="T8" s="15">
        <v>0.28928234563933808</v>
      </c>
      <c r="U8" s="15">
        <v>0.25759980858658471</v>
      </c>
      <c r="V8" s="15">
        <v>0.31683210315909643</v>
      </c>
      <c r="W8" s="15">
        <v>0.38156362328868176</v>
      </c>
      <c r="X8" s="15">
        <v>0.32487550519136649</v>
      </c>
      <c r="Y8" s="15">
        <v>0.36581842755702948</v>
      </c>
      <c r="Z8" s="15">
        <v>0.3437474537215926</v>
      </c>
      <c r="AA8" s="15">
        <v>0.49492799515062469</v>
      </c>
    </row>
    <row r="9" spans="1:27">
      <c r="A9" s="16" t="s">
        <v>17</v>
      </c>
      <c r="B9" s="16" t="s">
        <v>12</v>
      </c>
      <c r="C9" s="15">
        <v>0.26071151337247228</v>
      </c>
      <c r="D9" s="15">
        <v>0.12503054725855736</v>
      </c>
      <c r="E9" s="15">
        <v>0.20561494275071238</v>
      </c>
      <c r="F9" s="15">
        <v>0.10768407963401654</v>
      </c>
      <c r="G9" s="15">
        <v>0.11495780547258555</v>
      </c>
      <c r="H9" s="15">
        <v>8.0046183523878198E-2</v>
      </c>
      <c r="I9" s="15">
        <v>8.0261361880729215E-2</v>
      </c>
      <c r="J9" s="15">
        <v>4.3920854791087309E-2</v>
      </c>
      <c r="K9" s="15">
        <v>8.3852205427953436E-2</v>
      </c>
      <c r="L9" s="15">
        <v>4.0514245802863322E-2</v>
      </c>
      <c r="M9" s="15">
        <v>4.1424379441755081E-2</v>
      </c>
      <c r="N9" s="15">
        <v>4.9590544640711359E-2</v>
      </c>
      <c r="O9" s="15">
        <v>3.2285264678845509E-2</v>
      </c>
      <c r="P9" s="15">
        <v>0.5295329266552512</v>
      </c>
      <c r="Q9" s="15">
        <v>0.51880322488584474</v>
      </c>
      <c r="R9" s="15">
        <v>0.53953831335616442</v>
      </c>
      <c r="S9" s="15">
        <v>0.5846873216324201</v>
      </c>
      <c r="T9" s="15">
        <v>0.55605636415525117</v>
      </c>
      <c r="U9" s="15">
        <v>0.51018871289954337</v>
      </c>
      <c r="V9" s="15">
        <v>0.4859343607305936</v>
      </c>
      <c r="W9" s="15">
        <v>0.49495055650684933</v>
      </c>
      <c r="X9" s="15">
        <v>0.51594541952054795</v>
      </c>
      <c r="Y9" s="15">
        <v>0.48017765410958901</v>
      </c>
      <c r="Z9" s="15">
        <v>0.48402957334474878</v>
      </c>
      <c r="AA9" s="15" t="s">
        <v>265</v>
      </c>
    </row>
    <row r="10" spans="1:27">
      <c r="A10" s="16" t="s">
        <v>17</v>
      </c>
      <c r="B10" s="16" t="s">
        <v>4</v>
      </c>
      <c r="C10" s="15">
        <v>0.19073031660692158</v>
      </c>
      <c r="D10" s="15">
        <v>0.12127330095707244</v>
      </c>
      <c r="E10" s="15">
        <v>0.2105542694782698</v>
      </c>
      <c r="F10" s="15">
        <v>0.16325969545632082</v>
      </c>
      <c r="G10" s="15">
        <v>0.16080096665992741</v>
      </c>
      <c r="H10" s="15">
        <v>0.14710967922552937</v>
      </c>
      <c r="I10" s="15">
        <v>0.1415435738224825</v>
      </c>
      <c r="J10" s="15">
        <v>0.10938951098613184</v>
      </c>
      <c r="K10" s="15">
        <v>0.16696952018312045</v>
      </c>
      <c r="L10" s="15">
        <v>8.4701230954616347E-2</v>
      </c>
      <c r="M10" s="15">
        <v>9.5178051118122373E-2</v>
      </c>
      <c r="N10" s="15">
        <v>0.11815351548255409</v>
      </c>
      <c r="O10" s="15">
        <v>0.11993548805237833</v>
      </c>
      <c r="P10" s="15">
        <v>0.14460177854342843</v>
      </c>
      <c r="Q10" s="15">
        <v>0.13216726156491962</v>
      </c>
      <c r="R10" s="15">
        <v>0.11429095495751125</v>
      </c>
      <c r="S10" s="15">
        <v>5.743657363961676E-2</v>
      </c>
      <c r="T10" s="15">
        <v>0.11889279059379103</v>
      </c>
      <c r="U10" s="15">
        <v>7.1383519219684596E-2</v>
      </c>
      <c r="V10" s="15">
        <v>9.8467104607457792E-2</v>
      </c>
      <c r="W10" s="15">
        <v>0.10210485346079159</v>
      </c>
      <c r="X10" s="15">
        <v>6.6344662265824181E-2</v>
      </c>
      <c r="Y10" s="15">
        <v>0.11305357226899321</v>
      </c>
      <c r="Z10" s="15">
        <v>7.7203938721386325E-2</v>
      </c>
      <c r="AA10" s="15">
        <v>0.14121299774623106</v>
      </c>
    </row>
    <row r="11" spans="1:27">
      <c r="A11" s="16" t="s">
        <v>17</v>
      </c>
      <c r="B11" s="16" t="s">
        <v>2</v>
      </c>
      <c r="C11" s="15">
        <v>0.26991684403457661</v>
      </c>
      <c r="D11" s="15">
        <v>0.22834331393086216</v>
      </c>
      <c r="E11" s="15">
        <v>0.26670175213223218</v>
      </c>
      <c r="F11" s="15">
        <v>0.24793989714523651</v>
      </c>
      <c r="G11" s="15">
        <v>0.23763247113236402</v>
      </c>
      <c r="H11" s="15">
        <v>0.21950312387986023</v>
      </c>
      <c r="I11" s="15">
        <v>0.20897344418664221</v>
      </c>
      <c r="J11" s="15">
        <v>0.22395520031345079</v>
      </c>
      <c r="K11" s="15">
        <v>0.24944498338906981</v>
      </c>
      <c r="L11" s="15">
        <v>0.21154870933451589</v>
      </c>
      <c r="M11" s="15">
        <v>0.19929003711844623</v>
      </c>
      <c r="N11" s="15">
        <v>0.24780209664820774</v>
      </c>
      <c r="O11" s="15">
        <v>0.20853790391372323</v>
      </c>
      <c r="P11" s="15">
        <v>0.19258172465792092</v>
      </c>
      <c r="Q11" s="15">
        <v>0.1835079200427</v>
      </c>
      <c r="R11" s="15">
        <v>0.18005190683039704</v>
      </c>
      <c r="S11" s="15">
        <v>0.20557183840064647</v>
      </c>
      <c r="T11" s="15">
        <v>0.21212022494316232</v>
      </c>
      <c r="U11" s="15">
        <v>0.19413579163756733</v>
      </c>
      <c r="V11" s="15">
        <v>0.16990053659876703</v>
      </c>
      <c r="W11" s="15">
        <v>0.21979051599313437</v>
      </c>
      <c r="X11" s="15">
        <v>0.205442212516458</v>
      </c>
      <c r="Y11" s="15">
        <v>0.1784037518975449</v>
      </c>
      <c r="Z11" s="15">
        <v>0.17701315899714631</v>
      </c>
      <c r="AA11" s="15">
        <v>0.17985902558552133</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0.33896509234516037</v>
      </c>
      <c r="D13" s="15">
        <v>0.3579685347044706</v>
      </c>
      <c r="E13" s="15">
        <v>0.33845556691584</v>
      </c>
      <c r="F13" s="15">
        <v>0.34176874424587633</v>
      </c>
      <c r="G13" s="15">
        <v>0.34014837759892491</v>
      </c>
      <c r="H13" s="15">
        <v>0.35688285230700612</v>
      </c>
      <c r="I13" s="15">
        <v>0.34401813552637428</v>
      </c>
      <c r="J13" s="15">
        <v>0.33458625754663668</v>
      </c>
      <c r="K13" s="15">
        <v>0.33731907573885472</v>
      </c>
      <c r="L13" s="15">
        <v>0.35652291115102658</v>
      </c>
      <c r="M13" s="15">
        <v>0.36071790651091951</v>
      </c>
      <c r="N13" s="15">
        <v>0.33006470918935488</v>
      </c>
      <c r="O13" s="15">
        <v>0.3322665274569786</v>
      </c>
      <c r="P13" s="15">
        <v>0.32463615890304215</v>
      </c>
      <c r="Q13" s="15">
        <v>0.3410201572963123</v>
      </c>
      <c r="R13" s="15">
        <v>0.31807659461321958</v>
      </c>
      <c r="S13" s="15">
        <v>0.31844517111968867</v>
      </c>
      <c r="T13" s="15">
        <v>0.31230620102371642</v>
      </c>
      <c r="U13" s="15">
        <v>0.32450089741034277</v>
      </c>
      <c r="V13" s="15">
        <v>0.33615080344031179</v>
      </c>
      <c r="W13" s="15">
        <v>0.3104550644650178</v>
      </c>
      <c r="X13" s="15">
        <v>0.30001658617244981</v>
      </c>
      <c r="Y13" s="15">
        <v>0.29666777219811091</v>
      </c>
      <c r="Z13" s="15">
        <v>0.31027547080439349</v>
      </c>
      <c r="AA13" s="15">
        <v>0.30402508323898714</v>
      </c>
    </row>
    <row r="14" spans="1:27">
      <c r="A14" s="16" t="s">
        <v>17</v>
      </c>
      <c r="B14" s="16" t="s">
        <v>8</v>
      </c>
      <c r="C14" s="15">
        <v>0.26115264494591933</v>
      </c>
      <c r="D14" s="15">
        <v>0.24704212924528818</v>
      </c>
      <c r="E14" s="15">
        <v>0.23617544112376418</v>
      </c>
      <c r="F14" s="15">
        <v>0.23131713638288276</v>
      </c>
      <c r="G14" s="15">
        <v>0.23640797338398975</v>
      </c>
      <c r="H14" s="15">
        <v>0.23840982072210026</v>
      </c>
      <c r="I14" s="15">
        <v>0.24737218983363105</v>
      </c>
      <c r="J14" s="15">
        <v>0.24159165156547777</v>
      </c>
      <c r="K14" s="15">
        <v>0.23368083169847376</v>
      </c>
      <c r="L14" s="15">
        <v>0.24697226025779581</v>
      </c>
      <c r="M14" s="15">
        <v>0.24419402189428469</v>
      </c>
      <c r="N14" s="15">
        <v>0.21429424152564011</v>
      </c>
      <c r="O14" s="15">
        <v>0.21662954240043764</v>
      </c>
      <c r="P14" s="15">
        <v>0.20992528020927814</v>
      </c>
      <c r="Q14" s="15">
        <v>0.21664877190993836</v>
      </c>
      <c r="R14" s="15">
        <v>0.21297286819365291</v>
      </c>
      <c r="S14" s="15">
        <v>0.21253108853192099</v>
      </c>
      <c r="T14" s="15">
        <v>0.201864978524879</v>
      </c>
      <c r="U14" s="15">
        <v>0.20760072131385088</v>
      </c>
      <c r="V14" s="15">
        <v>0.21363828600723614</v>
      </c>
      <c r="W14" s="15">
        <v>0.19947719761792282</v>
      </c>
      <c r="X14" s="15">
        <v>0.19007450608031373</v>
      </c>
      <c r="Y14" s="15">
        <v>0.18615059089182848</v>
      </c>
      <c r="Z14" s="15">
        <v>0.18940090195565515</v>
      </c>
      <c r="AA14" s="15">
        <v>0.20055471693735916</v>
      </c>
    </row>
    <row r="15" spans="1:27">
      <c r="A15" s="16" t="s">
        <v>17</v>
      </c>
      <c r="B15" s="16" t="s">
        <v>84</v>
      </c>
      <c r="C15" s="15">
        <v>0.16183799960107811</v>
      </c>
      <c r="D15" s="15">
        <v>0.16407886695847285</v>
      </c>
      <c r="E15" s="15">
        <v>0.13061916420573258</v>
      </c>
      <c r="F15" s="15">
        <v>0.13879393223002737</v>
      </c>
      <c r="G15" s="15">
        <v>0.14407715618176353</v>
      </c>
      <c r="H15" s="15">
        <v>0.13756841736394337</v>
      </c>
      <c r="I15" s="15">
        <v>0.14286481327401016</v>
      </c>
      <c r="J15" s="15">
        <v>0.13242032931946104</v>
      </c>
      <c r="K15" s="15">
        <v>0.11978720476098438</v>
      </c>
      <c r="L15" s="15">
        <v>0.12076494468407639</v>
      </c>
      <c r="M15" s="15">
        <v>0.1244438522816365</v>
      </c>
      <c r="N15" s="15">
        <v>0.12770931327342935</v>
      </c>
      <c r="O15" s="15">
        <v>0.12052699289921937</v>
      </c>
      <c r="P15" s="15">
        <v>0.11127364561314745</v>
      </c>
      <c r="Q15" s="15">
        <v>0.10815912973285365</v>
      </c>
      <c r="R15" s="15">
        <v>0.10516142358218757</v>
      </c>
      <c r="S15" s="15">
        <v>0.10992705039319178</v>
      </c>
      <c r="T15" s="15">
        <v>0.10479597914569237</v>
      </c>
      <c r="U15" s="15">
        <v>9.7872549012956098E-2</v>
      </c>
      <c r="V15" s="15">
        <v>0.10356727613214649</v>
      </c>
      <c r="W15" s="15">
        <v>0.10944192170702956</v>
      </c>
      <c r="X15" s="15">
        <v>9.249283363164916E-2</v>
      </c>
      <c r="Y15" s="15">
        <v>8.5843574954501761E-2</v>
      </c>
      <c r="Z15" s="15">
        <v>8.955123448574534E-2</v>
      </c>
      <c r="AA15" s="15">
        <v>0.10410312964028727</v>
      </c>
    </row>
    <row r="16" spans="1:27">
      <c r="A16" s="16" t="s">
        <v>17</v>
      </c>
      <c r="B16" s="16" t="s">
        <v>187</v>
      </c>
      <c r="C16" s="15">
        <v>0.15609556356078227</v>
      </c>
      <c r="D16" s="15">
        <v>0.17987514538640478</v>
      </c>
      <c r="E16" s="15">
        <v>0.249065596390558</v>
      </c>
      <c r="F16" s="15">
        <v>0.19240643000516491</v>
      </c>
      <c r="G16" s="15">
        <v>0.22043985119629289</v>
      </c>
      <c r="H16" s="15">
        <v>0.20903473829038446</v>
      </c>
      <c r="I16" s="15">
        <v>0.22473257426583873</v>
      </c>
      <c r="J16" s="15">
        <v>0.21249149703818226</v>
      </c>
      <c r="K16" s="15">
        <v>0.21889563604104229</v>
      </c>
      <c r="L16" s="15">
        <v>0.20795569474827022</v>
      </c>
      <c r="M16" s="15">
        <v>0.20064221965670154</v>
      </c>
      <c r="N16" s="15">
        <v>0.21727251072194873</v>
      </c>
      <c r="O16" s="15">
        <v>0.19347028478794656</v>
      </c>
      <c r="P16" s="15">
        <v>0.18647947033154005</v>
      </c>
      <c r="Q16" s="15">
        <v>0.17244383412880909</v>
      </c>
      <c r="R16" s="15">
        <v>0.17954774811193766</v>
      </c>
      <c r="S16" s="15">
        <v>0.17093527176962642</v>
      </c>
      <c r="T16" s="15">
        <v>0.16389463689326114</v>
      </c>
      <c r="U16" s="15">
        <v>0.15666046222798527</v>
      </c>
      <c r="V16" s="15">
        <v>0.17108214999381305</v>
      </c>
      <c r="W16" s="15">
        <v>0.1545818474682342</v>
      </c>
      <c r="X16" s="15">
        <v>0.11829281420633225</v>
      </c>
      <c r="Y16" s="15">
        <v>0.1100011928196783</v>
      </c>
      <c r="Z16" s="15">
        <v>0.10443112802013027</v>
      </c>
      <c r="AA16" s="15">
        <v>0.1337887247963383</v>
      </c>
    </row>
    <row r="17" spans="1:27">
      <c r="A17" s="16" t="s">
        <v>17</v>
      </c>
      <c r="B17" s="16" t="s">
        <v>15</v>
      </c>
      <c r="C17" s="15">
        <v>0.10828806638429114</v>
      </c>
      <c r="D17" s="15">
        <v>0.11905426512231589</v>
      </c>
      <c r="E17" s="15">
        <v>6.8245948100839879E-2</v>
      </c>
      <c r="F17" s="15">
        <v>6.8240004163658677E-2</v>
      </c>
      <c r="G17" s="15">
        <v>7.7024533876782056E-2</v>
      </c>
      <c r="H17" s="15">
        <v>7.9342141706110259E-2</v>
      </c>
      <c r="I17" s="15">
        <v>8.2206963670142325E-2</v>
      </c>
      <c r="J17" s="15">
        <v>8.2556706349274797E-2</v>
      </c>
      <c r="K17" s="15">
        <v>8.5401971910722643E-2</v>
      </c>
      <c r="L17" s="15">
        <v>8.948705613479209E-2</v>
      </c>
      <c r="M17" s="15">
        <v>9.255642057949888E-2</v>
      </c>
      <c r="N17" s="15">
        <v>9.0780353488127519E-2</v>
      </c>
      <c r="O17" s="15">
        <v>9.2059221515796555E-2</v>
      </c>
      <c r="P17" s="15">
        <v>9.2196799369701821E-2</v>
      </c>
      <c r="Q17" s="15">
        <v>8.850947462797755E-2</v>
      </c>
      <c r="R17" s="15">
        <v>9.1611702197636105E-2</v>
      </c>
      <c r="S17" s="15">
        <v>8.8188932412922444E-2</v>
      </c>
      <c r="T17" s="15">
        <v>8.6603776161082502E-2</v>
      </c>
      <c r="U17" s="15">
        <v>8.9001761415018754E-2</v>
      </c>
      <c r="V17" s="15">
        <v>9.5948674914699397E-2</v>
      </c>
      <c r="W17" s="15">
        <v>8.8141227588983906E-2</v>
      </c>
      <c r="X17" s="15">
        <v>7.6472967452753948E-2</v>
      </c>
      <c r="Y17" s="15">
        <v>7.8679540088633593E-2</v>
      </c>
      <c r="Z17" s="15">
        <v>7.4549061742287273E-2</v>
      </c>
      <c r="AA17" s="15">
        <v>8.4191266366922812E-2</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0.37335217648703312</v>
      </c>
      <c r="D21" s="15">
        <v>0.24585590893891807</v>
      </c>
      <c r="E21" s="15">
        <v>0.37955163869045333</v>
      </c>
      <c r="F21" s="15" t="s">
        <v>265</v>
      </c>
      <c r="G21" s="15" t="s">
        <v>265</v>
      </c>
      <c r="H21" s="15" t="s">
        <v>265</v>
      </c>
      <c r="I21" s="15" t="s">
        <v>265</v>
      </c>
      <c r="J21" s="15" t="s">
        <v>265</v>
      </c>
      <c r="K21" s="15" t="s">
        <v>265</v>
      </c>
      <c r="L21" s="15" t="s">
        <v>265</v>
      </c>
      <c r="M21" s="15" t="s">
        <v>265</v>
      </c>
      <c r="N21" s="15" t="s">
        <v>265</v>
      </c>
      <c r="O21" s="15" t="s">
        <v>265</v>
      </c>
      <c r="P21" s="15" t="s">
        <v>265</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0.6083177577947726</v>
      </c>
      <c r="D23" s="15">
        <v>0.52586560880710886</v>
      </c>
      <c r="E23" s="15">
        <v>0.55436496619559483</v>
      </c>
      <c r="F23" s="15">
        <v>0.53191061409209739</v>
      </c>
      <c r="G23" s="15">
        <v>0.43520677324695634</v>
      </c>
      <c r="H23" s="15">
        <v>0.36393081160696411</v>
      </c>
      <c r="I23" s="15">
        <v>0.45076540553483951</v>
      </c>
      <c r="J23" s="15">
        <v>0.46938926756822924</v>
      </c>
      <c r="K23" s="15">
        <v>0.37192546102228397</v>
      </c>
      <c r="L23" s="15">
        <v>0.40107922711823268</v>
      </c>
      <c r="M23" s="15">
        <v>0.37988954740155445</v>
      </c>
      <c r="N23" s="15">
        <v>0.40242805210987309</v>
      </c>
      <c r="O23" s="15">
        <v>0.36740523502129407</v>
      </c>
      <c r="P23" s="15">
        <v>0.36348968187725023</v>
      </c>
      <c r="Q23" s="15">
        <v>0.38639968827123289</v>
      </c>
      <c r="R23" s="15">
        <v>0.35298718861394796</v>
      </c>
      <c r="S23" s="15">
        <v>0.35132832375202955</v>
      </c>
      <c r="T23" s="15">
        <v>0.48684619014250075</v>
      </c>
      <c r="U23" s="15">
        <v>0.48709906652207308</v>
      </c>
      <c r="V23" s="15">
        <v>0.46181337387874399</v>
      </c>
      <c r="W23" s="15">
        <v>0.49263663118521772</v>
      </c>
      <c r="X23" s="15">
        <v>0.391089690717073</v>
      </c>
      <c r="Y23" s="15">
        <v>0.46039727054023044</v>
      </c>
      <c r="Z23" s="15">
        <v>0.44376570277071931</v>
      </c>
      <c r="AA23" s="15">
        <v>0.49492788612727734</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0.25318517709986532</v>
      </c>
      <c r="D25" s="15">
        <v>0.21414646471780696</v>
      </c>
      <c r="E25" s="15">
        <v>0.3287342937919564</v>
      </c>
      <c r="F25" s="15">
        <v>0.25596445429647624</v>
      </c>
      <c r="G25" s="15">
        <v>0.23437712018867579</v>
      </c>
      <c r="H25" s="15">
        <v>0.25367305815040275</v>
      </c>
      <c r="I25" s="15">
        <v>0.21449156858424351</v>
      </c>
      <c r="J25" s="15">
        <v>0.16649720945650615</v>
      </c>
      <c r="K25" s="15">
        <v>0.21701723728329431</v>
      </c>
      <c r="L25" s="15">
        <v>0.13560360176407424</v>
      </c>
      <c r="M25" s="15">
        <v>0.14353706485366013</v>
      </c>
      <c r="N25" s="15">
        <v>0.151954848692818</v>
      </c>
      <c r="O25" s="15">
        <v>0.17977510457138521</v>
      </c>
      <c r="P25" s="15">
        <v>0.17885139526056723</v>
      </c>
      <c r="Q25" s="15">
        <v>0.17895848631938682</v>
      </c>
      <c r="R25" s="15">
        <v>0.12872303820136113</v>
      </c>
      <c r="S25" s="15">
        <v>8.4616565342079147E-2</v>
      </c>
      <c r="T25" s="15">
        <v>0.16198561934853747</v>
      </c>
      <c r="U25" s="15">
        <v>0.10474115872214308</v>
      </c>
      <c r="V25" s="15">
        <v>0.14340135937808338</v>
      </c>
      <c r="W25" s="15">
        <v>0.13628025651567313</v>
      </c>
      <c r="X25" s="15">
        <v>0.10874747836384195</v>
      </c>
      <c r="Y25" s="15">
        <v>0.14497993755806393</v>
      </c>
      <c r="Z25" s="15">
        <v>0.13241092827304693</v>
      </c>
      <c r="AA25" s="15">
        <v>0.16743920828138334</v>
      </c>
    </row>
    <row r="26" spans="1:27" s="19" customFormat="1">
      <c r="A26" s="16" t="s">
        <v>23</v>
      </c>
      <c r="B26" s="16" t="s">
        <v>2</v>
      </c>
      <c r="C26" s="15">
        <v>0.14581744834757449</v>
      </c>
      <c r="D26" s="15">
        <v>0.12812042131199422</v>
      </c>
      <c r="E26" s="15">
        <v>0.17936382250553823</v>
      </c>
      <c r="F26" s="15">
        <v>0.13461030878430308</v>
      </c>
      <c r="G26" s="15">
        <v>0.13081632668746324</v>
      </c>
      <c r="H26" s="15">
        <v>0.1130803797640038</v>
      </c>
      <c r="I26" s="15">
        <v>0.10514144355531445</v>
      </c>
      <c r="J26" s="15">
        <v>0.13063330439893306</v>
      </c>
      <c r="K26" s="15">
        <v>0.13910005786880056</v>
      </c>
      <c r="L26" s="15">
        <v>0.11429530901035306</v>
      </c>
      <c r="M26" s="15">
        <v>9.0074888557348895E-2</v>
      </c>
      <c r="N26" s="15">
        <v>0.16501141868981417</v>
      </c>
      <c r="O26" s="15">
        <v>0.12175604141236043</v>
      </c>
      <c r="P26" s="15">
        <v>0.10166144084271442</v>
      </c>
      <c r="Q26" s="15">
        <v>9.3269092183190919E-2</v>
      </c>
      <c r="R26" s="15">
        <v>8.8555487861114876E-2</v>
      </c>
      <c r="S26" s="15">
        <v>0.11637314598309145</v>
      </c>
      <c r="T26" s="15">
        <v>0.12149240381572401</v>
      </c>
      <c r="U26" s="15">
        <v>0.11099251684072517</v>
      </c>
      <c r="V26" s="15">
        <v>8.1460253176002542E-2</v>
      </c>
      <c r="W26" s="15">
        <v>0.14309219584972194</v>
      </c>
      <c r="X26" s="15">
        <v>0.11106851982458521</v>
      </c>
      <c r="Y26" s="15">
        <v>9.6927597088475967E-2</v>
      </c>
      <c r="Z26" s="15">
        <v>9.3465463402504625E-2</v>
      </c>
      <c r="AA26" s="15">
        <v>8.424526673900265E-2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0.33592423398223648</v>
      </c>
      <c r="D28" s="15">
        <v>0.36011533186744094</v>
      </c>
      <c r="E28" s="15">
        <v>0.33598184984842838</v>
      </c>
      <c r="F28" s="15">
        <v>0.33412254979009176</v>
      </c>
      <c r="G28" s="15">
        <v>0.32689523543074034</v>
      </c>
      <c r="H28" s="15">
        <v>0.32587896763377094</v>
      </c>
      <c r="I28" s="15">
        <v>0.33361749920047445</v>
      </c>
      <c r="J28" s="15">
        <v>0.31875174205874007</v>
      </c>
      <c r="K28" s="15">
        <v>0.30904072469154914</v>
      </c>
      <c r="L28" s="15">
        <v>0.33123756089623174</v>
      </c>
      <c r="M28" s="15">
        <v>0.32693114553287272</v>
      </c>
      <c r="N28" s="15">
        <v>0.31686869759617303</v>
      </c>
      <c r="O28" s="15">
        <v>0.29784901172368144</v>
      </c>
      <c r="P28" s="15">
        <v>0.29909324569100859</v>
      </c>
      <c r="Q28" s="15">
        <v>0.29897789433544908</v>
      </c>
      <c r="R28" s="15">
        <v>0.28983303964050944</v>
      </c>
      <c r="S28" s="15">
        <v>0.29023253047495989</v>
      </c>
      <c r="T28" s="15">
        <v>0.27017403638168147</v>
      </c>
      <c r="U28" s="15">
        <v>0.28593866296931542</v>
      </c>
      <c r="V28" s="15">
        <v>0.28738066866209444</v>
      </c>
      <c r="W28" s="15">
        <v>0.28271803875227863</v>
      </c>
      <c r="X28" s="15">
        <v>0.25977592210002781</v>
      </c>
      <c r="Y28" s="15">
        <v>0.26203570377738405</v>
      </c>
      <c r="Z28" s="15">
        <v>0.26376829475611085</v>
      </c>
      <c r="AA28" s="15">
        <v>0.26998750655626597</v>
      </c>
    </row>
    <row r="29" spans="1:27" s="19" customFormat="1">
      <c r="A29" s="16" t="s">
        <v>23</v>
      </c>
      <c r="B29" s="16" t="s">
        <v>8</v>
      </c>
      <c r="C29" s="15">
        <v>0.24776911863374382</v>
      </c>
      <c r="D29" s="15">
        <v>0.2333618710901256</v>
      </c>
      <c r="E29" s="15">
        <v>0.24649399958746521</v>
      </c>
      <c r="F29" s="15">
        <v>0.21389250542455537</v>
      </c>
      <c r="G29" s="15">
        <v>0.22268247980034747</v>
      </c>
      <c r="H29" s="15">
        <v>0.22218453515826733</v>
      </c>
      <c r="I29" s="15">
        <v>0.23934780000124672</v>
      </c>
      <c r="J29" s="15">
        <v>0.23814217371367052</v>
      </c>
      <c r="K29" s="15">
        <v>0.22907686910815972</v>
      </c>
      <c r="L29" s="15">
        <v>0.24840520200384164</v>
      </c>
      <c r="M29" s="15">
        <v>0.24286291760570802</v>
      </c>
      <c r="N29" s="15">
        <v>0.20879385006214266</v>
      </c>
      <c r="O29" s="15">
        <v>0.20970506416038986</v>
      </c>
      <c r="P29" s="15">
        <v>0.21244699477083592</v>
      </c>
      <c r="Q29" s="15">
        <v>0.21757967326826688</v>
      </c>
      <c r="R29" s="15">
        <v>0.21896439555755937</v>
      </c>
      <c r="S29" s="15">
        <v>0.2122677384809393</v>
      </c>
      <c r="T29" s="15">
        <v>0.2006925191150403</v>
      </c>
      <c r="U29" s="15">
        <v>0.21203128502574869</v>
      </c>
      <c r="V29" s="15">
        <v>0.21990270036236664</v>
      </c>
      <c r="W29" s="15">
        <v>0.20010288989086425</v>
      </c>
      <c r="X29" s="15">
        <v>0.18572701489282153</v>
      </c>
      <c r="Y29" s="15">
        <v>0.18836241274975185</v>
      </c>
      <c r="Z29" s="15">
        <v>0.18432387524982022</v>
      </c>
      <c r="AA29" s="15">
        <v>0.20273280903234009</v>
      </c>
    </row>
    <row r="30" spans="1:27" s="19" customFormat="1">
      <c r="A30" s="16" t="s">
        <v>23</v>
      </c>
      <c r="B30" s="16" t="s">
        <v>84</v>
      </c>
      <c r="C30" s="15">
        <v>0.19536846717516254</v>
      </c>
      <c r="D30" s="15">
        <v>0.18293138987803362</v>
      </c>
      <c r="E30" s="15">
        <v>0.15163738733638102</v>
      </c>
      <c r="F30" s="15">
        <v>0.16236524228929475</v>
      </c>
      <c r="G30" s="15">
        <v>0.17005427819185417</v>
      </c>
      <c r="H30" s="15">
        <v>0.160744340690993</v>
      </c>
      <c r="I30" s="15">
        <v>0.16869238227571365</v>
      </c>
      <c r="J30" s="15">
        <v>0.15895671462982316</v>
      </c>
      <c r="K30" s="15">
        <v>0.15905198834894507</v>
      </c>
      <c r="L30" s="15">
        <v>0.16559603794554559</v>
      </c>
      <c r="M30" s="15">
        <v>0.16729289216900359</v>
      </c>
      <c r="N30" s="15">
        <v>0.15520134235295757</v>
      </c>
      <c r="O30" s="15">
        <v>0.14979722921828934</v>
      </c>
      <c r="P30" s="15">
        <v>0.13875153458422088</v>
      </c>
      <c r="Q30" s="15">
        <v>0.14130186876734072</v>
      </c>
      <c r="R30" s="15">
        <v>0.13543289623936008</v>
      </c>
      <c r="S30" s="15">
        <v>0.13515740390732761</v>
      </c>
      <c r="T30" s="15">
        <v>0.13329825580886479</v>
      </c>
      <c r="U30" s="15">
        <v>0.13214633216991398</v>
      </c>
      <c r="V30" s="15">
        <v>0.13738700288864858</v>
      </c>
      <c r="W30" s="15">
        <v>0.12626897164823328</v>
      </c>
      <c r="X30" s="15">
        <v>0.11553673257230226</v>
      </c>
      <c r="Y30" s="15">
        <v>0.12019830304551754</v>
      </c>
      <c r="Z30" s="15">
        <v>0.12413755607696442</v>
      </c>
      <c r="AA30" s="15">
        <v>0.1352834202973385</v>
      </c>
    </row>
    <row r="31" spans="1:27" s="19" customFormat="1">
      <c r="A31" s="16" t="s">
        <v>23</v>
      </c>
      <c r="B31" s="16" t="s">
        <v>187</v>
      </c>
      <c r="C31" s="15">
        <v>0.16467414621385082</v>
      </c>
      <c r="D31" s="15">
        <v>0.18299531963470322</v>
      </c>
      <c r="E31" s="15">
        <v>0.712262056370773</v>
      </c>
      <c r="F31" s="15">
        <v>0.21563300224575521</v>
      </c>
      <c r="G31" s="15">
        <v>0.24805254399857787</v>
      </c>
      <c r="H31" s="15">
        <v>0.23676890965429298</v>
      </c>
      <c r="I31" s="15">
        <v>0.25368526749450071</v>
      </c>
      <c r="J31" s="15">
        <v>0.2389406020280902</v>
      </c>
      <c r="K31" s="15">
        <v>0.24903128525438373</v>
      </c>
      <c r="L31" s="15">
        <v>0.25736566410252032</v>
      </c>
      <c r="M31" s="15">
        <v>0.23837793545253597</v>
      </c>
      <c r="N31" s="15">
        <v>0.25989978120241508</v>
      </c>
      <c r="O31" s="15">
        <v>0.2369736939869479</v>
      </c>
      <c r="P31" s="15">
        <v>0.24507683945866623</v>
      </c>
      <c r="Q31" s="15">
        <v>0.22241011083760059</v>
      </c>
      <c r="R31" s="15">
        <v>0.24614155975665999</v>
      </c>
      <c r="S31" s="15">
        <v>0.21201385375984899</v>
      </c>
      <c r="T31" s="15">
        <v>0.20894087158172198</v>
      </c>
      <c r="U31" s="15">
        <v>0.20683295112999123</v>
      </c>
      <c r="V31" s="15">
        <v>0.23864613175491159</v>
      </c>
      <c r="W31" s="15">
        <v>0.21193740447995429</v>
      </c>
      <c r="X31" s="15">
        <v>0.14947764410259334</v>
      </c>
      <c r="Y31" s="15">
        <v>0.1459968765925585</v>
      </c>
      <c r="Z31" s="15">
        <v>0.12272668151767459</v>
      </c>
      <c r="AA31" s="15">
        <v>0.17220022342974606</v>
      </c>
    </row>
    <row r="32" spans="1:27" s="19" customFormat="1">
      <c r="A32" s="16" t="s">
        <v>23</v>
      </c>
      <c r="B32" s="16" t="s">
        <v>15</v>
      </c>
      <c r="C32" s="15">
        <v>0.11613227428534256</v>
      </c>
      <c r="D32" s="15">
        <v>0.11716776706173916</v>
      </c>
      <c r="E32" s="15">
        <v>7.0436708032154793E-2</v>
      </c>
      <c r="F32" s="15">
        <v>7.2754060328711095E-2</v>
      </c>
      <c r="G32" s="15">
        <v>8.0582907483632407E-2</v>
      </c>
      <c r="H32" s="15">
        <v>8.3550673096263101E-2</v>
      </c>
      <c r="I32" s="15">
        <v>8.5938606814936813E-2</v>
      </c>
      <c r="J32" s="15">
        <v>8.708668282758221E-2</v>
      </c>
      <c r="K32" s="15">
        <v>9.0365291880047369E-2</v>
      </c>
      <c r="L32" s="15">
        <v>9.7929628064790566E-2</v>
      </c>
      <c r="M32" s="15">
        <v>9.9546914785045459E-2</v>
      </c>
      <c r="N32" s="15">
        <v>9.7496034713263832E-2</v>
      </c>
      <c r="O32" s="15">
        <v>9.9559409155858827E-2</v>
      </c>
      <c r="P32" s="15">
        <v>0.10197972227863739</v>
      </c>
      <c r="Q32" s="15">
        <v>0.10060993012130592</v>
      </c>
      <c r="R32" s="15">
        <v>0.10223629087399604</v>
      </c>
      <c r="S32" s="15">
        <v>9.5693340690505141E-2</v>
      </c>
      <c r="T32" s="15">
        <v>9.5294874574744254E-2</v>
      </c>
      <c r="U32" s="15">
        <v>0.10349185111932592</v>
      </c>
      <c r="V32" s="15">
        <v>0.10615245677251568</v>
      </c>
      <c r="W32" s="15">
        <v>9.5882456325653537E-2</v>
      </c>
      <c r="X32" s="15">
        <v>8.5896455733824179E-2</v>
      </c>
      <c r="Y32" s="15">
        <v>8.746215449409947E-2</v>
      </c>
      <c r="Z32" s="15">
        <v>8.4796960063263233E-2</v>
      </c>
      <c r="AA32" s="15">
        <v>9.8954193105343896E-2</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0.39899319128407934</v>
      </c>
      <c r="D36" s="15">
        <v>0.33769467052597396</v>
      </c>
      <c r="E36" s="15">
        <v>0.58475115823275792</v>
      </c>
      <c r="F36" s="15">
        <v>0.69701866199762486</v>
      </c>
      <c r="G36" s="15">
        <v>0.67150677138997161</v>
      </c>
      <c r="H36" s="15">
        <v>0.65445194216893854</v>
      </c>
      <c r="I36" s="15">
        <v>0.59652532859197915</v>
      </c>
      <c r="J36" s="15">
        <v>0.6201379622778872</v>
      </c>
      <c r="K36" s="15">
        <v>0.63677587448106832</v>
      </c>
      <c r="L36" s="15">
        <v>0.49066781466662901</v>
      </c>
      <c r="M36" s="15">
        <v>0.53500599154693151</v>
      </c>
      <c r="N36" s="15" t="s">
        <v>265</v>
      </c>
      <c r="O36" s="15" t="s">
        <v>265</v>
      </c>
      <c r="P36" s="15" t="s">
        <v>265</v>
      </c>
      <c r="Q36" s="15" t="s">
        <v>265</v>
      </c>
      <c r="R36" s="15" t="s">
        <v>265</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0.55670193768626919</v>
      </c>
      <c r="D38" s="15">
        <v>0.41092646621927609</v>
      </c>
      <c r="E38" s="15">
        <v>0.51428586125048548</v>
      </c>
      <c r="F38" s="15">
        <v>0.41977984247204331</v>
      </c>
      <c r="G38" s="15">
        <v>0.38639557519683015</v>
      </c>
      <c r="H38" s="15">
        <v>0.33972164848275527</v>
      </c>
      <c r="I38" s="15">
        <v>0.35381744803502402</v>
      </c>
      <c r="J38" s="15">
        <v>0.32710360889428536</v>
      </c>
      <c r="K38" s="15">
        <v>0.33532927099020537</v>
      </c>
      <c r="L38" s="15">
        <v>0.26218651412852784</v>
      </c>
      <c r="M38" s="15">
        <v>0.28815179373629268</v>
      </c>
      <c r="N38" s="15">
        <v>0.32817075118386313</v>
      </c>
      <c r="O38" s="15">
        <v>0.32180293418980765</v>
      </c>
      <c r="P38" s="15">
        <v>0.323315997508274</v>
      </c>
      <c r="Q38" s="15">
        <v>0.30043914839016422</v>
      </c>
      <c r="R38" s="15">
        <v>0.26101473121176788</v>
      </c>
      <c r="S38" s="15">
        <v>0.26868050372096042</v>
      </c>
      <c r="T38" s="15">
        <v>0.27625874144319368</v>
      </c>
      <c r="U38" s="15">
        <v>0.22720068028447127</v>
      </c>
      <c r="V38" s="15">
        <v>0.34403279653915197</v>
      </c>
      <c r="W38" s="15">
        <v>0.59107944840252669</v>
      </c>
      <c r="X38" s="15">
        <v>0.56234094024551629</v>
      </c>
      <c r="Y38" s="15">
        <v>0.59150264745667047</v>
      </c>
      <c r="Z38" s="15">
        <v>0.53259534155350452</v>
      </c>
      <c r="AA38" s="15" t="s">
        <v>265</v>
      </c>
    </row>
    <row r="39" spans="1:27" s="19" customFormat="1">
      <c r="A39" s="16" t="s">
        <v>24</v>
      </c>
      <c r="B39" s="16" t="s">
        <v>12</v>
      </c>
      <c r="C39" s="15">
        <v>0.72836483304794519</v>
      </c>
      <c r="D39" s="15">
        <v>0.61421586044520549</v>
      </c>
      <c r="E39" s="15">
        <v>0.72362417950913238</v>
      </c>
      <c r="F39" s="15">
        <v>0.73591787956621002</v>
      </c>
      <c r="G39" s="15">
        <v>0.70577336615296793</v>
      </c>
      <c r="H39" s="15">
        <v>0.6377796090182648</v>
      </c>
      <c r="I39" s="15">
        <v>0.63514661815068485</v>
      </c>
      <c r="J39" s="15">
        <v>0.64309007562785381</v>
      </c>
      <c r="K39" s="15">
        <v>0.63776344891552517</v>
      </c>
      <c r="L39" s="15">
        <v>0.51993796375570778</v>
      </c>
      <c r="M39" s="15">
        <v>0.57393578767123299</v>
      </c>
      <c r="N39" s="15">
        <v>0.60407384417808219</v>
      </c>
      <c r="O39" s="15">
        <v>0.53674250856164385</v>
      </c>
      <c r="P39" s="15">
        <v>0.5295329266552512</v>
      </c>
      <c r="Q39" s="15">
        <v>0.51880322488584474</v>
      </c>
      <c r="R39" s="15">
        <v>0.53953831335616442</v>
      </c>
      <c r="S39" s="15">
        <v>0.5846873216324201</v>
      </c>
      <c r="T39" s="15">
        <v>0.55605636415525117</v>
      </c>
      <c r="U39" s="15">
        <v>0.51018871289954337</v>
      </c>
      <c r="V39" s="15">
        <v>0.4859343607305936</v>
      </c>
      <c r="W39" s="15">
        <v>0.49495055650684933</v>
      </c>
      <c r="X39" s="15">
        <v>0.51594541952054795</v>
      </c>
      <c r="Y39" s="15">
        <v>0.48017765410958901</v>
      </c>
      <c r="Z39" s="15">
        <v>0.48402957334474878</v>
      </c>
      <c r="AA39" s="15" t="s">
        <v>265</v>
      </c>
    </row>
    <row r="40" spans="1:27" s="19" customFormat="1">
      <c r="A40" s="16" t="s">
        <v>24</v>
      </c>
      <c r="B40" s="16" t="s">
        <v>4</v>
      </c>
      <c r="C40" s="15">
        <v>0.21328802544494477</v>
      </c>
      <c r="D40" s="15">
        <v>3.7092012201458663E-2</v>
      </c>
      <c r="E40" s="15">
        <v>0.12835645851668254</v>
      </c>
      <c r="F40" s="15">
        <v>0.12383777416370342</v>
      </c>
      <c r="G40" s="15">
        <v>0.10902475636047534</v>
      </c>
      <c r="H40" s="15">
        <v>9.5704803540564778E-2</v>
      </c>
      <c r="I40" s="15">
        <v>6.3071578516783619E-2</v>
      </c>
      <c r="J40" s="15">
        <v>5.6540708303269023E-2</v>
      </c>
      <c r="K40" s="15">
        <v>0.10965348392278548</v>
      </c>
      <c r="L40" s="15">
        <v>4.74099889214393E-2</v>
      </c>
      <c r="M40" s="15">
        <v>8.2149959890844212E-2</v>
      </c>
      <c r="N40" s="15">
        <v>8.0701149542394796E-2</v>
      </c>
      <c r="O40" s="15">
        <v>9.0195898392822646E-2</v>
      </c>
      <c r="P40" s="15">
        <v>0.10964063740553279</v>
      </c>
      <c r="Q40" s="15">
        <v>8.5416537863769251E-2</v>
      </c>
      <c r="R40" s="15">
        <v>6.112563144566327E-2</v>
      </c>
      <c r="S40" s="15">
        <v>3.5868627480946096E-2</v>
      </c>
      <c r="T40" s="15">
        <v>7.3437212164013277E-2</v>
      </c>
      <c r="U40" s="15">
        <v>4.8768767996789815E-2</v>
      </c>
      <c r="V40" s="15">
        <v>0.10587586451607696</v>
      </c>
      <c r="W40" s="15">
        <v>4.5811477817571028E-2</v>
      </c>
      <c r="X40" s="15">
        <v>3.429981521910816E-2</v>
      </c>
      <c r="Y40" s="15">
        <v>5.4948288522177126E-2</v>
      </c>
      <c r="Z40" s="15">
        <v>1.4458897348341319E-2</v>
      </c>
      <c r="AA40" s="15">
        <v>5.889970844426462E-2</v>
      </c>
    </row>
    <row r="41" spans="1:27" s="19" customFormat="1">
      <c r="A41" s="16" t="s">
        <v>24</v>
      </c>
      <c r="B41" s="16" t="s">
        <v>2</v>
      </c>
      <c r="C41" s="15">
        <v>0.51507229316864989</v>
      </c>
      <c r="D41" s="15">
        <v>0.50077371890416067</v>
      </c>
      <c r="E41" s="15">
        <v>0.5196453569778946</v>
      </c>
      <c r="F41" s="15">
        <v>0.49919644390467233</v>
      </c>
      <c r="G41" s="15">
        <v>0.50676808299040577</v>
      </c>
      <c r="H41" s="15">
        <v>0.48363842412971653</v>
      </c>
      <c r="I41" s="15">
        <v>0.48074788436311827</v>
      </c>
      <c r="J41" s="15">
        <v>0.50058947502724382</v>
      </c>
      <c r="K41" s="15">
        <v>0.4889646504213831</v>
      </c>
      <c r="L41" s="15">
        <v>0.43724006022029843</v>
      </c>
      <c r="M41" s="15">
        <v>0.44818808052080317</v>
      </c>
      <c r="N41" s="15">
        <v>0.13315594942124223</v>
      </c>
      <c r="O41" s="15">
        <v>9.6830737653924304E-2</v>
      </c>
      <c r="P41" s="15">
        <v>8.0358232455652989E-2</v>
      </c>
      <c r="Q41" s="15">
        <v>0.10890740431952346</v>
      </c>
      <c r="R41" s="15">
        <v>7.9017095530718742E-2</v>
      </c>
      <c r="S41" s="15">
        <v>2.0375775812002731E-10</v>
      </c>
      <c r="T41" s="15">
        <v>1.5932884193115575E-10</v>
      </c>
      <c r="U41" s="15">
        <v>1.4493648658202219E-10</v>
      </c>
      <c r="V41" s="15">
        <v>1.3704216416199154E-10</v>
      </c>
      <c r="W41" s="15">
        <v>1.3296904641612643E-10</v>
      </c>
      <c r="X41" s="15">
        <v>1.2614792566561997E-10</v>
      </c>
      <c r="Y41" s="15">
        <v>7.1580015822345858E-4</v>
      </c>
      <c r="Z41" s="15">
        <v>1.4445836035087649E-10</v>
      </c>
      <c r="AA41" s="15">
        <v>3.0988930974859089E-10</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0.32908598107683579</v>
      </c>
      <c r="D43" s="15">
        <v>0.36889248409697462</v>
      </c>
      <c r="E43" s="15">
        <v>0.35159609100854106</v>
      </c>
      <c r="F43" s="15">
        <v>0.33539992269732349</v>
      </c>
      <c r="G43" s="15">
        <v>0.34242797459594804</v>
      </c>
      <c r="H43" s="15">
        <v>0.35136189833683201</v>
      </c>
      <c r="I43" s="15">
        <v>0.35901866300206137</v>
      </c>
      <c r="J43" s="15">
        <v>0.32431283518880627</v>
      </c>
      <c r="K43" s="15">
        <v>0.34018861695325292</v>
      </c>
      <c r="L43" s="15">
        <v>0.34605159693254234</v>
      </c>
      <c r="M43" s="15">
        <v>0.3576197739610808</v>
      </c>
      <c r="N43" s="15">
        <v>0.31045484154590219</v>
      </c>
      <c r="O43" s="15">
        <v>0.30489993340374755</v>
      </c>
      <c r="P43" s="15">
        <v>0.31025713737303334</v>
      </c>
      <c r="Q43" s="15">
        <v>0.31032760612727395</v>
      </c>
      <c r="R43" s="15">
        <v>0.31426988305433934</v>
      </c>
      <c r="S43" s="15">
        <v>0.30114825854048755</v>
      </c>
      <c r="T43" s="15">
        <v>0.3060889300212255</v>
      </c>
      <c r="U43" s="15">
        <v>0.30223149617105155</v>
      </c>
      <c r="V43" s="15">
        <v>0.3180123927892225</v>
      </c>
      <c r="W43" s="15">
        <v>0.28010351378508586</v>
      </c>
      <c r="X43" s="15">
        <v>0.27110877728527821</v>
      </c>
      <c r="Y43" s="15">
        <v>0.28166271291635159</v>
      </c>
      <c r="Z43" s="15">
        <v>0.27914173578369827</v>
      </c>
      <c r="AA43" s="15">
        <v>0.29158672859888013</v>
      </c>
    </row>
    <row r="44" spans="1:27" s="19" customFormat="1">
      <c r="A44" s="16" t="s">
        <v>24</v>
      </c>
      <c r="B44" s="16" t="s">
        <v>8</v>
      </c>
      <c r="C44" s="15">
        <v>0.26223651510605395</v>
      </c>
      <c r="D44" s="15">
        <v>0.25174010082611836</v>
      </c>
      <c r="E44" s="15">
        <v>0.23871785086521768</v>
      </c>
      <c r="F44" s="15">
        <v>0.25892375651524485</v>
      </c>
      <c r="G44" s="15">
        <v>0.25810243628971752</v>
      </c>
      <c r="H44" s="15">
        <v>0.26498593469447901</v>
      </c>
      <c r="I44" s="15">
        <v>0.26444716497787496</v>
      </c>
      <c r="J44" s="15">
        <v>0.250025995549576</v>
      </c>
      <c r="K44" s="15">
        <v>0.24755964288695789</v>
      </c>
      <c r="L44" s="15">
        <v>0.25587042952625766</v>
      </c>
      <c r="M44" s="15">
        <v>0.24872970607667005</v>
      </c>
      <c r="N44" s="15">
        <v>0.22432311667064181</v>
      </c>
      <c r="O44" s="15">
        <v>0.22629603513030808</v>
      </c>
      <c r="P44" s="15">
        <v>0.20728784479152801</v>
      </c>
      <c r="Q44" s="15">
        <v>0.21725032874238862</v>
      </c>
      <c r="R44" s="15">
        <v>0.21199356811227443</v>
      </c>
      <c r="S44" s="15">
        <v>0.21681676952202963</v>
      </c>
      <c r="T44" s="15">
        <v>0.21101648857810842</v>
      </c>
      <c r="U44" s="15">
        <v>0.20829211661448815</v>
      </c>
      <c r="V44" s="15">
        <v>0.20954989297191964</v>
      </c>
      <c r="W44" s="15">
        <v>0.20077828224467908</v>
      </c>
      <c r="X44" s="15">
        <v>0.19189273184823222</v>
      </c>
      <c r="Y44" s="15">
        <v>0.17980673521050866</v>
      </c>
      <c r="Z44" s="15">
        <v>0.18927497857058606</v>
      </c>
      <c r="AA44" s="15">
        <v>0.19758781987229421</v>
      </c>
    </row>
    <row r="45" spans="1:27" s="19" customFormat="1">
      <c r="A45" s="16" t="s">
        <v>24</v>
      </c>
      <c r="B45" s="16" t="s">
        <v>84</v>
      </c>
      <c r="C45" s="15">
        <v>0.16870342139742647</v>
      </c>
      <c r="D45" s="15">
        <v>0.16936491607044638</v>
      </c>
      <c r="E45" s="15">
        <v>0.15270436227286707</v>
      </c>
      <c r="F45" s="15">
        <v>0.16671461486653438</v>
      </c>
      <c r="G45" s="15">
        <v>0.163671039165939</v>
      </c>
      <c r="H45" s="15">
        <v>0.16032456076805757</v>
      </c>
      <c r="I45" s="15">
        <v>0.16581999875622988</v>
      </c>
      <c r="J45" s="15">
        <v>0.15350377705060594</v>
      </c>
      <c r="K45" s="15">
        <v>0.15457364518337396</v>
      </c>
      <c r="L45" s="15">
        <v>0.15597173729221292</v>
      </c>
      <c r="M45" s="15">
        <v>0.16172219907588309</v>
      </c>
      <c r="N45" s="15">
        <v>0.1731602055774952</v>
      </c>
      <c r="O45" s="15">
        <v>0.16597322133715381</v>
      </c>
      <c r="P45" s="15">
        <v>0.1528909144486949</v>
      </c>
      <c r="Q45" s="15">
        <v>0.14837180516125748</v>
      </c>
      <c r="R45" s="15">
        <v>0.13882400982645526</v>
      </c>
      <c r="S45" s="15">
        <v>0.14976163554520747</v>
      </c>
      <c r="T45" s="15">
        <v>0.13573905054627355</v>
      </c>
      <c r="U45" s="15">
        <v>0.12239302856039903</v>
      </c>
      <c r="V45" s="15">
        <v>0.12559293472419855</v>
      </c>
      <c r="W45" s="15">
        <v>0.14266563863737461</v>
      </c>
      <c r="X45" s="15">
        <v>0.12261152110084021</v>
      </c>
      <c r="Y45" s="15">
        <v>0.10318480498092125</v>
      </c>
      <c r="Z45" s="15">
        <v>0.11840390585434103</v>
      </c>
      <c r="AA45" s="15">
        <v>0.13910349554268486</v>
      </c>
    </row>
    <row r="46" spans="1:27" s="19" customFormat="1">
      <c r="A46" s="16" t="s">
        <v>24</v>
      </c>
      <c r="B46" s="16" t="s">
        <v>187</v>
      </c>
      <c r="C46" s="15">
        <v>0.15358475888183537</v>
      </c>
      <c r="D46" s="15">
        <v>0.1789619236551955</v>
      </c>
      <c r="E46" s="15">
        <v>0.11349589319523332</v>
      </c>
      <c r="F46" s="15">
        <v>0.10488190360841966</v>
      </c>
      <c r="G46" s="15">
        <v>0.11638713651145813</v>
      </c>
      <c r="H46" s="15">
        <v>0.10452424952799379</v>
      </c>
      <c r="I46" s="15">
        <v>0.12180301667391276</v>
      </c>
      <c r="J46" s="15">
        <v>0.1151449297605595</v>
      </c>
      <c r="K46" s="15">
        <v>0.10682045041128327</v>
      </c>
      <c r="L46" s="15">
        <v>0.15391354663918516</v>
      </c>
      <c r="M46" s="15">
        <v>0.15862425746424649</v>
      </c>
      <c r="N46" s="15">
        <v>0.17131753713083861</v>
      </c>
      <c r="O46" s="15">
        <v>0.14583189808828437</v>
      </c>
      <c r="P46" s="15">
        <v>0.12269826474296028</v>
      </c>
      <c r="Q46" s="15">
        <v>0.1179080393977399</v>
      </c>
      <c r="R46" s="15">
        <v>0.10725339549082707</v>
      </c>
      <c r="S46" s="15">
        <v>0.12661332359489388</v>
      </c>
      <c r="T46" s="15">
        <v>0.11411239552647527</v>
      </c>
      <c r="U46" s="15">
        <v>0.10168694522492393</v>
      </c>
      <c r="V46" s="15">
        <v>9.7537740503806258E-2</v>
      </c>
      <c r="W46" s="15">
        <v>9.2240563922079535E-2</v>
      </c>
      <c r="X46" s="15">
        <v>8.3179807078435739E-2</v>
      </c>
      <c r="Y46" s="15">
        <v>6.8788416401735747E-2</v>
      </c>
      <c r="Z46" s="15">
        <v>8.3283631238839681E-2</v>
      </c>
      <c r="AA46" s="15">
        <v>9.3074562661429633E-2</v>
      </c>
    </row>
    <row r="47" spans="1:27" s="19" customFormat="1">
      <c r="A47" s="16" t="s">
        <v>24</v>
      </c>
      <c r="B47" s="16" t="s">
        <v>15</v>
      </c>
      <c r="C47" s="15">
        <v>0.12725253004375098</v>
      </c>
      <c r="D47" s="15">
        <v>0.14175667745658435</v>
      </c>
      <c r="E47" s="15">
        <v>7.3577116367980061E-2</v>
      </c>
      <c r="F47" s="15">
        <v>7.7733490056831958E-2</v>
      </c>
      <c r="G47" s="15">
        <v>8.2180113678749653E-2</v>
      </c>
      <c r="H47" s="15">
        <v>8.8136720979454353E-2</v>
      </c>
      <c r="I47" s="15">
        <v>9.2177669841973467E-2</v>
      </c>
      <c r="J47" s="15">
        <v>9.581361260756649E-2</v>
      </c>
      <c r="K47" s="15">
        <v>9.9079701139275306E-2</v>
      </c>
      <c r="L47" s="15">
        <v>0.10199771698491404</v>
      </c>
      <c r="M47" s="15">
        <v>0.10372166285129661</v>
      </c>
      <c r="N47" s="15">
        <v>0.10367676742281003</v>
      </c>
      <c r="O47" s="15">
        <v>0.10609088892310785</v>
      </c>
      <c r="P47" s="15">
        <v>0.10694902441567743</v>
      </c>
      <c r="Q47" s="15">
        <v>0.10765368974795896</v>
      </c>
      <c r="R47" s="15">
        <v>0.10818925950605401</v>
      </c>
      <c r="S47" s="15">
        <v>0.10874396344879675</v>
      </c>
      <c r="T47" s="15">
        <v>0.10787898592649056</v>
      </c>
      <c r="U47" s="15">
        <v>0.10852979159412565</v>
      </c>
      <c r="V47" s="15">
        <v>0.1069072431823115</v>
      </c>
      <c r="W47" s="15">
        <v>0.10603857884761578</v>
      </c>
      <c r="X47" s="15">
        <v>0.10724461717973603</v>
      </c>
      <c r="Y47" s="15">
        <v>0.10529919736745412</v>
      </c>
      <c r="Z47" s="15">
        <v>0.10911832184270435</v>
      </c>
      <c r="AA47" s="15">
        <v>0.1091319739719345</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0.44517896757377007</v>
      </c>
      <c r="D52" s="15">
        <v>0.44162012900080572</v>
      </c>
      <c r="E52" s="15">
        <v>0.48495407810210395</v>
      </c>
      <c r="F52" s="15">
        <v>0.42327708926606572</v>
      </c>
      <c r="G52" s="15" t="s">
        <v>265</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0.23078170091324202</v>
      </c>
      <c r="D54" s="15">
        <v>9.3722687214611883E-2</v>
      </c>
      <c r="E54" s="15">
        <v>0.17246235159817352</v>
      </c>
      <c r="F54" s="15">
        <v>6.7477116438356174E-2</v>
      </c>
      <c r="G54" s="15">
        <v>7.7145609589041084E-2</v>
      </c>
      <c r="H54" s="15">
        <v>4.4351244292237448E-2</v>
      </c>
      <c r="I54" s="15">
        <v>4.4748705479452054E-2</v>
      </c>
      <c r="J54" s="15">
        <v>5.574024657534247E-3</v>
      </c>
      <c r="K54" s="15">
        <v>4.840188584474886E-2</v>
      </c>
      <c r="L54" s="15">
        <v>9.8311278538812785E-3</v>
      </c>
      <c r="M54" s="15">
        <v>7.3436493150684946E-3</v>
      </c>
      <c r="N54" s="15">
        <v>1.4103613470319635E-2</v>
      </c>
      <c r="O54" s="15">
        <v>1.0703464155251141E-9</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0.16405203867245394</v>
      </c>
      <c r="D55" s="15">
        <v>0.11757457507075465</v>
      </c>
      <c r="E55" s="15">
        <v>0.21883057100013675</v>
      </c>
      <c r="F55" s="15">
        <v>0.15295283981688923</v>
      </c>
      <c r="G55" s="15">
        <v>0.15900187464211021</v>
      </c>
      <c r="H55" s="15">
        <v>0.10177180258805178</v>
      </c>
      <c r="I55" s="15">
        <v>0.15168224550974876</v>
      </c>
      <c r="J55" s="15">
        <v>9.9266568279408357E-2</v>
      </c>
      <c r="K55" s="15">
        <v>0.16135764764343116</v>
      </c>
      <c r="L55" s="15">
        <v>6.1794013212512454E-2</v>
      </c>
      <c r="M55" s="15">
        <v>6.3844315969470142E-2</v>
      </c>
      <c r="N55" s="15">
        <v>0.10551709185886562</v>
      </c>
      <c r="O55" s="15">
        <v>7.2459890261991303E-2</v>
      </c>
      <c r="P55" s="15">
        <v>0.13390925156204236</v>
      </c>
      <c r="Q55" s="15">
        <v>0.11217803298749918</v>
      </c>
      <c r="R55" s="15">
        <v>0.12975068426508463</v>
      </c>
      <c r="S55" s="15">
        <v>3.7947027393257449E-2</v>
      </c>
      <c r="T55" s="15">
        <v>9.6945459172165807E-2</v>
      </c>
      <c r="U55" s="15">
        <v>5.8403095494083103E-2</v>
      </c>
      <c r="V55" s="15">
        <v>6.4451433050705484E-2</v>
      </c>
      <c r="W55" s="15">
        <v>0.10394324863131978</v>
      </c>
      <c r="X55" s="15">
        <v>4.7986172591426769E-2</v>
      </c>
      <c r="Y55" s="15">
        <v>0.12357668542355445</v>
      </c>
      <c r="Z55" s="15">
        <v>6.2674715426569882E-2</v>
      </c>
      <c r="AA55" s="15">
        <v>0.15223784927256118</v>
      </c>
    </row>
    <row r="56" spans="1:27" s="19" customFormat="1">
      <c r="A56" s="16" t="s">
        <v>25</v>
      </c>
      <c r="B56" s="16" t="s">
        <v>2</v>
      </c>
      <c r="C56" s="15">
        <v>0.16413409252352204</v>
      </c>
      <c r="D56" s="15">
        <v>0.13772458144283314</v>
      </c>
      <c r="E56" s="15">
        <v>0.20534798131021648</v>
      </c>
      <c r="F56" s="15">
        <v>0.17176757624466765</v>
      </c>
      <c r="G56" s="15">
        <v>0.14835993143763526</v>
      </c>
      <c r="H56" s="15">
        <v>0.1488244228264429</v>
      </c>
      <c r="I56" s="15">
        <v>0.13539866636134038</v>
      </c>
      <c r="J56" s="15">
        <v>0.16590436702799502</v>
      </c>
      <c r="K56" s="15">
        <v>0.17126834950581515</v>
      </c>
      <c r="L56" s="15">
        <v>0.16241279675399647</v>
      </c>
      <c r="M56" s="15">
        <v>0.13639423567857625</v>
      </c>
      <c r="N56" s="15">
        <v>0.20478028255816957</v>
      </c>
      <c r="O56" s="15">
        <v>0.17132222941015446</v>
      </c>
      <c r="P56" s="15">
        <v>0.14810652583297176</v>
      </c>
      <c r="Q56" s="15">
        <v>0.14833670638232552</v>
      </c>
      <c r="R56" s="15">
        <v>0.13512667870884423</v>
      </c>
      <c r="S56" s="15">
        <v>0.16483416492443342</v>
      </c>
      <c r="T56" s="15">
        <v>0.17088454954372415</v>
      </c>
      <c r="U56" s="15">
        <v>0.16195113272402595</v>
      </c>
      <c r="V56" s="15">
        <v>0.13659755947462349</v>
      </c>
      <c r="W56" s="15">
        <v>0.20487745121668771</v>
      </c>
      <c r="X56" s="15">
        <v>0.17154227186998414</v>
      </c>
      <c r="Y56" s="15">
        <v>0.14836735321701552</v>
      </c>
      <c r="Z56" s="15">
        <v>0.14836173225974686</v>
      </c>
      <c r="AA56" s="15">
        <v>0.13465071339036747</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0.33140901516291471</v>
      </c>
      <c r="D58" s="15">
        <v>0.34099215693675439</v>
      </c>
      <c r="E58" s="15">
        <v>0.31783754445943724</v>
      </c>
      <c r="F58" s="15">
        <v>0.34424810053044752</v>
      </c>
      <c r="G58" s="15">
        <v>0.33727872286935662</v>
      </c>
      <c r="H58" s="15">
        <v>0.36883123991494887</v>
      </c>
      <c r="I58" s="15">
        <v>0.33238235567820612</v>
      </c>
      <c r="J58" s="15">
        <v>0.3392314037552529</v>
      </c>
      <c r="K58" s="15">
        <v>0.34643495055287854</v>
      </c>
      <c r="L58" s="15">
        <v>0.36786511876011641</v>
      </c>
      <c r="M58" s="15">
        <v>0.37273533000991671</v>
      </c>
      <c r="N58" s="15">
        <v>0.34162072652397724</v>
      </c>
      <c r="O58" s="15">
        <v>0.36175059877077292</v>
      </c>
      <c r="P58" s="15">
        <v>0.34336594348003352</v>
      </c>
      <c r="Q58" s="15">
        <v>0.3755309457038935</v>
      </c>
      <c r="R58" s="15">
        <v>0.33130994581857492</v>
      </c>
      <c r="S58" s="15">
        <v>0.33872539957153791</v>
      </c>
      <c r="T58" s="15">
        <v>0.33763414020505961</v>
      </c>
      <c r="U58" s="15">
        <v>0.35237533636737872</v>
      </c>
      <c r="V58" s="15">
        <v>0.3719532809990882</v>
      </c>
      <c r="W58" s="15">
        <v>0.33992614120329306</v>
      </c>
      <c r="X58" s="15">
        <v>0.33516384798904547</v>
      </c>
      <c r="Y58" s="15">
        <v>0.31985682925559639</v>
      </c>
      <c r="Z58" s="15">
        <v>0.35143470903517282</v>
      </c>
      <c r="AA58" s="15">
        <v>0.3273970267334122</v>
      </c>
    </row>
    <row r="59" spans="1:27" s="19" customFormat="1">
      <c r="A59" s="16" t="s">
        <v>25</v>
      </c>
      <c r="B59" s="16" t="s">
        <v>8</v>
      </c>
      <c r="C59" s="15">
        <v>0.32067360552479357</v>
      </c>
      <c r="D59" s="15">
        <v>0.25585587108621854</v>
      </c>
      <c r="E59" s="15">
        <v>0.23207228932231819</v>
      </c>
      <c r="F59" s="15">
        <v>0.23402169421807523</v>
      </c>
      <c r="G59" s="15">
        <v>0.23545568461687061</v>
      </c>
      <c r="H59" s="15">
        <v>0.23600420430259739</v>
      </c>
      <c r="I59" s="15">
        <v>0.24390007518162801</v>
      </c>
      <c r="J59" s="15">
        <v>0.24197676272938781</v>
      </c>
      <c r="K59" s="15">
        <v>0.23825362817810788</v>
      </c>
      <c r="L59" s="15">
        <v>0.24920027489940963</v>
      </c>
      <c r="M59" s="15">
        <v>0.25285817314047765</v>
      </c>
      <c r="N59" s="15">
        <v>0.2215907400853411</v>
      </c>
      <c r="O59" s="15">
        <v>0.23182611232392594</v>
      </c>
      <c r="P59" s="15">
        <v>0.233212763569005</v>
      </c>
      <c r="Q59" s="15">
        <v>0.23258539467423484</v>
      </c>
      <c r="R59" s="15">
        <v>0.22103925943867367</v>
      </c>
      <c r="S59" s="15">
        <v>0.21926308195625668</v>
      </c>
      <c r="T59" s="15">
        <v>0.20825668262657027</v>
      </c>
      <c r="U59" s="15">
        <v>0.22148645173611431</v>
      </c>
      <c r="V59" s="15">
        <v>0.22178874983283212</v>
      </c>
      <c r="W59" s="15">
        <v>0.20456707792907741</v>
      </c>
      <c r="X59" s="15">
        <v>0.20769946177260923</v>
      </c>
      <c r="Y59" s="15">
        <v>0.20550569280211031</v>
      </c>
      <c r="Z59" s="15">
        <v>0.2060839028890836</v>
      </c>
      <c r="AA59" s="15">
        <v>0.21247715952285706</v>
      </c>
    </row>
    <row r="60" spans="1:27" s="19" customFormat="1">
      <c r="A60" s="16" t="s">
        <v>25</v>
      </c>
      <c r="B60" s="16" t="s">
        <v>84</v>
      </c>
      <c r="C60" s="15">
        <v>0.13882413757084922</v>
      </c>
      <c r="D60" s="15">
        <v>0.1506169439082875</v>
      </c>
      <c r="E60" s="15">
        <v>9.1590600003875672E-2</v>
      </c>
      <c r="F60" s="15">
        <v>8.951361213269976E-2</v>
      </c>
      <c r="G60" s="15">
        <v>0.10382070954592233</v>
      </c>
      <c r="H60" s="15">
        <v>9.6302755494043615E-2</v>
      </c>
      <c r="I60" s="15">
        <v>9.8145470039955093E-2</v>
      </c>
      <c r="J60" s="15">
        <v>8.9392587742175816E-2</v>
      </c>
      <c r="K60" s="15">
        <v>6.585124625675734E-2</v>
      </c>
      <c r="L60" s="15">
        <v>6.3700979639574065E-2</v>
      </c>
      <c r="M60" s="15">
        <v>6.6372075459945445E-2</v>
      </c>
      <c r="N60" s="15">
        <v>6.1864033336084083E-2</v>
      </c>
      <c r="O60" s="15">
        <v>5.5144005767920008E-2</v>
      </c>
      <c r="P60" s="15">
        <v>5.2006610291077969E-2</v>
      </c>
      <c r="Q60" s="15">
        <v>4.8947081562976079E-2</v>
      </c>
      <c r="R60" s="15">
        <v>5.1928775060627867E-2</v>
      </c>
      <c r="S60" s="15">
        <v>5.4184979741569286E-2</v>
      </c>
      <c r="T60" s="15">
        <v>5.0591098421270318E-2</v>
      </c>
      <c r="U60" s="15">
        <v>4.9824864882310582E-2</v>
      </c>
      <c r="V60" s="15">
        <v>5.4663481711323687E-2</v>
      </c>
      <c r="W60" s="15">
        <v>5.0551494615892159E-2</v>
      </c>
      <c r="X60" s="15">
        <v>3.915733893446946E-2</v>
      </c>
      <c r="Y60" s="15">
        <v>4.1832956613981218E-2</v>
      </c>
      <c r="Z60" s="15">
        <v>3.5080675912724471E-2</v>
      </c>
      <c r="AA60" s="15">
        <v>3.9868947558756966E-2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0.10465907413549687</v>
      </c>
      <c r="D62" s="15">
        <v>0.10842820780092589</v>
      </c>
      <c r="E62" s="15">
        <v>5.893363769354365E-2</v>
      </c>
      <c r="F62" s="15">
        <v>5.3594014375117939E-2</v>
      </c>
      <c r="G62" s="15">
        <v>7.1766131185843435E-2</v>
      </c>
      <c r="H62" s="15">
        <v>7.2055421128485855E-2</v>
      </c>
      <c r="I62" s="15">
        <v>7.4016322298886411E-2</v>
      </c>
      <c r="J62" s="15">
        <v>7.1933104444404719E-2</v>
      </c>
      <c r="K62" s="15">
        <v>7.127015109281519E-2</v>
      </c>
      <c r="L62" s="15">
        <v>7.3208510186109979E-2</v>
      </c>
      <c r="M62" s="15">
        <v>7.8649955987036488E-2</v>
      </c>
      <c r="N62" s="15">
        <v>7.4011481729676823E-2</v>
      </c>
      <c r="O62" s="15">
        <v>7.3031675901678084E-2</v>
      </c>
      <c r="P62" s="15">
        <v>7.0986737873977745E-2</v>
      </c>
      <c r="Q62" s="15">
        <v>6.0895593452208352E-2</v>
      </c>
      <c r="R62" s="15">
        <v>6.7859044724787515E-2</v>
      </c>
      <c r="S62" s="15">
        <v>6.3600927499000134E-2</v>
      </c>
      <c r="T62" s="15">
        <v>5.9028550167986089E-2</v>
      </c>
      <c r="U62" s="15">
        <v>5.7865586491139889E-2</v>
      </c>
      <c r="V62" s="15">
        <v>7.6573697484860551E-2</v>
      </c>
      <c r="W62" s="15">
        <v>6.5073051992485753E-2</v>
      </c>
      <c r="X62" s="15">
        <v>4.2590117374555501E-2</v>
      </c>
      <c r="Y62" s="15">
        <v>4.779169064458709E-2</v>
      </c>
      <c r="Z62" s="15">
        <v>3.7417595992946452E-2</v>
      </c>
      <c r="AA62" s="15">
        <v>4.9308595329447237E-2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0.34978253827179584</v>
      </c>
      <c r="D68" s="15">
        <v>0.3823871414884743</v>
      </c>
      <c r="E68" s="15">
        <v>0.44847783714393558</v>
      </c>
      <c r="F68" s="15">
        <v>0.38213339448219547</v>
      </c>
      <c r="G68" s="15">
        <v>0.42304913967481184</v>
      </c>
      <c r="H68" s="15">
        <v>0.35233522676176793</v>
      </c>
      <c r="I68" s="15">
        <v>0.36373169805051447</v>
      </c>
      <c r="J68" s="15">
        <v>0.38158788844136649</v>
      </c>
      <c r="K68" s="15">
        <v>0.40915517312780209</v>
      </c>
      <c r="L68" s="15">
        <v>0.26525196929217487</v>
      </c>
      <c r="M68" s="15">
        <v>0.26923551286151093</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0.11826221918735731</v>
      </c>
      <c r="D70" s="15">
        <v>0.10823128091311898</v>
      </c>
      <c r="E70" s="15">
        <v>0.15027413008616955</v>
      </c>
      <c r="F70" s="15">
        <v>0.11415961390231739</v>
      </c>
      <c r="G70" s="15">
        <v>0.14885047434307183</v>
      </c>
      <c r="H70" s="15">
        <v>0.14766250007294587</v>
      </c>
      <c r="I70" s="15">
        <v>0.17620732576179277</v>
      </c>
      <c r="J70" s="15">
        <v>0.14280310402752983</v>
      </c>
      <c r="K70" s="15">
        <v>0.1842287305844304</v>
      </c>
      <c r="L70" s="15">
        <v>9.5682675024025735E-2</v>
      </c>
      <c r="M70" s="15">
        <v>8.9052770294761274E-2</v>
      </c>
      <c r="N70" s="15">
        <v>0.12104612862282624</v>
      </c>
      <c r="O70" s="15">
        <v>0.14696576162183506</v>
      </c>
      <c r="P70" s="15">
        <v>0.13707717721198728</v>
      </c>
      <c r="Q70" s="15">
        <v>0.11945648914610672</v>
      </c>
      <c r="R70" s="15">
        <v>0.13102037294092805</v>
      </c>
      <c r="S70" s="15">
        <v>6.3152420269952159E-2</v>
      </c>
      <c r="T70" s="15">
        <v>0.12337213855498796</v>
      </c>
      <c r="U70" s="15">
        <v>4.8225620998476666E-2</v>
      </c>
      <c r="V70" s="15">
        <v>5.8303293245827753E-2</v>
      </c>
      <c r="W70" s="15">
        <v>8.5894310064962398E-2</v>
      </c>
      <c r="X70" s="15">
        <v>4.4956223949281143E-2</v>
      </c>
      <c r="Y70" s="15">
        <v>0.12595660207121304</v>
      </c>
      <c r="Z70" s="15">
        <v>7.262646249723427E-2</v>
      </c>
      <c r="AA70" s="15">
        <v>0.14219349346342802</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0.36261628492183923</v>
      </c>
      <c r="D73" s="15">
        <v>0.3557260681941094</v>
      </c>
      <c r="E73" s="15">
        <v>0.35486205855031278</v>
      </c>
      <c r="F73" s="15">
        <v>0.35288037883096168</v>
      </c>
      <c r="G73" s="15">
        <v>0.35458771421130564</v>
      </c>
      <c r="H73" s="15">
        <v>0.376210599447039</v>
      </c>
      <c r="I73" s="15">
        <v>0.34547710735631026</v>
      </c>
      <c r="J73" s="15">
        <v>0.35310692896011031</v>
      </c>
      <c r="K73" s="15">
        <v>0.33016226187159958</v>
      </c>
      <c r="L73" s="15">
        <v>0.37733846731591314</v>
      </c>
      <c r="M73" s="15">
        <v>0.38281002049722684</v>
      </c>
      <c r="N73" s="15">
        <v>0.33842533288353871</v>
      </c>
      <c r="O73" s="15">
        <v>0.34897753228629247</v>
      </c>
      <c r="P73" s="15">
        <v>0.33543538667477418</v>
      </c>
      <c r="Q73" s="15">
        <v>0.35565218860854836</v>
      </c>
      <c r="R73" s="15">
        <v>0.32625187684035217</v>
      </c>
      <c r="S73" s="15">
        <v>0.33540681440716852</v>
      </c>
      <c r="T73" s="15">
        <v>0.30656644106617176</v>
      </c>
      <c r="U73" s="15">
        <v>0.34014057880987325</v>
      </c>
      <c r="V73" s="15">
        <v>0.34738262978470202</v>
      </c>
      <c r="W73" s="15">
        <v>0.31615029887842705</v>
      </c>
      <c r="X73" s="15">
        <v>0.30967455235117741</v>
      </c>
      <c r="Y73" s="15">
        <v>0.30518820464747493</v>
      </c>
      <c r="Z73" s="15">
        <v>0.32257374994590643</v>
      </c>
      <c r="AA73" s="15">
        <v>0.30286389258415392</v>
      </c>
    </row>
    <row r="74" spans="1:27" s="19" customFormat="1">
      <c r="A74" s="16" t="s">
        <v>26</v>
      </c>
      <c r="B74" s="16" t="s">
        <v>8</v>
      </c>
      <c r="C74" s="15">
        <v>0.24344660184146411</v>
      </c>
      <c r="D74" s="15">
        <v>0.22448462878368075</v>
      </c>
      <c r="E74" s="15">
        <v>0.20043465282769235</v>
      </c>
      <c r="F74" s="15">
        <v>0.21221363979703822</v>
      </c>
      <c r="G74" s="15">
        <v>0.22844218917867398</v>
      </c>
      <c r="H74" s="15">
        <v>0.22774884896845454</v>
      </c>
      <c r="I74" s="15">
        <v>0.23188190433057421</v>
      </c>
      <c r="J74" s="15">
        <v>0.22513267343947477</v>
      </c>
      <c r="K74" s="15">
        <v>0.20465417384743645</v>
      </c>
      <c r="L74" s="15">
        <v>0.20981743846114498</v>
      </c>
      <c r="M74" s="15">
        <v>0.22202451897231132</v>
      </c>
      <c r="N74" s="15">
        <v>0.1909422463552507</v>
      </c>
      <c r="O74" s="15">
        <v>0.19129886185333506</v>
      </c>
      <c r="P74" s="15">
        <v>0.18384589658172518</v>
      </c>
      <c r="Q74" s="15">
        <v>0.19292677712185644</v>
      </c>
      <c r="R74" s="15">
        <v>0.18205313628980796</v>
      </c>
      <c r="S74" s="15">
        <v>0.18804709490868504</v>
      </c>
      <c r="T74" s="15">
        <v>0.17184905878980661</v>
      </c>
      <c r="U74" s="15">
        <v>0.1726738669525277</v>
      </c>
      <c r="V74" s="15">
        <v>0.19371660741637201</v>
      </c>
      <c r="W74" s="15">
        <v>0.18572052729229496</v>
      </c>
      <c r="X74" s="15">
        <v>0.17765961200627559</v>
      </c>
      <c r="Y74" s="15">
        <v>0.17996328930015071</v>
      </c>
      <c r="Z74" s="15">
        <v>0.18941135843270554</v>
      </c>
      <c r="AA74" s="15">
        <v>0.19037307108510845</v>
      </c>
    </row>
    <row r="75" spans="1:27" s="19" customFormat="1">
      <c r="A75" s="16" t="s">
        <v>26</v>
      </c>
      <c r="B75" s="16" t="s">
        <v>84</v>
      </c>
      <c r="C75" s="15">
        <v>0.1101240546494192</v>
      </c>
      <c r="D75" s="15">
        <v>0.14024976767136521</v>
      </c>
      <c r="E75" s="15">
        <v>0.12343208320442843</v>
      </c>
      <c r="F75" s="15">
        <v>0.1221964855807789</v>
      </c>
      <c r="G75" s="15">
        <v>0.12379047533531284</v>
      </c>
      <c r="H75" s="15">
        <v>0.11433066448464151</v>
      </c>
      <c r="I75" s="15">
        <v>0.11896210119968387</v>
      </c>
      <c r="J75" s="15">
        <v>0.10741051302132988</v>
      </c>
      <c r="K75" s="15">
        <v>0.11653809463601073</v>
      </c>
      <c r="L75" s="15">
        <v>0.11397857056808498</v>
      </c>
      <c r="M75" s="15">
        <v>0.12095672291106004</v>
      </c>
      <c r="N75" s="15">
        <v>0.13777566821249734</v>
      </c>
      <c r="O75" s="15">
        <v>0.1272414891979731</v>
      </c>
      <c r="P75" s="15">
        <v>0.11171236868889599</v>
      </c>
      <c r="Q75" s="15">
        <v>0.10244389413841956</v>
      </c>
      <c r="R75" s="15">
        <v>0.1012118332712674</v>
      </c>
      <c r="S75" s="15">
        <v>0.1053650754013131</v>
      </c>
      <c r="T75" s="15">
        <v>0.11286231704402928</v>
      </c>
      <c r="U75" s="15">
        <v>9.395897224345294E-2</v>
      </c>
      <c r="V75" s="15">
        <v>0.11453624933903155</v>
      </c>
      <c r="W75" s="15">
        <v>0.10689351347179936</v>
      </c>
      <c r="X75" s="15">
        <v>7.5275051498073786E-2</v>
      </c>
      <c r="Y75" s="15">
        <v>7.4209308475386038E-2</v>
      </c>
      <c r="Z75" s="15">
        <v>6.6405054564439625E-2</v>
      </c>
      <c r="AA75" s="15">
        <v>7.7127185708702375E-2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9.0652455537928042E-2</v>
      </c>
      <c r="D77" s="15">
        <v>0.11884077932633025</v>
      </c>
      <c r="E77" s="15">
        <v>7.1934790009151095E-2</v>
      </c>
      <c r="F77" s="15">
        <v>7.1329901426990472E-2</v>
      </c>
      <c r="G77" s="15">
        <v>7.1021765150919805E-2</v>
      </c>
      <c r="H77" s="15">
        <v>6.9460587553846598E-2</v>
      </c>
      <c r="I77" s="15">
        <v>7.268724855545633E-2</v>
      </c>
      <c r="J77" s="15">
        <v>6.9672379502698417E-2</v>
      </c>
      <c r="K77" s="15">
        <v>7.7507664257423114E-2</v>
      </c>
      <c r="L77" s="15">
        <v>7.7758058871554459E-2</v>
      </c>
      <c r="M77" s="15">
        <v>8.2114406169511073E-2</v>
      </c>
      <c r="N77" s="15">
        <v>8.5678442291749243E-2</v>
      </c>
      <c r="O77" s="15">
        <v>8.7750486854577717E-2</v>
      </c>
      <c r="P77" s="15">
        <v>8.5389759675084262E-2</v>
      </c>
      <c r="Q77" s="15">
        <v>8.1373305835960016E-2</v>
      </c>
      <c r="R77" s="15">
        <v>8.4826721573381975E-2</v>
      </c>
      <c r="S77" s="15">
        <v>8.428325690009171E-2</v>
      </c>
      <c r="T77" s="15">
        <v>8.608145883479007E-2</v>
      </c>
      <c r="U77" s="15">
        <v>8.274593157410913E-2</v>
      </c>
      <c r="V77" s="15">
        <v>9.2840552444171401E-2</v>
      </c>
      <c r="W77" s="15">
        <v>8.7724908722739664E-2</v>
      </c>
      <c r="X77" s="15">
        <v>6.9144482408315486E-2</v>
      </c>
      <c r="Y77" s="15">
        <v>7.5267577208064707E-2</v>
      </c>
      <c r="Z77" s="15">
        <v>6.4396932256950631E-2</v>
      </c>
      <c r="AA77" s="15">
        <v>7.8539392621073928E-2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5.7949969265893922E-9</v>
      </c>
      <c r="E83" s="15">
        <v>5.7102528429048119E-9</v>
      </c>
      <c r="F83" s="15">
        <v>6.5507815244116608E-9</v>
      </c>
      <c r="G83" s="15">
        <v>8.5387211318932207E-9</v>
      </c>
      <c r="H83" s="15">
        <v>9.1530503600280988E-9</v>
      </c>
      <c r="I83" s="15">
        <v>1.2813336406743942E-8</v>
      </c>
      <c r="J83" s="15">
        <v>1.3246662056550756E-8</v>
      </c>
      <c r="K83" s="15">
        <v>1.3667683636283806E-8</v>
      </c>
      <c r="L83" s="15">
        <v>1.2908196127502632E-8</v>
      </c>
      <c r="M83" s="15">
        <v>1.2946946347031964E-8</v>
      </c>
      <c r="N83" s="15">
        <v>1.5105669344924482E-8</v>
      </c>
      <c r="O83" s="15">
        <v>1.4904199596066035E-8</v>
      </c>
      <c r="P83" s="15">
        <v>1.5056125417105724E-8</v>
      </c>
      <c r="Q83" s="15">
        <v>1.4897959474885844E-8</v>
      </c>
      <c r="R83" s="15">
        <v>1.4944918444854232E-8</v>
      </c>
      <c r="S83" s="15">
        <v>1.4983114352827537E-8</v>
      </c>
      <c r="T83" s="15">
        <v>1.5013844617140851E-8</v>
      </c>
      <c r="U83" s="15">
        <v>1.4709759176325959E-8</v>
      </c>
      <c r="V83" s="15">
        <v>1.4496631322444678E-8</v>
      </c>
      <c r="W83" s="15">
        <v>1.4939376975763962E-8</v>
      </c>
      <c r="X83" s="15">
        <v>1.498574705830699E-8</v>
      </c>
      <c r="Y83" s="15">
        <v>1.5183171430453107E-8</v>
      </c>
      <c r="Z83" s="15">
        <v>1.5034193888303476E-8</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2.0809720550837567E-2</v>
      </c>
      <c r="D85" s="15">
        <v>8.2284196552254884E-9</v>
      </c>
      <c r="E85" s="15">
        <v>3.6260579207738823E-3</v>
      </c>
      <c r="F85" s="15">
        <v>4.2336838686870219E-3</v>
      </c>
      <c r="G85" s="15">
        <v>6.3346185838317678E-2</v>
      </c>
      <c r="H85" s="15">
        <v>4.4822822380009994E-2</v>
      </c>
      <c r="I85" s="15">
        <v>3.6855482842649175E-2</v>
      </c>
      <c r="J85" s="15">
        <v>9.3418622158496223E-3</v>
      </c>
      <c r="K85" s="15">
        <v>0.12771544425035594</v>
      </c>
      <c r="L85" s="15">
        <v>5.0526183666707712E-2</v>
      </c>
      <c r="M85" s="15">
        <v>6.1140432013575496E-2</v>
      </c>
      <c r="N85" s="15">
        <v>9.4441989873045251E-2</v>
      </c>
      <c r="O85" s="15">
        <v>4.9988886966907807E-2</v>
      </c>
      <c r="P85" s="15">
        <v>6.1521882566466582E-2</v>
      </c>
      <c r="Q85" s="15">
        <v>5.4635416142674378E-2</v>
      </c>
      <c r="R85" s="15">
        <v>9.3296042043506916E-2</v>
      </c>
      <c r="S85" s="15">
        <v>2.4879283113521496E-2</v>
      </c>
      <c r="T85" s="15">
        <v>0.11317219022837939</v>
      </c>
      <c r="U85" s="15">
        <v>5.6999129183038101E-2</v>
      </c>
      <c r="V85" s="15">
        <v>5.9266593056835536E-2</v>
      </c>
      <c r="W85" s="15">
        <v>6.8724571858860814E-2</v>
      </c>
      <c r="X85" s="15">
        <v>2.2942296797074279E-2</v>
      </c>
      <c r="Y85" s="15">
        <v>6.993626965549718E-2</v>
      </c>
      <c r="Z85" s="15">
        <v>2.7383727596646198E-2</v>
      </c>
      <c r="AA85" s="15" t="s">
        <v>265</v>
      </c>
    </row>
    <row r="86" spans="1:27" s="19" customFormat="1">
      <c r="A86" s="16" t="s">
        <v>27</v>
      </c>
      <c r="B86" s="16" t="s">
        <v>2</v>
      </c>
      <c r="C86" s="15">
        <v>0.48455789362948298</v>
      </c>
      <c r="D86" s="15">
        <v>0.4018868226267176</v>
      </c>
      <c r="E86" s="15">
        <v>0.4002866988519081</v>
      </c>
      <c r="F86" s="15">
        <v>0.42289380102393803</v>
      </c>
      <c r="G86" s="15">
        <v>0.39484022712907679</v>
      </c>
      <c r="H86" s="15">
        <v>0.36121121878858675</v>
      </c>
      <c r="I86" s="15">
        <v>0.35027933625622576</v>
      </c>
      <c r="J86" s="15">
        <v>0.34246723547495495</v>
      </c>
      <c r="K86" s="15">
        <v>0.40233677703176163</v>
      </c>
      <c r="L86" s="15">
        <v>0.32910525968777743</v>
      </c>
      <c r="M86" s="15">
        <v>0.33795531321990774</v>
      </c>
      <c r="N86" s="15">
        <v>0.36587336510204238</v>
      </c>
      <c r="O86" s="15">
        <v>0.32529865982892447</v>
      </c>
      <c r="P86" s="15">
        <v>0.31919107564429366</v>
      </c>
      <c r="Q86" s="15">
        <v>0.29969186952587457</v>
      </c>
      <c r="R86" s="15">
        <v>0.30694326590791043</v>
      </c>
      <c r="S86" s="15">
        <v>0.33267643287232473</v>
      </c>
      <c r="T86" s="15">
        <v>0.34131346595296236</v>
      </c>
      <c r="U86" s="15">
        <v>0.30795315330222045</v>
      </c>
      <c r="V86" s="15">
        <v>0.28816701007540285</v>
      </c>
      <c r="W86" s="15">
        <v>0.31479088218229839</v>
      </c>
      <c r="X86" s="15">
        <v>0.33162418008842737</v>
      </c>
      <c r="Y86" s="15">
        <v>0.28799685774676292</v>
      </c>
      <c r="Z86" s="15">
        <v>0.28732343291663964</v>
      </c>
      <c r="AA86" s="15">
        <v>0.31513710219867819</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0.35469654313160109</v>
      </c>
      <c r="D88" s="15">
        <v>0.39438095113504357</v>
      </c>
      <c r="E88" s="15">
        <v>0.38780062836426937</v>
      </c>
      <c r="F88" s="15">
        <v>0.36684803222861923</v>
      </c>
      <c r="G88" s="15">
        <v>0.37656325648342864</v>
      </c>
      <c r="H88" s="15">
        <v>0.40900401550973797</v>
      </c>
      <c r="I88" s="15">
        <v>0.39835861812041995</v>
      </c>
      <c r="J88" s="15">
        <v>0.4026547801298393</v>
      </c>
      <c r="K88" s="15">
        <v>0.41544831108874603</v>
      </c>
      <c r="L88" s="15">
        <v>0.41785624938859178</v>
      </c>
      <c r="M88" s="15">
        <v>0.42243939481246839</v>
      </c>
      <c r="N88" s="15">
        <v>0.3963902477861117</v>
      </c>
      <c r="O88" s="15">
        <v>0.39420453519484511</v>
      </c>
      <c r="P88" s="15">
        <v>0.36360306668088177</v>
      </c>
      <c r="Q88" s="15">
        <v>0.41473476545595911</v>
      </c>
      <c r="R88" s="15">
        <v>0.39355530354058643</v>
      </c>
      <c r="S88" s="15">
        <v>0.40056650403184224</v>
      </c>
      <c r="T88" s="15">
        <v>0.4193460140834811</v>
      </c>
      <c r="U88" s="15">
        <v>0.44244224853720676</v>
      </c>
      <c r="V88" s="15">
        <v>0.45177257203603233</v>
      </c>
      <c r="W88" s="15">
        <v>0.43068762623235812</v>
      </c>
      <c r="X88" s="15">
        <v>0.43326171788600126</v>
      </c>
      <c r="Y88" s="15">
        <v>0.41117254244021928</v>
      </c>
      <c r="Z88" s="15">
        <v>0.44484625395696176</v>
      </c>
      <c r="AA88" s="15">
        <v>0.43767823613915291</v>
      </c>
    </row>
    <row r="89" spans="1:27" s="19" customFormat="1">
      <c r="A89" s="16" t="s">
        <v>27</v>
      </c>
      <c r="B89" s="16" t="s">
        <v>8</v>
      </c>
      <c r="C89" s="15" t="s">
        <v>265</v>
      </c>
      <c r="D89" s="15" t="s">
        <v>265</v>
      </c>
      <c r="E89" s="15">
        <v>0.20551417478398395</v>
      </c>
      <c r="F89" s="15">
        <v>0.20363555285218493</v>
      </c>
      <c r="G89" s="15">
        <v>0.20759925235281046</v>
      </c>
      <c r="H89" s="15">
        <v>0.20463966271620088</v>
      </c>
      <c r="I89" s="15">
        <v>0.21332441857347664</v>
      </c>
      <c r="J89" s="15">
        <v>0.20926931716298303</v>
      </c>
      <c r="K89" s="15">
        <v>0.20762215333590608</v>
      </c>
      <c r="L89" s="15">
        <v>0.21172712353304002</v>
      </c>
      <c r="M89" s="15">
        <v>0.2109864437826513</v>
      </c>
      <c r="N89" s="15">
        <v>0.20660173101900642</v>
      </c>
      <c r="O89" s="15">
        <v>0.2030012826124388</v>
      </c>
      <c r="P89" s="15">
        <v>0.20797205106113451</v>
      </c>
      <c r="Q89" s="15">
        <v>0.2055005868824111</v>
      </c>
      <c r="R89" s="15">
        <v>0.21281402225248211</v>
      </c>
      <c r="S89" s="15">
        <v>0.20777896104070001</v>
      </c>
      <c r="T89" s="15">
        <v>0.20436133559877528</v>
      </c>
      <c r="U89" s="15">
        <v>0.21106953471868958</v>
      </c>
      <c r="V89" s="15">
        <v>0.20909431270423626</v>
      </c>
      <c r="W89" s="15">
        <v>0.20542552670601658</v>
      </c>
      <c r="X89" s="15">
        <v>0.20158676274428855</v>
      </c>
      <c r="Y89" s="15">
        <v>0.208042420976144</v>
      </c>
      <c r="Z89" s="15">
        <v>0.20534707572749036</v>
      </c>
      <c r="AA89" s="15">
        <v>0.21224431093786544</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v>0.19259689055270274</v>
      </c>
      <c r="J91" s="15">
        <v>0.20040598262593745</v>
      </c>
      <c r="K91" s="15">
        <v>0.21116578069254141</v>
      </c>
      <c r="L91" s="15">
        <v>0.20550480229576504</v>
      </c>
      <c r="M91" s="15">
        <v>0.21209097630124518</v>
      </c>
      <c r="N91" s="15">
        <v>0.2031959635882474</v>
      </c>
      <c r="O91" s="15">
        <v>0.19232391623223791</v>
      </c>
      <c r="P91" s="15">
        <v>0.1780326333199149</v>
      </c>
      <c r="Q91" s="15">
        <v>0.16791116619362911</v>
      </c>
      <c r="R91" s="15">
        <v>0.16653628538602475</v>
      </c>
      <c r="S91" s="15">
        <v>0.15802427400501409</v>
      </c>
      <c r="T91" s="15">
        <v>0.17083714234292596</v>
      </c>
      <c r="U91" s="15">
        <v>0.15591370156633194</v>
      </c>
      <c r="V91" s="15">
        <v>0.1614028290979925</v>
      </c>
      <c r="W91" s="15">
        <v>0.14473506425147656</v>
      </c>
      <c r="X91" s="15">
        <v>0.13471960770465019</v>
      </c>
      <c r="Y91" s="15">
        <v>0.14118044875702848</v>
      </c>
      <c r="Z91" s="15">
        <v>0.12386132375700225</v>
      </c>
      <c r="AA91" s="15">
        <v>0.10865314400029007</v>
      </c>
    </row>
    <row r="92" spans="1:27" s="19" customFormat="1">
      <c r="A92" s="16" t="s">
        <v>27</v>
      </c>
      <c r="B92" s="16" t="s">
        <v>15</v>
      </c>
      <c r="C92" s="15">
        <v>1.5075255721014789E-2</v>
      </c>
      <c r="D92" s="15">
        <v>5.9998266499785159E-2</v>
      </c>
      <c r="E92" s="15">
        <v>5.0165646059224134E-2</v>
      </c>
      <c r="F92" s="15">
        <v>4.7131585683307407E-2</v>
      </c>
      <c r="G92" s="15">
        <v>6.148009199275338E-2</v>
      </c>
      <c r="H92" s="15">
        <v>6.0988165596129101E-2</v>
      </c>
      <c r="I92" s="15">
        <v>6.5815453923827427E-2</v>
      </c>
      <c r="J92" s="15">
        <v>6.372718881172626E-2</v>
      </c>
      <c r="K92" s="15">
        <v>6.8886053431201175E-2</v>
      </c>
      <c r="L92" s="15">
        <v>7.1670295317393121E-2</v>
      </c>
      <c r="M92" s="15">
        <v>7.9402143802963829E-2</v>
      </c>
      <c r="N92" s="15">
        <v>7.1437746297703358E-2</v>
      </c>
      <c r="O92" s="15">
        <v>7.2238794011177512E-2</v>
      </c>
      <c r="P92" s="15">
        <v>6.6473114306995734E-2</v>
      </c>
      <c r="Q92" s="15">
        <v>6.0624624140808964E-2</v>
      </c>
      <c r="R92" s="15">
        <v>6.7318658772391279E-2</v>
      </c>
      <c r="S92" s="15">
        <v>6.9248661382040097E-2</v>
      </c>
      <c r="T92" s="15">
        <v>6.4148420887642318E-2</v>
      </c>
      <c r="U92" s="15">
        <v>6.6636813144475324E-2</v>
      </c>
      <c r="V92" s="15">
        <v>7.2988428242582074E-2</v>
      </c>
      <c r="W92" s="15">
        <v>6.3076603506679721E-2</v>
      </c>
      <c r="X92" s="15">
        <v>5.247281792400129E-2</v>
      </c>
      <c r="Y92" s="15">
        <v>5.7813257841182374E-2</v>
      </c>
      <c r="Z92" s="15">
        <v>5.3902733375312595E-2</v>
      </c>
      <c r="AA92" s="15">
        <v>5.2346928574012519E-2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0.18185872060973005</v>
      </c>
      <c r="D98" s="15">
        <v>0.18722008482198679</v>
      </c>
      <c r="E98" s="15">
        <v>0.15227257217606568</v>
      </c>
      <c r="F98" s="15">
        <v>0.16336009630519624</v>
      </c>
      <c r="G98" s="15">
        <v>0.16922494801960372</v>
      </c>
      <c r="H98" s="15">
        <v>0.1615921117552527</v>
      </c>
      <c r="I98" s="15">
        <v>0.1680062123073385</v>
      </c>
      <c r="J98" s="15">
        <v>0.15559357137636307</v>
      </c>
      <c r="K98" s="15">
        <v>0.14093479312886642</v>
      </c>
      <c r="L98" s="15">
        <v>0.14202948512840702</v>
      </c>
      <c r="M98" s="15">
        <v>0.14651156646765848</v>
      </c>
      <c r="N98" s="15">
        <v>0.15107822328775375</v>
      </c>
      <c r="O98" s="15">
        <v>0.14202278090580658</v>
      </c>
      <c r="P98" s="15">
        <v>0.13100337938111825</v>
      </c>
      <c r="Q98" s="15">
        <v>0.12782897022804035</v>
      </c>
      <c r="R98" s="15">
        <v>0.12338253255230122</v>
      </c>
      <c r="S98" s="15">
        <v>0.1296697048097035</v>
      </c>
      <c r="T98" s="15">
        <v>0.12311789344585064</v>
      </c>
      <c r="U98" s="15">
        <v>0.11551742362352234</v>
      </c>
      <c r="V98" s="15">
        <v>0.12252594238534235</v>
      </c>
      <c r="W98" s="15">
        <v>0.12947225617819916</v>
      </c>
      <c r="X98" s="15">
        <v>0.10948884566151597</v>
      </c>
      <c r="Y98" s="15">
        <v>0.10116686269640658</v>
      </c>
      <c r="Z98" s="15">
        <v>0.10559153961508275</v>
      </c>
      <c r="AA98" s="15">
        <v>0.12291543829971366</v>
      </c>
    </row>
    <row r="99" spans="1:27" collapsed="1">
      <c r="A99" s="16" t="s">
        <v>17</v>
      </c>
      <c r="B99" s="16" t="s">
        <v>188</v>
      </c>
      <c r="C99" s="15">
        <v>0.25037170120594776</v>
      </c>
      <c r="D99" s="15">
        <v>0.2951906348788198</v>
      </c>
      <c r="E99" s="15">
        <v>0.31595227732265102</v>
      </c>
      <c r="F99" s="15">
        <v>0.25269435629920733</v>
      </c>
      <c r="G99" s="15">
        <v>0.29123929506596297</v>
      </c>
      <c r="H99" s="15">
        <v>0.27369813143592764</v>
      </c>
      <c r="I99" s="15">
        <v>0.28725858697036105</v>
      </c>
      <c r="J99" s="15">
        <v>0.28420291645833146</v>
      </c>
      <c r="K99" s="15">
        <v>0.28246834240935392</v>
      </c>
      <c r="L99" s="15">
        <v>0.26515732852412305</v>
      </c>
      <c r="M99" s="15">
        <v>0.26495213456667338</v>
      </c>
      <c r="N99" s="15">
        <v>0.28080728312366154</v>
      </c>
      <c r="O99" s="15">
        <v>0.24471966687329158</v>
      </c>
      <c r="P99" s="15">
        <v>0.2354153917995076</v>
      </c>
      <c r="Q99" s="15">
        <v>0.22156683554443549</v>
      </c>
      <c r="R99" s="15">
        <v>0.22538707379148398</v>
      </c>
      <c r="S99" s="15">
        <v>0.22212764259649215</v>
      </c>
      <c r="T99" s="15">
        <v>0.20897099700843202</v>
      </c>
      <c r="U99" s="15">
        <v>0.2012771528385007</v>
      </c>
      <c r="V99" s="15">
        <v>0.22106208911218705</v>
      </c>
      <c r="W99" s="15">
        <v>0.19081756576613529</v>
      </c>
      <c r="X99" s="15">
        <v>0.15846006522163694</v>
      </c>
      <c r="Y99" s="15">
        <v>0.13391732148571431</v>
      </c>
      <c r="Z99" s="15">
        <v>0.13364940462693228</v>
      </c>
      <c r="AA99" s="15">
        <v>0.17103496784549943</v>
      </c>
    </row>
    <row r="100" spans="1:27">
      <c r="A100" s="16" t="s">
        <v>17</v>
      </c>
      <c r="B100" s="16" t="s">
        <v>94</v>
      </c>
      <c r="C100" s="15">
        <v>0.12974670143512451</v>
      </c>
      <c r="D100" s="15">
        <v>0.1429190516117792</v>
      </c>
      <c r="E100" s="15">
        <v>8.1720144059386643E-2</v>
      </c>
      <c r="F100" s="15">
        <v>8.1925254805784775E-2</v>
      </c>
      <c r="G100" s="15">
        <v>9.2287798245928448E-2</v>
      </c>
      <c r="H100" s="15">
        <v>9.5151886121378523E-2</v>
      </c>
      <c r="I100" s="15">
        <v>9.8620160840104748E-2</v>
      </c>
      <c r="J100" s="15">
        <v>9.8988165228054675E-2</v>
      </c>
      <c r="K100" s="15">
        <v>0.102391193534424</v>
      </c>
      <c r="L100" s="15">
        <v>0.10727772976937126</v>
      </c>
      <c r="M100" s="15">
        <v>0.11097776209379008</v>
      </c>
      <c r="N100" s="15">
        <v>0.10896573112279187</v>
      </c>
      <c r="O100" s="15">
        <v>0.11041314352703274</v>
      </c>
      <c r="P100" s="15">
        <v>0.11043689132937665</v>
      </c>
      <c r="Q100" s="15">
        <v>0.10640418810245557</v>
      </c>
      <c r="R100" s="15">
        <v>0.10960841278966363</v>
      </c>
      <c r="S100" s="15">
        <v>0.10586644771367075</v>
      </c>
      <c r="T100" s="15">
        <v>0.10372738848868791</v>
      </c>
      <c r="U100" s="15">
        <v>0.10672153192763112</v>
      </c>
      <c r="V100" s="15">
        <v>0.11532035209159319</v>
      </c>
      <c r="W100" s="15">
        <v>0.10543747823712871</v>
      </c>
      <c r="X100" s="15">
        <v>9.1972025648231731E-2</v>
      </c>
      <c r="Y100" s="15">
        <v>9.4086213585748965E-2</v>
      </c>
      <c r="Z100" s="15">
        <v>8.9429644449942058E-2</v>
      </c>
      <c r="AA100" s="15">
        <v>0.10090173114187442</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0.21741762930058275</v>
      </c>
      <c r="D103" s="15">
        <v>0.20784938275548795</v>
      </c>
      <c r="E103" s="15">
        <v>0.17516516539009974</v>
      </c>
      <c r="F103" s="15">
        <v>0.19012405006302457</v>
      </c>
      <c r="G103" s="15">
        <v>0.19896292252899206</v>
      </c>
      <c r="H103" s="15">
        <v>0.18768466391668825</v>
      </c>
      <c r="I103" s="15">
        <v>0.19769731812721283</v>
      </c>
      <c r="J103" s="15">
        <v>0.18624847456494695</v>
      </c>
      <c r="K103" s="15">
        <v>0.18640277801534208</v>
      </c>
      <c r="L103" s="15">
        <v>0.19411558081211178</v>
      </c>
      <c r="M103" s="15">
        <v>0.1963286258516416</v>
      </c>
      <c r="N103" s="15">
        <v>0.18224628109328925</v>
      </c>
      <c r="O103" s="15">
        <v>0.17499305800592435</v>
      </c>
      <c r="P103" s="15">
        <v>0.16180004050176794</v>
      </c>
      <c r="Q103" s="15">
        <v>0.16565312442560698</v>
      </c>
      <c r="R103" s="15">
        <v>0.15731658491873091</v>
      </c>
      <c r="S103" s="15">
        <v>0.15770225042115524</v>
      </c>
      <c r="T103" s="15">
        <v>0.15531774249815111</v>
      </c>
      <c r="U103" s="15">
        <v>0.15386799127527986</v>
      </c>
      <c r="V103" s="15">
        <v>0.16076747496541952</v>
      </c>
      <c r="W103" s="15">
        <v>0.1460784315795807</v>
      </c>
      <c r="X103" s="15">
        <v>0.13422823704548961</v>
      </c>
      <c r="Y103" s="15">
        <v>0.13777464933501357</v>
      </c>
      <c r="Z103" s="15">
        <v>0.14206344002969934</v>
      </c>
      <c r="AA103" s="15">
        <v>0.15515186387549931</v>
      </c>
    </row>
    <row r="104" spans="1:27">
      <c r="A104" s="16" t="s">
        <v>23</v>
      </c>
      <c r="B104" s="16" t="s">
        <v>188</v>
      </c>
      <c r="C104" s="15">
        <v>0.25740350619699937</v>
      </c>
      <c r="D104" s="15">
        <v>0.30483141443792128</v>
      </c>
      <c r="E104" s="15">
        <v>0.43391596260201776</v>
      </c>
      <c r="F104" s="15">
        <v>0.26978831316775148</v>
      </c>
      <c r="G104" s="15">
        <v>0.31229920384880838</v>
      </c>
      <c r="H104" s="15">
        <v>0.29508030645217503</v>
      </c>
      <c r="I104" s="15">
        <v>0.30755255941561505</v>
      </c>
      <c r="J104" s="15">
        <v>0.30528161795400754</v>
      </c>
      <c r="K104" s="15">
        <v>0.30495611530160011</v>
      </c>
      <c r="L104" s="15">
        <v>0.30498551290442782</v>
      </c>
      <c r="M104" s="15">
        <v>0.29784245650393942</v>
      </c>
      <c r="N104" s="15">
        <v>0.31467345983174305</v>
      </c>
      <c r="O104" s="15">
        <v>0.27830316575371727</v>
      </c>
      <c r="P104" s="15">
        <v>0.2847150689982435</v>
      </c>
      <c r="Q104" s="15">
        <v>0.26378465611232166</v>
      </c>
      <c r="R104" s="15">
        <v>0.28415788246300355</v>
      </c>
      <c r="S104" s="15">
        <v>0.25811868701524865</v>
      </c>
      <c r="T104" s="15">
        <v>0.2473046237956516</v>
      </c>
      <c r="U104" s="15">
        <v>0.24607983018643853</v>
      </c>
      <c r="V104" s="15">
        <v>0.28418683444142384</v>
      </c>
      <c r="W104" s="15">
        <v>0.2393175298506855</v>
      </c>
      <c r="X104" s="15">
        <v>0.18997768283586031</v>
      </c>
      <c r="Y104" s="15">
        <v>0.16012309933149058</v>
      </c>
      <c r="Z104" s="15">
        <v>0.14716129871425379</v>
      </c>
      <c r="AA104" s="15">
        <v>0.20382395914670451</v>
      </c>
    </row>
    <row r="105" spans="1:27">
      <c r="A105" s="16" t="s">
        <v>23</v>
      </c>
      <c r="B105" s="16" t="s">
        <v>94</v>
      </c>
      <c r="C105" s="15">
        <v>0.13915543697607047</v>
      </c>
      <c r="D105" s="15">
        <v>0.14062886843735306</v>
      </c>
      <c r="E105" s="15">
        <v>8.4366892199329233E-2</v>
      </c>
      <c r="F105" s="15">
        <v>8.7237750907485381E-2</v>
      </c>
      <c r="G105" s="15">
        <v>9.6631806115772337E-2</v>
      </c>
      <c r="H105" s="15">
        <v>0.10020258526030162</v>
      </c>
      <c r="I105" s="15">
        <v>0.10303894625415212</v>
      </c>
      <c r="J105" s="15">
        <v>0.10441113089742463</v>
      </c>
      <c r="K105" s="15">
        <v>0.10837602418765664</v>
      </c>
      <c r="L105" s="15">
        <v>0.11740363591698107</v>
      </c>
      <c r="M105" s="15">
        <v>0.11936052010973466</v>
      </c>
      <c r="N105" s="15">
        <v>0.11720522118842905</v>
      </c>
      <c r="O105" s="15">
        <v>0.11924231017875625</v>
      </c>
      <c r="P105" s="15">
        <v>0.12217006299460201</v>
      </c>
      <c r="Q105" s="15">
        <v>0.12099466629974802</v>
      </c>
      <c r="R105" s="15">
        <v>0.12226854588072873</v>
      </c>
      <c r="S105" s="15">
        <v>0.11474160497021621</v>
      </c>
      <c r="T105" s="15">
        <v>0.11426180570862839</v>
      </c>
      <c r="U105" s="15">
        <v>0.12409294048070409</v>
      </c>
      <c r="V105" s="15">
        <v>0.12765027574659146</v>
      </c>
      <c r="W105" s="15">
        <v>0.11463100480009453</v>
      </c>
      <c r="X105" s="15">
        <v>0.10336456343616189</v>
      </c>
      <c r="Y105" s="15">
        <v>0.10453161980458563</v>
      </c>
      <c r="Z105" s="15">
        <v>0.10167046267211292</v>
      </c>
      <c r="AA105" s="15">
        <v>0.11865006179584127</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0.19519250736541777</v>
      </c>
      <c r="D108" s="15">
        <v>0.19683815283164602</v>
      </c>
      <c r="E108" s="15">
        <v>0.18160093092049448</v>
      </c>
      <c r="F108" s="15">
        <v>0.19921554483827622</v>
      </c>
      <c r="G108" s="15">
        <v>0.19551942768831507</v>
      </c>
      <c r="H108" s="15">
        <v>0.19154147572378816</v>
      </c>
      <c r="I108" s="15">
        <v>0.19784226616204625</v>
      </c>
      <c r="J108" s="15">
        <v>0.18330057266517563</v>
      </c>
      <c r="K108" s="15">
        <v>0.18462296700751438</v>
      </c>
      <c r="L108" s="15">
        <v>0.18607380219295294</v>
      </c>
      <c r="M108" s="15">
        <v>0.19309412883430732</v>
      </c>
      <c r="N108" s="15">
        <v>0.20780051265335878</v>
      </c>
      <c r="O108" s="15">
        <v>0.19796856674486357</v>
      </c>
      <c r="P108" s="15">
        <v>0.18280653085521176</v>
      </c>
      <c r="Q108" s="15">
        <v>0.17770971342192496</v>
      </c>
      <c r="R108" s="15">
        <v>0.16564263045914249</v>
      </c>
      <c r="S108" s="15">
        <v>0.17911579046210049</v>
      </c>
      <c r="T108" s="15">
        <v>0.16194824477482955</v>
      </c>
      <c r="U108" s="15">
        <v>0.14633239296371311</v>
      </c>
      <c r="V108" s="15">
        <v>0.14990606952735186</v>
      </c>
      <c r="W108" s="15">
        <v>0.17102440307747657</v>
      </c>
      <c r="X108" s="15">
        <v>0.14661474061451485</v>
      </c>
      <c r="Y108" s="15">
        <v>0.12394872910448312</v>
      </c>
      <c r="Z108" s="15">
        <v>0.141890006800236</v>
      </c>
      <c r="AA108" s="15">
        <v>0.16708682519794291</v>
      </c>
    </row>
    <row r="109" spans="1:27">
      <c r="A109" s="16" t="s">
        <v>24</v>
      </c>
      <c r="B109" s="16" t="s">
        <v>188</v>
      </c>
      <c r="C109" s="15">
        <v>0.24216792871638762</v>
      </c>
      <c r="D109" s="15">
        <v>0.28394305872653475</v>
      </c>
      <c r="E109" s="15">
        <v>0.1783279664510401</v>
      </c>
      <c r="F109" s="15">
        <v>0.16508782026889904</v>
      </c>
      <c r="G109" s="15">
        <v>0.18330725391041419</v>
      </c>
      <c r="H109" s="15">
        <v>0.16411446317324616</v>
      </c>
      <c r="I109" s="15">
        <v>0.19065515003926006</v>
      </c>
      <c r="J109" s="15">
        <v>0.18061325825098601</v>
      </c>
      <c r="K109" s="15">
        <v>0.16817853918762857</v>
      </c>
      <c r="L109" s="15">
        <v>0.21080819733822545</v>
      </c>
      <c r="M109" s="15">
        <v>0.21935147049435352</v>
      </c>
      <c r="N109" s="15">
        <v>0.23573939296958216</v>
      </c>
      <c r="O109" s="15">
        <v>0.19860379769908709</v>
      </c>
      <c r="P109" s="15">
        <v>0.16859188615722681</v>
      </c>
      <c r="Q109" s="15">
        <v>0.16414956311886594</v>
      </c>
      <c r="R109" s="15">
        <v>0.14606067196199193</v>
      </c>
      <c r="S109" s="15">
        <v>0.174012302139298</v>
      </c>
      <c r="T109" s="15">
        <v>0.15612668208896549</v>
      </c>
      <c r="U109" s="15">
        <v>0.14022896905796298</v>
      </c>
      <c r="V109" s="15">
        <v>0.13569387408818598</v>
      </c>
      <c r="W109" s="15">
        <v>0.12516770741983932</v>
      </c>
      <c r="X109" s="15">
        <v>0.11440901221687987</v>
      </c>
      <c r="Y109" s="15">
        <v>9.5508102166849795E-2</v>
      </c>
      <c r="Z109" s="15">
        <v>0.11355930277097383</v>
      </c>
      <c r="AA109" s="15">
        <v>0.1281934834907483</v>
      </c>
    </row>
    <row r="110" spans="1:27">
      <c r="A110" s="16" t="s">
        <v>24</v>
      </c>
      <c r="B110" s="16" t="s">
        <v>94</v>
      </c>
      <c r="C110" s="15">
        <v>0.15250005674988334</v>
      </c>
      <c r="D110" s="15">
        <v>0.17007105350026419</v>
      </c>
      <c r="E110" s="15">
        <v>8.8167971856907779E-2</v>
      </c>
      <c r="F110" s="15">
        <v>9.3208800861828423E-2</v>
      </c>
      <c r="G110" s="15">
        <v>9.8540064438010194E-2</v>
      </c>
      <c r="H110" s="15">
        <v>0.10573815962327235</v>
      </c>
      <c r="I110" s="15">
        <v>0.11047939023238909</v>
      </c>
      <c r="J110" s="15">
        <v>0.11488862510362868</v>
      </c>
      <c r="K110" s="15">
        <v>0.11883541809348991</v>
      </c>
      <c r="L110" s="15">
        <v>0.12229997629048112</v>
      </c>
      <c r="M110" s="15">
        <v>0.1243439525888463</v>
      </c>
      <c r="N110" s="15">
        <v>0.12434751221561105</v>
      </c>
      <c r="O110" s="15">
        <v>0.12718711818652115</v>
      </c>
      <c r="P110" s="15">
        <v>0.12823342137569643</v>
      </c>
      <c r="Q110" s="15">
        <v>0.12910373894834626</v>
      </c>
      <c r="R110" s="15">
        <v>0.12972152067112541</v>
      </c>
      <c r="S110" s="15">
        <v>0.13038857104615503</v>
      </c>
      <c r="T110" s="15">
        <v>0.12933947791635791</v>
      </c>
      <c r="U110" s="15">
        <v>0.13014839653550711</v>
      </c>
      <c r="V110" s="15">
        <v>0.1281875242268499</v>
      </c>
      <c r="W110" s="15">
        <v>0.1271457172058309</v>
      </c>
      <c r="X110" s="15">
        <v>0.12858736534915194</v>
      </c>
      <c r="Y110" s="15">
        <v>0.12626077131880842</v>
      </c>
      <c r="Z110" s="15">
        <v>0.13083265630916732</v>
      </c>
      <c r="AA110" s="15">
        <v>0.13084542832608725</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0.15757458225238999</v>
      </c>
      <c r="D113" s="15">
        <v>0.17215326319900676</v>
      </c>
      <c r="E113" s="15">
        <v>0.10581367422237038</v>
      </c>
      <c r="F113" s="15">
        <v>0.10423406386667647</v>
      </c>
      <c r="G113" s="15">
        <v>0.12056973501207781</v>
      </c>
      <c r="H113" s="15">
        <v>0.11205525496163871</v>
      </c>
      <c r="I113" s="15">
        <v>0.11438243646328797</v>
      </c>
      <c r="J113" s="15">
        <v>0.10378425645621517</v>
      </c>
      <c r="K113" s="15">
        <v>7.6685213081947021E-2</v>
      </c>
      <c r="L113" s="15">
        <v>7.4177419967733776E-2</v>
      </c>
      <c r="M113" s="15">
        <v>7.7382129098782199E-2</v>
      </c>
      <c r="N113" s="15">
        <v>7.2086756014578882E-2</v>
      </c>
      <c r="O113" s="15">
        <v>6.4188883139536412E-2</v>
      </c>
      <c r="P113" s="15">
        <v>6.028146109769008E-2</v>
      </c>
      <c r="Q113" s="15">
        <v>5.7044028247082032E-2</v>
      </c>
      <c r="R113" s="15">
        <v>5.9925385797984627E-2</v>
      </c>
      <c r="S113" s="15">
        <v>6.3221189781212037E-2</v>
      </c>
      <c r="T113" s="15">
        <v>5.8474443752323302E-2</v>
      </c>
      <c r="U113" s="15">
        <v>5.7806408047024894E-2</v>
      </c>
      <c r="V113" s="15">
        <v>6.3820397207680526E-2</v>
      </c>
      <c r="W113" s="15">
        <v>5.8436113731550374E-2</v>
      </c>
      <c r="X113" s="15">
        <v>4.5364246439716878E-2</v>
      </c>
      <c r="Y113" s="15">
        <v>4.7935461210581731E-2</v>
      </c>
      <c r="Z113" s="15">
        <v>4.0199978841720233E-2</v>
      </c>
      <c r="AA113" s="15">
        <v>4.5449126142523659E-2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0.12540382501510064</v>
      </c>
      <c r="D115" s="15">
        <v>0.13023678631691687</v>
      </c>
      <c r="E115" s="15">
        <v>7.0520019980177262E-2</v>
      </c>
      <c r="F115" s="15">
        <v>6.4527705758767734E-2</v>
      </c>
      <c r="G115" s="15">
        <v>8.5849538760163185E-2</v>
      </c>
      <c r="H115" s="15">
        <v>8.639977183772847E-2</v>
      </c>
      <c r="I115" s="15">
        <v>8.893641444392858E-2</v>
      </c>
      <c r="J115" s="15">
        <v>8.6281693879779617E-2</v>
      </c>
      <c r="K115" s="15">
        <v>8.5352752257709316E-2</v>
      </c>
      <c r="L115" s="15">
        <v>8.7740318594070887E-2</v>
      </c>
      <c r="M115" s="15">
        <v>9.4306044665908043E-2</v>
      </c>
      <c r="N115" s="15">
        <v>8.8744295419851307E-2</v>
      </c>
      <c r="O115" s="15">
        <v>8.7757410735096492E-2</v>
      </c>
      <c r="P115" s="15">
        <v>8.4955537254978439E-2</v>
      </c>
      <c r="Q115" s="15">
        <v>7.3400095869544546E-2</v>
      </c>
      <c r="R115" s="15">
        <v>8.1030310458031968E-2</v>
      </c>
      <c r="S115" s="15">
        <v>7.6646888005090077E-2</v>
      </c>
      <c r="T115" s="15">
        <v>7.0435817922197108E-2</v>
      </c>
      <c r="U115" s="15">
        <v>6.938423293773506E-2</v>
      </c>
      <c r="V115" s="15">
        <v>9.2200959392381099E-2</v>
      </c>
      <c r="W115" s="15">
        <v>7.7677900826854829E-2</v>
      </c>
      <c r="X115" s="15">
        <v>5.1451420950095035E-2</v>
      </c>
      <c r="Y115" s="15">
        <v>5.6955684184759887E-2</v>
      </c>
      <c r="Z115" s="15">
        <v>4.4928200231823014E-2</v>
      </c>
      <c r="AA115" s="15">
        <v>5.9057908855703174E-2</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0.11885426351314687</v>
      </c>
      <c r="D118" s="15">
        <v>0.15659827725574749</v>
      </c>
      <c r="E118" s="15">
        <v>0.14107892297244248</v>
      </c>
      <c r="F118" s="15">
        <v>0.14032215388053287</v>
      </c>
      <c r="G118" s="15">
        <v>0.14131696824431086</v>
      </c>
      <c r="H118" s="15">
        <v>0.13069313329171695</v>
      </c>
      <c r="I118" s="15">
        <v>0.13642908874370041</v>
      </c>
      <c r="J118" s="15">
        <v>0.12263149611996087</v>
      </c>
      <c r="K118" s="15">
        <v>0.13333082188232184</v>
      </c>
      <c r="L118" s="15">
        <v>0.13040739464671661</v>
      </c>
      <c r="M118" s="15">
        <v>0.1384661136883297</v>
      </c>
      <c r="N118" s="15">
        <v>0.16006989235391375</v>
      </c>
      <c r="O118" s="15">
        <v>0.14819118285984406</v>
      </c>
      <c r="P118" s="15">
        <v>0.12920700762956835</v>
      </c>
      <c r="Q118" s="15">
        <v>0.11943509654066535</v>
      </c>
      <c r="R118" s="15">
        <v>0.1167896113308282</v>
      </c>
      <c r="S118" s="15">
        <v>0.1226807395521221</v>
      </c>
      <c r="T118" s="15">
        <v>0.13011993260005408</v>
      </c>
      <c r="U118" s="15">
        <v>0.11248042798781605</v>
      </c>
      <c r="V118" s="15">
        <v>0.13791650737998348</v>
      </c>
      <c r="W118" s="15">
        <v>0.12737214756617049</v>
      </c>
      <c r="X118" s="15">
        <v>9.0597898396669985E-2</v>
      </c>
      <c r="Y118" s="15">
        <v>8.7784292854273208E-2</v>
      </c>
      <c r="Z118" s="15">
        <v>7.9854556668330925E-2</v>
      </c>
      <c r="AA118" s="15">
        <v>9.1560676946757277E-2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0.10857716070072057</v>
      </c>
      <c r="D120" s="15">
        <v>0.14270388655479185</v>
      </c>
      <c r="E120" s="15">
        <v>8.6092688650079088E-2</v>
      </c>
      <c r="F120" s="15">
        <v>8.5750250406194231E-2</v>
      </c>
      <c r="G120" s="15">
        <v>8.5015304995076979E-2</v>
      </c>
      <c r="H120" s="15">
        <v>8.3253493158022468E-2</v>
      </c>
      <c r="I120" s="15">
        <v>8.7259766070019368E-2</v>
      </c>
      <c r="J120" s="15">
        <v>8.345358006912168E-2</v>
      </c>
      <c r="K120" s="15">
        <v>9.2936308866632372E-2</v>
      </c>
      <c r="L120" s="15">
        <v>9.3234857841803687E-2</v>
      </c>
      <c r="M120" s="15">
        <v>9.8461479531511631E-2</v>
      </c>
      <c r="N120" s="15">
        <v>0.10273170135948553</v>
      </c>
      <c r="O120" s="15">
        <v>0.10551053558435633</v>
      </c>
      <c r="P120" s="15">
        <v>0.10213022977651851</v>
      </c>
      <c r="Q120" s="15">
        <v>9.7858279448862606E-2</v>
      </c>
      <c r="R120" s="15">
        <v>0.10145261152506808</v>
      </c>
      <c r="S120" s="15">
        <v>0.10120619014269788</v>
      </c>
      <c r="T120" s="15">
        <v>0.10308371365673492</v>
      </c>
      <c r="U120" s="15">
        <v>9.9216547562552229E-2</v>
      </c>
      <c r="V120" s="15">
        <v>0.11159448418054901</v>
      </c>
      <c r="W120" s="15">
        <v>0.10493506001351774</v>
      </c>
      <c r="X120" s="15">
        <v>8.3235020968008416E-2</v>
      </c>
      <c r="Y120" s="15">
        <v>8.9943439145103291E-2</v>
      </c>
      <c r="Z120" s="15">
        <v>7.7417059771910407E-2</v>
      </c>
      <c r="AA120" s="15">
        <v>9.3974373981313211E-2</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v>0.25341695096740136</v>
      </c>
      <c r="J124" s="15">
        <v>0.26391263664444592</v>
      </c>
      <c r="K124" s="15">
        <v>0.27807980693424916</v>
      </c>
      <c r="L124" s="15">
        <v>0.26995038365007035</v>
      </c>
      <c r="M124" s="15">
        <v>0.28131535801886853</v>
      </c>
      <c r="N124" s="15">
        <v>0.26511482732411573</v>
      </c>
      <c r="O124" s="15">
        <v>0.25373402452921462</v>
      </c>
      <c r="P124" s="15">
        <v>0.23357724418814041</v>
      </c>
      <c r="Q124" s="15">
        <v>0.22332160910196314</v>
      </c>
      <c r="R124" s="15">
        <v>0.21741837160470717</v>
      </c>
      <c r="S124" s="15">
        <v>0.20924273801620505</v>
      </c>
      <c r="T124" s="15">
        <v>0.22281018850348511</v>
      </c>
      <c r="U124" s="15">
        <v>0.20513149159804481</v>
      </c>
      <c r="V124" s="15">
        <v>0.2153512085981103</v>
      </c>
      <c r="W124" s="15">
        <v>0.18746181928758651</v>
      </c>
      <c r="X124" s="15">
        <v>0.18024170058113756</v>
      </c>
      <c r="Y124" s="15">
        <v>0.1827846956044461</v>
      </c>
      <c r="Z124" s="15">
        <v>0.16378150862581436</v>
      </c>
      <c r="AA124" s="15">
        <v>0.14215858352177996</v>
      </c>
    </row>
    <row r="125" spans="1:27">
      <c r="A125" s="16" t="s">
        <v>27</v>
      </c>
      <c r="B125" s="16" t="s">
        <v>94</v>
      </c>
      <c r="C125" s="15">
        <v>1.7996067587361185E-2</v>
      </c>
      <c r="D125" s="15">
        <v>7.2164564320680746E-2</v>
      </c>
      <c r="E125" s="15">
        <v>6.0009696453761523E-2</v>
      </c>
      <c r="F125" s="15">
        <v>5.6532642550257008E-2</v>
      </c>
      <c r="G125" s="15">
        <v>7.3706936533632458E-2</v>
      </c>
      <c r="H125" s="15">
        <v>7.3132116810548542E-2</v>
      </c>
      <c r="I125" s="15">
        <v>7.8918012778010541E-2</v>
      </c>
      <c r="J125" s="15">
        <v>7.6652708176125198E-2</v>
      </c>
      <c r="K125" s="15">
        <v>8.265931407374448E-2</v>
      </c>
      <c r="L125" s="15">
        <v>8.5721288326455966E-2</v>
      </c>
      <c r="M125" s="15">
        <v>9.5402217415003945E-2</v>
      </c>
      <c r="N125" s="15">
        <v>8.5495594057705709E-2</v>
      </c>
      <c r="O125" s="15">
        <v>8.6620749321120294E-2</v>
      </c>
      <c r="P125" s="15">
        <v>7.970378160864236E-2</v>
      </c>
      <c r="Q125" s="15">
        <v>7.3062002584172225E-2</v>
      </c>
      <c r="R125" s="15">
        <v>8.0497105100913013E-2</v>
      </c>
      <c r="S125" s="15">
        <v>8.3026689813689714E-2</v>
      </c>
      <c r="T125" s="15">
        <v>7.6867340080722157E-2</v>
      </c>
      <c r="U125" s="15">
        <v>7.9878167125540231E-2</v>
      </c>
      <c r="V125" s="15">
        <v>8.7900236227918233E-2</v>
      </c>
      <c r="W125" s="15">
        <v>7.5284977999790698E-2</v>
      </c>
      <c r="X125" s="15">
        <v>6.3302522037002526E-2</v>
      </c>
      <c r="Y125" s="15">
        <v>6.8964786725092528E-2</v>
      </c>
      <c r="Z125" s="15">
        <v>6.5027531989615195E-2</v>
      </c>
      <c r="AA125" s="15">
        <v>6.2378957000493569E-2</v>
      </c>
    </row>
  </sheetData>
  <sheetProtection algorithmName="SHA-512" hashValue="P8LkzUEN4vEro8O5WGV7phz3JV8OGwFKJ5ljYnrtt6Uvy+z4cN42wAkJam/suM0YuyRRNLaDRGevC2RovSTUMA==" saltValue="rsYVLrfpv67nd30knQMgP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622A-C0E9-4834-B159-14B28EF84A4E}">
  <sheetPr codeName="Sheet101">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68" t="s">
        <v>253</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55645.642569999996</v>
      </c>
      <c r="D6" s="8">
        <v>41978.678740000003</v>
      </c>
      <c r="E6" s="8">
        <v>14552.36647262841</v>
      </c>
      <c r="F6" s="8">
        <v>2747.6476650670847</v>
      </c>
      <c r="G6" s="8">
        <v>2647.0797843673422</v>
      </c>
      <c r="H6" s="8">
        <v>2579.8496388111412</v>
      </c>
      <c r="I6" s="8">
        <v>2351.5029262170842</v>
      </c>
      <c r="J6" s="8">
        <v>2444.5838651216204</v>
      </c>
      <c r="K6" s="8">
        <v>2510.1703477201745</v>
      </c>
      <c r="L6" s="8">
        <v>1934.2124133810564</v>
      </c>
      <c r="M6" s="8">
        <v>2108.993491751954</v>
      </c>
      <c r="N6" s="8">
        <v>8.1875717799999992E-5</v>
      </c>
      <c r="O6" s="8">
        <v>8.3983745899999994E-5</v>
      </c>
      <c r="P6" s="8">
        <v>8.3452073100000011E-5</v>
      </c>
      <c r="Q6" s="8">
        <v>5.5641166399999999E-5</v>
      </c>
      <c r="R6" s="8">
        <v>6.08780368E-5</v>
      </c>
      <c r="S6" s="8">
        <v>5.6685860400000009E-5</v>
      </c>
      <c r="T6" s="8">
        <v>4.8095979700000006E-5</v>
      </c>
      <c r="U6" s="8">
        <v>4.2544336800000003E-5</v>
      </c>
      <c r="V6" s="8">
        <v>3.3879689799999996E-5</v>
      </c>
      <c r="W6" s="8">
        <v>2.9809823000000003E-5</v>
      </c>
      <c r="X6" s="8">
        <v>2.9418951499999998E-5</v>
      </c>
      <c r="Y6" s="8">
        <v>2.7922098399999999E-5</v>
      </c>
      <c r="Z6" s="8">
        <v>2.8882893000000002E-5</v>
      </c>
      <c r="AA6" s="8">
        <v>3.8319395000000004E-5</v>
      </c>
    </row>
    <row r="7" spans="1:27">
      <c r="A7" s="16" t="s">
        <v>17</v>
      </c>
      <c r="B7" s="16" t="s">
        <v>11</v>
      </c>
      <c r="C7" s="8">
        <v>18855.377100000002</v>
      </c>
      <c r="D7" s="8">
        <v>16538.232210951173</v>
      </c>
      <c r="E7" s="8">
        <v>2463.9546800211697</v>
      </c>
      <c r="F7" s="8">
        <v>2150.5862351430269</v>
      </c>
      <c r="G7" s="8">
        <v>4.0232115100000003E-5</v>
      </c>
      <c r="H7" s="8">
        <v>4.0033774999999994E-5</v>
      </c>
      <c r="I7" s="8">
        <v>3.6967672399999998E-5</v>
      </c>
      <c r="J7" s="8">
        <v>3.3719603400000003E-5</v>
      </c>
      <c r="K7" s="8">
        <v>3.11268715E-5</v>
      </c>
      <c r="L7" s="8">
        <v>1.0790667400000001E-5</v>
      </c>
      <c r="M7" s="8">
        <v>1.0286678400000001E-5</v>
      </c>
      <c r="N7" s="8">
        <v>1.0025709999999999E-5</v>
      </c>
      <c r="O7" s="8">
        <v>1.0014449500000001E-5</v>
      </c>
      <c r="P7" s="8">
        <v>1.02397E-5</v>
      </c>
      <c r="Q7" s="8">
        <v>1.0394387000000001E-5</v>
      </c>
      <c r="R7" s="8">
        <v>1.0035530099999999E-5</v>
      </c>
      <c r="S7" s="8">
        <v>1.02357463E-5</v>
      </c>
      <c r="T7" s="8">
        <v>1.0245124E-5</v>
      </c>
      <c r="U7" s="8">
        <v>9.8478929999999985E-6</v>
      </c>
      <c r="V7" s="8">
        <v>9.9568912999999997E-6</v>
      </c>
      <c r="W7" s="8">
        <v>9.8933750000000008E-6</v>
      </c>
      <c r="X7" s="8">
        <v>0</v>
      </c>
      <c r="Y7" s="8">
        <v>0</v>
      </c>
      <c r="Z7" s="8">
        <v>0</v>
      </c>
      <c r="AA7" s="8">
        <v>0</v>
      </c>
    </row>
    <row r="8" spans="1:27">
      <c r="A8" s="16" t="s">
        <v>17</v>
      </c>
      <c r="B8" s="16" t="s">
        <v>7</v>
      </c>
      <c r="C8" s="8">
        <v>14307.960419999999</v>
      </c>
      <c r="D8" s="8">
        <v>11881.296217204575</v>
      </c>
      <c r="E8" s="8">
        <v>13234.867287585872</v>
      </c>
      <c r="F8" s="8">
        <v>11444.2560652132</v>
      </c>
      <c r="G8" s="8">
        <v>10476.154115994335</v>
      </c>
      <c r="H8" s="8">
        <v>8986.2722748124324</v>
      </c>
      <c r="I8" s="8">
        <v>9856.3383046237195</v>
      </c>
      <c r="J8" s="8">
        <v>9698.1180663498235</v>
      </c>
      <c r="K8" s="8">
        <v>9245.1724268078651</v>
      </c>
      <c r="L8" s="8">
        <v>7762.6362782796496</v>
      </c>
      <c r="M8" s="8">
        <v>7021.4455399785165</v>
      </c>
      <c r="N8" s="8">
        <v>6359.9104266095219</v>
      </c>
      <c r="O8" s="8">
        <v>6042.2104445786808</v>
      </c>
      <c r="P8" s="8">
        <v>5621.355434547715</v>
      </c>
      <c r="Q8" s="8">
        <v>5570.7904528273211</v>
      </c>
      <c r="R8" s="8">
        <v>4963.2303427550378</v>
      </c>
      <c r="S8" s="8">
        <v>5023.139133752994</v>
      </c>
      <c r="T8" s="8">
        <v>4185.0881938926932</v>
      </c>
      <c r="U8" s="8">
        <v>3726.7324947953234</v>
      </c>
      <c r="V8" s="8">
        <v>2794.8773682394003</v>
      </c>
      <c r="W8" s="8">
        <v>2550.3254704267542</v>
      </c>
      <c r="X8" s="8">
        <v>2171.4288916384708</v>
      </c>
      <c r="Y8" s="8">
        <v>2445.086471579878</v>
      </c>
      <c r="Z8" s="8">
        <v>2297.5667309806786</v>
      </c>
      <c r="AA8" s="8">
        <v>1625.8384640698021</v>
      </c>
    </row>
    <row r="9" spans="1:27">
      <c r="A9" s="16" t="s">
        <v>17</v>
      </c>
      <c r="B9" s="16" t="s">
        <v>12</v>
      </c>
      <c r="C9" s="8">
        <v>1214.99908</v>
      </c>
      <c r="D9" s="8">
        <v>582.68236000000002</v>
      </c>
      <c r="E9" s="8">
        <v>958.23142999999993</v>
      </c>
      <c r="F9" s="8">
        <v>501.84226999999998</v>
      </c>
      <c r="G9" s="8">
        <v>535.74015999999995</v>
      </c>
      <c r="H9" s="8">
        <v>373.04083000000003</v>
      </c>
      <c r="I9" s="8">
        <v>374.04363000000001</v>
      </c>
      <c r="J9" s="8">
        <v>204.685238</v>
      </c>
      <c r="K9" s="8">
        <v>390.77810999999997</v>
      </c>
      <c r="L9" s="8">
        <v>188.80934999999999</v>
      </c>
      <c r="M9" s="8">
        <v>193.05086400000002</v>
      </c>
      <c r="N9" s="8">
        <v>231.10780699999998</v>
      </c>
      <c r="O9" s="8">
        <v>150.4596646881173</v>
      </c>
      <c r="P9" s="8">
        <v>148.43867</v>
      </c>
      <c r="Q9" s="8">
        <v>145.43091999999999</v>
      </c>
      <c r="R9" s="8">
        <v>151.24338</v>
      </c>
      <c r="S9" s="8">
        <v>163.89955</v>
      </c>
      <c r="T9" s="8">
        <v>155.87371999999999</v>
      </c>
      <c r="U9" s="8">
        <v>143.01609999999999</v>
      </c>
      <c r="V9" s="8">
        <v>136.21711999999999</v>
      </c>
      <c r="W9" s="8">
        <v>138.74454</v>
      </c>
      <c r="X9" s="8">
        <v>144.62982</v>
      </c>
      <c r="Y9" s="8">
        <v>134.60339999999999</v>
      </c>
      <c r="Z9" s="8">
        <v>135.68316999999999</v>
      </c>
      <c r="AA9" s="8">
        <v>0</v>
      </c>
    </row>
    <row r="10" spans="1:27">
      <c r="A10" s="16" t="s">
        <v>17</v>
      </c>
      <c r="B10" s="16" t="s">
        <v>4</v>
      </c>
      <c r="C10" s="8">
        <v>12995.39498494735</v>
      </c>
      <c r="D10" s="8">
        <v>8262.946736011223</v>
      </c>
      <c r="E10" s="8">
        <v>14573.98920533134</v>
      </c>
      <c r="F10" s="8">
        <v>11872.450443470667</v>
      </c>
      <c r="G10" s="8">
        <v>11516.748817150819</v>
      </c>
      <c r="H10" s="8">
        <v>10536.163179883815</v>
      </c>
      <c r="I10" s="8">
        <v>10576.629559320923</v>
      </c>
      <c r="J10" s="8">
        <v>7605.2431954413041</v>
      </c>
      <c r="K10" s="8">
        <v>11860.467776482914</v>
      </c>
      <c r="L10" s="8">
        <v>6956.0903962003849</v>
      </c>
      <c r="M10" s="8">
        <v>7799.1572735722102</v>
      </c>
      <c r="N10" s="8">
        <v>10333.606136373563</v>
      </c>
      <c r="O10" s="8">
        <v>10489.455944203479</v>
      </c>
      <c r="P10" s="8">
        <v>12089.395670438167</v>
      </c>
      <c r="Q10" s="8">
        <v>10910.876750907899</v>
      </c>
      <c r="R10" s="8">
        <v>9435.1241640309454</v>
      </c>
      <c r="S10" s="8">
        <v>4694.2975315412887</v>
      </c>
      <c r="T10" s="8">
        <v>11974.307936213427</v>
      </c>
      <c r="U10" s="8">
        <v>6527.1906087177085</v>
      </c>
      <c r="V10" s="8">
        <v>9003.6687387666534</v>
      </c>
      <c r="W10" s="8">
        <v>9249.3336528005857</v>
      </c>
      <c r="X10" s="8">
        <v>5670.530092600261</v>
      </c>
      <c r="Y10" s="8">
        <v>10172.119629799156</v>
      </c>
      <c r="Z10" s="8">
        <v>6595.5063079934062</v>
      </c>
      <c r="AA10" s="8">
        <v>12535.6581997256</v>
      </c>
    </row>
    <row r="11" spans="1:27">
      <c r="A11" s="16" t="s">
        <v>17</v>
      </c>
      <c r="B11" s="16" t="s">
        <v>2</v>
      </c>
      <c r="C11" s="8">
        <v>17415.326048999999</v>
      </c>
      <c r="D11" s="8">
        <v>14732.957024000001</v>
      </c>
      <c r="E11" s="8">
        <v>17207.884850000002</v>
      </c>
      <c r="F11" s="8">
        <v>15997.34972</v>
      </c>
      <c r="G11" s="8">
        <v>16039.859844000001</v>
      </c>
      <c r="H11" s="8">
        <v>14816.154229999998</v>
      </c>
      <c r="I11" s="8">
        <v>14105.415559999998</v>
      </c>
      <c r="J11" s="8">
        <v>15116.66317</v>
      </c>
      <c r="K11" s="8">
        <v>16837.187919999997</v>
      </c>
      <c r="L11" s="8">
        <v>14279.24236</v>
      </c>
      <c r="M11" s="8">
        <v>13451.799110000002</v>
      </c>
      <c r="N11" s="8">
        <v>16726.29536</v>
      </c>
      <c r="O11" s="8">
        <v>14076.0172</v>
      </c>
      <c r="P11" s="8">
        <v>12998.99739</v>
      </c>
      <c r="Q11" s="8">
        <v>12386.528254000001</v>
      </c>
      <c r="R11" s="8">
        <v>12153.252189999999</v>
      </c>
      <c r="S11" s="8">
        <v>13875.811921272023</v>
      </c>
      <c r="T11" s="8">
        <v>14317.81886521271</v>
      </c>
      <c r="U11" s="8">
        <v>13103.894740193493</v>
      </c>
      <c r="V11" s="8">
        <v>11468.048880182956</v>
      </c>
      <c r="W11" s="8">
        <v>14835.552796177515</v>
      </c>
      <c r="X11" s="8">
        <v>13867.062355168409</v>
      </c>
      <c r="Y11" s="8">
        <v>12042.004034400001</v>
      </c>
      <c r="Z11" s="8">
        <v>11948.140956192852</v>
      </c>
      <c r="AA11" s="8">
        <v>12140.23297541371</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41637.750317999999</v>
      </c>
      <c r="D13" s="8">
        <v>65448.675138134946</v>
      </c>
      <c r="E13" s="8">
        <v>91778.480663680893</v>
      </c>
      <c r="F13" s="8">
        <v>98302.844455071274</v>
      </c>
      <c r="G13" s="8">
        <v>105167.0042260911</v>
      </c>
      <c r="H13" s="8">
        <v>113146.76013251978</v>
      </c>
      <c r="I13" s="8">
        <v>121016.13218282333</v>
      </c>
      <c r="J13" s="8">
        <v>135111.89858182368</v>
      </c>
      <c r="K13" s="8">
        <v>140363.77292058984</v>
      </c>
      <c r="L13" s="8">
        <v>150641.24218512466</v>
      </c>
      <c r="M13" s="8">
        <v>157633.64702242147</v>
      </c>
      <c r="N13" s="8">
        <v>155137.57451904303</v>
      </c>
      <c r="O13" s="8">
        <v>158713.29852242919</v>
      </c>
      <c r="P13" s="8">
        <v>161577.04558017722</v>
      </c>
      <c r="Q13" s="8">
        <v>167744.88374115535</v>
      </c>
      <c r="R13" s="8">
        <v>171654.91317542031</v>
      </c>
      <c r="S13" s="8">
        <v>179812.71461133458</v>
      </c>
      <c r="T13" s="8">
        <v>176275.13153752606</v>
      </c>
      <c r="U13" s="8">
        <v>182770.2435074439</v>
      </c>
      <c r="V13" s="8">
        <v>186003.0500719329</v>
      </c>
      <c r="W13" s="8">
        <v>184830.76628026276</v>
      </c>
      <c r="X13" s="8">
        <v>189871.19662930878</v>
      </c>
      <c r="Y13" s="8">
        <v>187301.47460618717</v>
      </c>
      <c r="Z13" s="8">
        <v>192020.10992987704</v>
      </c>
      <c r="AA13" s="8">
        <v>187178.91211679258</v>
      </c>
    </row>
    <row r="14" spans="1:27">
      <c r="A14" s="16" t="s">
        <v>17</v>
      </c>
      <c r="B14" s="16" t="s">
        <v>8</v>
      </c>
      <c r="C14" s="8">
        <v>28193.804047600002</v>
      </c>
      <c r="D14" s="8">
        <v>38435.803484895754</v>
      </c>
      <c r="E14" s="8">
        <v>49138.285641531955</v>
      </c>
      <c r="F14" s="8">
        <v>65585.900156319927</v>
      </c>
      <c r="G14" s="8">
        <v>70024.385359636159</v>
      </c>
      <c r="H14" s="8">
        <v>70604.554014796056</v>
      </c>
      <c r="I14" s="8">
        <v>73319.889868715283</v>
      </c>
      <c r="J14" s="8">
        <v>73652.888455303648</v>
      </c>
      <c r="K14" s="8">
        <v>80820.714495781765</v>
      </c>
      <c r="L14" s="8">
        <v>88270.941362441503</v>
      </c>
      <c r="M14" s="8">
        <v>92764.731109757209</v>
      </c>
      <c r="N14" s="8">
        <v>105882.62447573883</v>
      </c>
      <c r="O14" s="8">
        <v>108276.3899314896</v>
      </c>
      <c r="P14" s="8">
        <v>110487.72090739652</v>
      </c>
      <c r="Q14" s="8">
        <v>117481.41203971993</v>
      </c>
      <c r="R14" s="8">
        <v>120760.85257791747</v>
      </c>
      <c r="S14" s="8">
        <v>125443.26012413287</v>
      </c>
      <c r="T14" s="8">
        <v>133016.90957166615</v>
      </c>
      <c r="U14" s="8">
        <v>136129.63311249664</v>
      </c>
      <c r="V14" s="8">
        <v>139868.42370048913</v>
      </c>
      <c r="W14" s="8">
        <v>148201.27914067527</v>
      </c>
      <c r="X14" s="8">
        <v>148832.65715343234</v>
      </c>
      <c r="Y14" s="8">
        <v>145817.15983298389</v>
      </c>
      <c r="Z14" s="8">
        <v>145950.94867659296</v>
      </c>
      <c r="AA14" s="8">
        <v>152423.89525565619</v>
      </c>
    </row>
    <row r="15" spans="1:27">
      <c r="A15" s="16" t="s">
        <v>17</v>
      </c>
      <c r="B15" s="16" t="s">
        <v>84</v>
      </c>
      <c r="C15" s="8">
        <v>11413.6687387</v>
      </c>
      <c r="D15" s="8">
        <v>17915.847298848541</v>
      </c>
      <c r="E15" s="8">
        <v>20562.885206893767</v>
      </c>
      <c r="F15" s="8">
        <v>26295.577150810132</v>
      </c>
      <c r="G15" s="8">
        <v>27385.402615800671</v>
      </c>
      <c r="H15" s="8">
        <v>26389.276792294713</v>
      </c>
      <c r="I15" s="8">
        <v>27691.635488115531</v>
      </c>
      <c r="J15" s="8">
        <v>25591.387357088381</v>
      </c>
      <c r="K15" s="8">
        <v>26329.5814530688</v>
      </c>
      <c r="L15" s="8">
        <v>26544.491577690609</v>
      </c>
      <c r="M15" s="8">
        <v>27298.619930723493</v>
      </c>
      <c r="N15" s="8">
        <v>30498.349457153283</v>
      </c>
      <c r="O15" s="8">
        <v>28672.273835893742</v>
      </c>
      <c r="P15" s="8">
        <v>26669.417166045321</v>
      </c>
      <c r="Q15" s="8">
        <v>25861.36239642038</v>
      </c>
      <c r="R15" s="8">
        <v>24862.45675301001</v>
      </c>
      <c r="S15" s="8">
        <v>25941.006982855819</v>
      </c>
      <c r="T15" s="8">
        <v>24263.742366224273</v>
      </c>
      <c r="U15" s="8">
        <v>22146.320768756159</v>
      </c>
      <c r="V15" s="8">
        <v>22811.082711825253</v>
      </c>
      <c r="W15" s="8">
        <v>26126.896258156339</v>
      </c>
      <c r="X15" s="8">
        <v>21758.82015450329</v>
      </c>
      <c r="Y15" s="8">
        <v>18619.902432162769</v>
      </c>
      <c r="Z15" s="8">
        <v>16495.254646059551</v>
      </c>
      <c r="AA15" s="8">
        <v>18299.851049340978</v>
      </c>
    </row>
    <row r="16" spans="1:27">
      <c r="A16" s="16" t="s">
        <v>17</v>
      </c>
      <c r="B16" s="16" t="s">
        <v>187</v>
      </c>
      <c r="C16" s="8">
        <v>1449.4409649999998</v>
      </c>
      <c r="D16" s="8">
        <v>1670.2486500000002</v>
      </c>
      <c r="E16" s="8">
        <v>2312.7235018441652</v>
      </c>
      <c r="F16" s="8">
        <v>6590.2284142701446</v>
      </c>
      <c r="G16" s="8">
        <v>7550.4179925876178</v>
      </c>
      <c r="H16" s="8">
        <v>7159.7746088519043</v>
      </c>
      <c r="I16" s="8">
        <v>8007.5269240694815</v>
      </c>
      <c r="J16" s="8">
        <v>7571.3607127390178</v>
      </c>
      <c r="K16" s="8">
        <v>7799.548885541345</v>
      </c>
      <c r="L16" s="8">
        <v>11049.484303403544</v>
      </c>
      <c r="M16" s="8">
        <v>10660.891298891494</v>
      </c>
      <c r="N16" s="8">
        <v>11544.52249883972</v>
      </c>
      <c r="O16" s="8">
        <v>10279.818869722061</v>
      </c>
      <c r="P16" s="8">
        <v>9908.3700632944456</v>
      </c>
      <c r="Q16" s="8">
        <v>9162.6028358179865</v>
      </c>
      <c r="R16" s="8">
        <v>9540.0610542347786</v>
      </c>
      <c r="S16" s="8">
        <v>9082.4471270326521</v>
      </c>
      <c r="T16" s="8">
        <v>8708.3511704561097</v>
      </c>
      <c r="U16" s="8">
        <v>8323.9717019890159</v>
      </c>
      <c r="V16" s="8">
        <v>9090.2513308782181</v>
      </c>
      <c r="W16" s="8">
        <v>8213.526921005765</v>
      </c>
      <c r="X16" s="8">
        <v>6285.3512877370831</v>
      </c>
      <c r="Y16" s="8">
        <v>5844.7856159361663</v>
      </c>
      <c r="Z16" s="8">
        <v>5548.8266923488691</v>
      </c>
      <c r="AA16" s="8">
        <v>7108.708498697235</v>
      </c>
    </row>
    <row r="17" spans="1:27">
      <c r="A17" s="16" t="s">
        <v>17</v>
      </c>
      <c r="B17" s="16" t="s">
        <v>15</v>
      </c>
      <c r="C17" s="8">
        <v>731.99935149999999</v>
      </c>
      <c r="D17" s="8">
        <v>1199.14408602</v>
      </c>
      <c r="E17" s="8">
        <v>990.87481789999981</v>
      </c>
      <c r="F17" s="8">
        <v>1391.5956831999999</v>
      </c>
      <c r="G17" s="8">
        <v>1979.2943830000002</v>
      </c>
      <c r="H17" s="8">
        <v>2527.2594250000002</v>
      </c>
      <c r="I17" s="8">
        <v>3208.970276</v>
      </c>
      <c r="J17" s="8">
        <v>3917.7447580000003</v>
      </c>
      <c r="K17" s="8">
        <v>4804.4198869999991</v>
      </c>
      <c r="L17" s="8">
        <v>5913.9954100000004</v>
      </c>
      <c r="M17" s="8">
        <v>7183.0857319999996</v>
      </c>
      <c r="N17" s="8">
        <v>8259.3200550000001</v>
      </c>
      <c r="O17" s="8">
        <v>9794.4974349999993</v>
      </c>
      <c r="P17" s="8">
        <v>11321.48849</v>
      </c>
      <c r="Q17" s="8">
        <v>12374.644915000001</v>
      </c>
      <c r="R17" s="8">
        <v>14462.40294</v>
      </c>
      <c r="S17" s="8">
        <v>15679.43309</v>
      </c>
      <c r="T17" s="8">
        <v>17222.221529999999</v>
      </c>
      <c r="U17" s="8">
        <v>19722.405615</v>
      </c>
      <c r="V17" s="8">
        <v>23536.50993</v>
      </c>
      <c r="W17" s="8">
        <v>23804.541750000004</v>
      </c>
      <c r="X17" s="8">
        <v>22636.752134999999</v>
      </c>
      <c r="Y17" s="8">
        <v>25424.321666</v>
      </c>
      <c r="Z17" s="8">
        <v>26185.742209999997</v>
      </c>
      <c r="AA17" s="8">
        <v>30388.662009999996</v>
      </c>
    </row>
    <row r="18" spans="1:27">
      <c r="A18" s="16" t="s">
        <v>17</v>
      </c>
      <c r="B18" s="16" t="s">
        <v>6</v>
      </c>
      <c r="C18" s="8">
        <v>414.23118182149818</v>
      </c>
      <c r="D18" s="8">
        <v>114.50403209175617</v>
      </c>
      <c r="E18" s="8">
        <v>272.83016985441975</v>
      </c>
      <c r="F18" s="8">
        <v>2881.6282400429659</v>
      </c>
      <c r="G18" s="8">
        <v>2992.371399613246</v>
      </c>
      <c r="H18" s="8">
        <v>2990.8268824828324</v>
      </c>
      <c r="I18" s="8">
        <v>2902.6594867640274</v>
      </c>
      <c r="J18" s="8">
        <v>2911.6607209085241</v>
      </c>
      <c r="K18" s="8">
        <v>3378.731124589543</v>
      </c>
      <c r="L18" s="8">
        <v>3651.4878239958425</v>
      </c>
      <c r="M18" s="8">
        <v>3935.0560221197557</v>
      </c>
      <c r="N18" s="8">
        <v>4059.5615914589998</v>
      </c>
      <c r="O18" s="8">
        <v>4160.1847484713326</v>
      </c>
      <c r="P18" s="8">
        <v>4273.8824305186672</v>
      </c>
      <c r="Q18" s="8">
        <v>4314.1316439676093</v>
      </c>
      <c r="R18" s="8">
        <v>4619.2067485740426</v>
      </c>
      <c r="S18" s="8">
        <v>4692.7420171668928</v>
      </c>
      <c r="T18" s="8">
        <v>5312.8982415440623</v>
      </c>
      <c r="U18" s="8">
        <v>5197.6498959679393</v>
      </c>
      <c r="V18" s="8">
        <v>5464.945052550298</v>
      </c>
      <c r="W18" s="8">
        <v>6062.6873297099173</v>
      </c>
      <c r="X18" s="8">
        <v>6304.7788131127554</v>
      </c>
      <c r="Y18" s="8">
        <v>7155.9948060974557</v>
      </c>
      <c r="Z18" s="8">
        <v>7410.1082995675097</v>
      </c>
      <c r="AA18" s="8">
        <v>5293.6948818095807</v>
      </c>
    </row>
    <row r="19" spans="1:27">
      <c r="A19" s="77" t="s">
        <v>83</v>
      </c>
      <c r="B19" s="77"/>
      <c r="C19" s="70">
        <v>204275.59480656887</v>
      </c>
      <c r="D19" s="70">
        <v>218761.01597815799</v>
      </c>
      <c r="E19" s="70">
        <v>228047.37392727198</v>
      </c>
      <c r="F19" s="70">
        <v>245761.90649860844</v>
      </c>
      <c r="G19" s="70">
        <v>256314.45873847339</v>
      </c>
      <c r="H19" s="70">
        <v>260109.93204948647</v>
      </c>
      <c r="I19" s="70">
        <v>273410.74424361705</v>
      </c>
      <c r="J19" s="70">
        <v>283826.23415449559</v>
      </c>
      <c r="K19" s="70">
        <v>304340.54537870915</v>
      </c>
      <c r="L19" s="70">
        <v>317192.63347130781</v>
      </c>
      <c r="M19" s="70">
        <v>330050.47740550287</v>
      </c>
      <c r="N19" s="70">
        <v>349032.87241911836</v>
      </c>
      <c r="O19" s="70">
        <v>350654.60669047438</v>
      </c>
      <c r="P19" s="70">
        <v>355096.11189610988</v>
      </c>
      <c r="Q19" s="70">
        <v>365952.66401585203</v>
      </c>
      <c r="R19" s="70">
        <v>372602.74339685618</v>
      </c>
      <c r="S19" s="70">
        <v>384408.75215601071</v>
      </c>
      <c r="T19" s="70">
        <v>395432.34319107659</v>
      </c>
      <c r="U19" s="70">
        <v>397791.05859775236</v>
      </c>
      <c r="V19" s="70">
        <v>410177.07494870143</v>
      </c>
      <c r="W19" s="70">
        <v>424013.65417891805</v>
      </c>
      <c r="X19" s="70">
        <v>417543.20736192033</v>
      </c>
      <c r="Y19" s="70">
        <v>414957.45252306858</v>
      </c>
      <c r="Z19" s="70">
        <v>414587.88764849573</v>
      </c>
      <c r="AA19" s="70">
        <v>426995.45348982501</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27243.806999999997</v>
      </c>
      <c r="D22" s="8">
        <v>17940.302360000001</v>
      </c>
      <c r="E22" s="8">
        <v>6908.2359934258784</v>
      </c>
      <c r="F22" s="8">
        <v>9.9472447499999986E-5</v>
      </c>
      <c r="G22" s="8">
        <v>9.1548074000000001E-5</v>
      </c>
      <c r="H22" s="8">
        <v>8.2781185499999996E-5</v>
      </c>
      <c r="I22" s="8">
        <v>8.0907502500000015E-5</v>
      </c>
      <c r="J22" s="8">
        <v>1.7822189E-5</v>
      </c>
      <c r="K22" s="8">
        <v>1.7860503000000001E-5</v>
      </c>
      <c r="L22" s="8">
        <v>1.6912706499999999E-5</v>
      </c>
      <c r="M22" s="8">
        <v>1.3673524400000001E-5</v>
      </c>
      <c r="N22" s="8">
        <v>1.5918996E-5</v>
      </c>
      <c r="O22" s="8">
        <v>1.5211755500000001E-5</v>
      </c>
      <c r="P22" s="8">
        <v>1.4727568300000002E-5</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4343.0237999999999</v>
      </c>
      <c r="D24" s="8">
        <v>3754.3649275174726</v>
      </c>
      <c r="E24" s="8">
        <v>3957.8332396568298</v>
      </c>
      <c r="F24" s="8">
        <v>3797.5226382491201</v>
      </c>
      <c r="G24" s="8">
        <v>3107.1152369193201</v>
      </c>
      <c r="H24" s="8">
        <v>2598.2476363867595</v>
      </c>
      <c r="I24" s="8">
        <v>3218.1945362754332</v>
      </c>
      <c r="J24" s="8">
        <v>3351.1577368766157</v>
      </c>
      <c r="K24" s="8">
        <v>2655.3246364224938</v>
      </c>
      <c r="L24" s="8">
        <v>2863.4650340879102</v>
      </c>
      <c r="M24" s="8">
        <v>2712.1834347186577</v>
      </c>
      <c r="N24" s="8">
        <v>2873.094835233228</v>
      </c>
      <c r="O24" s="8">
        <v>2623.052934911027</v>
      </c>
      <c r="P24" s="8">
        <v>2595.09823479444</v>
      </c>
      <c r="Q24" s="8">
        <v>2758.6619344436399</v>
      </c>
      <c r="R24" s="8">
        <v>2520.1167343904199</v>
      </c>
      <c r="S24" s="8">
        <v>2508.2734345952399</v>
      </c>
      <c r="T24" s="8">
        <v>1599.2897346181151</v>
      </c>
      <c r="U24" s="8">
        <v>1600.12043352501</v>
      </c>
      <c r="V24" s="8">
        <v>1517.056933191674</v>
      </c>
      <c r="W24" s="8">
        <v>1618.3113334434402</v>
      </c>
      <c r="X24" s="8">
        <v>1284.7296340055848</v>
      </c>
      <c r="Y24" s="8">
        <v>1512.405033724657</v>
      </c>
      <c r="Z24" s="8">
        <v>1457.7703336018128</v>
      </c>
      <c r="AA24" s="8">
        <v>1625.838105928106</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5067.4606002096871</v>
      </c>
      <c r="D26" s="8">
        <v>4286.1070504283389</v>
      </c>
      <c r="E26" s="8">
        <v>6579.5640203352996</v>
      </c>
      <c r="F26" s="8">
        <v>5123.0873863123024</v>
      </c>
      <c r="G26" s="8">
        <v>4691.0203660076613</v>
      </c>
      <c r="H26" s="8">
        <v>5077.2254609709162</v>
      </c>
      <c r="I26" s="8">
        <v>4307.0226810336326</v>
      </c>
      <c r="J26" s="8">
        <v>3343.288793080596</v>
      </c>
      <c r="K26" s="8">
        <v>4755.5960057910634</v>
      </c>
      <c r="L26" s="8">
        <v>3570.0335235592006</v>
      </c>
      <c r="M26" s="8">
        <v>3752.7440594982645</v>
      </c>
      <c r="N26" s="8">
        <v>4811.0593518101996</v>
      </c>
      <c r="O26" s="8">
        <v>5691.8795649572348</v>
      </c>
      <c r="P26" s="8">
        <v>5662.6339018119361</v>
      </c>
      <c r="Q26" s="8">
        <v>5666.0245237266781</v>
      </c>
      <c r="R26" s="8">
        <v>4075.514417996656</v>
      </c>
      <c r="S26" s="8">
        <v>2679.0544790711219</v>
      </c>
      <c r="T26" s="8">
        <v>6120.9148652639897</v>
      </c>
      <c r="U26" s="8">
        <v>3178.8468480942847</v>
      </c>
      <c r="V26" s="8">
        <v>4352.166472405901</v>
      </c>
      <c r="W26" s="8">
        <v>4136.0442176466331</v>
      </c>
      <c r="X26" s="8">
        <v>3300.4368392768079</v>
      </c>
      <c r="Y26" s="8">
        <v>4400.0756070108901</v>
      </c>
      <c r="Z26" s="8">
        <v>4018.6118535370865</v>
      </c>
      <c r="AA26" s="8">
        <v>5728.401955435088</v>
      </c>
    </row>
    <row r="27" spans="1:27">
      <c r="A27" s="16" t="s">
        <v>23</v>
      </c>
      <c r="B27" s="16" t="s">
        <v>2</v>
      </c>
      <c r="C27" s="8">
        <v>3225.3361400000003</v>
      </c>
      <c r="D27" s="8">
        <v>2833.8955989999999</v>
      </c>
      <c r="E27" s="8">
        <v>3967.3483900000001</v>
      </c>
      <c r="F27" s="8">
        <v>2977.44542</v>
      </c>
      <c r="G27" s="8">
        <v>2893.5263299999997</v>
      </c>
      <c r="H27" s="8">
        <v>2501.2249200000001</v>
      </c>
      <c r="I27" s="8">
        <v>2325.6235900000001</v>
      </c>
      <c r="J27" s="8">
        <v>2889.4780599999999</v>
      </c>
      <c r="K27" s="8">
        <v>3076.7541799999999</v>
      </c>
      <c r="L27" s="8">
        <v>2528.0979399999997</v>
      </c>
      <c r="M27" s="8">
        <v>1992.3664600000002</v>
      </c>
      <c r="N27" s="8">
        <v>3649.8875699999999</v>
      </c>
      <c r="O27" s="8">
        <v>2693.1218800000001</v>
      </c>
      <c r="P27" s="8">
        <v>2248.64941</v>
      </c>
      <c r="Q27" s="8">
        <v>2063.0190499999999</v>
      </c>
      <c r="R27" s="8">
        <v>1958.758836</v>
      </c>
      <c r="S27" s="8">
        <v>2574.0576160000001</v>
      </c>
      <c r="T27" s="8">
        <v>2687.2904799999997</v>
      </c>
      <c r="U27" s="8">
        <v>2455.0434799999998</v>
      </c>
      <c r="V27" s="8">
        <v>1801.81934</v>
      </c>
      <c r="W27" s="8">
        <v>3165.0562799999998</v>
      </c>
      <c r="X27" s="8">
        <v>2456.7245900000003</v>
      </c>
      <c r="Y27" s="8">
        <v>2143.9415199999999</v>
      </c>
      <c r="Z27" s="8">
        <v>2067.3625849999999</v>
      </c>
      <c r="AA27" s="8">
        <v>1863.4210549999998</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8297.9915499999988</v>
      </c>
      <c r="D29" s="8">
        <v>14388.159289571868</v>
      </c>
      <c r="E29" s="8">
        <v>24232.015554950114</v>
      </c>
      <c r="F29" s="8">
        <v>24097.918231693282</v>
      </c>
      <c r="G29" s="8">
        <v>26208.313169788711</v>
      </c>
      <c r="H29" s="8">
        <v>26414.589236128784</v>
      </c>
      <c r="I29" s="8">
        <v>30394.632829737016</v>
      </c>
      <c r="J29" s="8">
        <v>33667.055144661172</v>
      </c>
      <c r="K29" s="8">
        <v>32641.362374892822</v>
      </c>
      <c r="L29" s="8">
        <v>34985.826765026846</v>
      </c>
      <c r="M29" s="8">
        <v>36560.648480031959</v>
      </c>
      <c r="N29" s="8">
        <v>38812.419151469003</v>
      </c>
      <c r="O29" s="8">
        <v>36260.758880011745</v>
      </c>
      <c r="P29" s="8">
        <v>38131.645680631707</v>
      </c>
      <c r="Q29" s="8">
        <v>37232.326931037824</v>
      </c>
      <c r="R29" s="8">
        <v>44589.08205568308</v>
      </c>
      <c r="S29" s="8">
        <v>46967.590178674182</v>
      </c>
      <c r="T29" s="8">
        <v>42610.403968570972</v>
      </c>
      <c r="U29" s="8">
        <v>45096.716555707346</v>
      </c>
      <c r="V29" s="8">
        <v>44945.640531130324</v>
      </c>
      <c r="W29" s="8">
        <v>50684.241662397355</v>
      </c>
      <c r="X29" s="8">
        <v>48477.641413138706</v>
      </c>
      <c r="Y29" s="8">
        <v>47990.355348421523</v>
      </c>
      <c r="Z29" s="8">
        <v>48046.131594034414</v>
      </c>
      <c r="AA29" s="8">
        <v>49178.978393676167</v>
      </c>
    </row>
    <row r="30" spans="1:27">
      <c r="A30" s="16" t="s">
        <v>23</v>
      </c>
      <c r="B30" s="16" t="s">
        <v>8</v>
      </c>
      <c r="C30" s="8">
        <v>12001.312370999998</v>
      </c>
      <c r="D30" s="8">
        <v>15021.625245768748</v>
      </c>
      <c r="E30" s="8">
        <v>17816.451142497015</v>
      </c>
      <c r="F30" s="8">
        <v>27394.215316971928</v>
      </c>
      <c r="G30" s="8">
        <v>28519.98855790266</v>
      </c>
      <c r="H30" s="8">
        <v>28456.214454549783</v>
      </c>
      <c r="I30" s="8">
        <v>30654.394200900511</v>
      </c>
      <c r="J30" s="8">
        <v>30546.955384826888</v>
      </c>
      <c r="K30" s="8">
        <v>33327.969021147073</v>
      </c>
      <c r="L30" s="8">
        <v>36140.012347400632</v>
      </c>
      <c r="M30" s="8">
        <v>37000.107871881512</v>
      </c>
      <c r="N30" s="8">
        <v>39351.682434999995</v>
      </c>
      <c r="O30" s="8">
        <v>40592.897350000007</v>
      </c>
      <c r="P30" s="8">
        <v>42875.651687999998</v>
      </c>
      <c r="Q30" s="8">
        <v>47381.352515999999</v>
      </c>
      <c r="R30" s="8">
        <v>47682.897296999996</v>
      </c>
      <c r="S30" s="8">
        <v>49213.087200000002</v>
      </c>
      <c r="T30" s="8">
        <v>53262.250069000002</v>
      </c>
      <c r="U30" s="8">
        <v>56271.471280000005</v>
      </c>
      <c r="V30" s="8">
        <v>58290.981705999999</v>
      </c>
      <c r="W30" s="8">
        <v>54855.037625999998</v>
      </c>
      <c r="X30" s="8">
        <v>54940.453302000002</v>
      </c>
      <c r="Y30" s="8">
        <v>55637.535339000002</v>
      </c>
      <c r="Z30" s="8">
        <v>53485.211421000007</v>
      </c>
      <c r="AA30" s="8">
        <v>57198.855837999996</v>
      </c>
    </row>
    <row r="31" spans="1:27">
      <c r="A31" s="16" t="s">
        <v>23</v>
      </c>
      <c r="B31" s="16" t="s">
        <v>84</v>
      </c>
      <c r="C31" s="8">
        <v>4335.217678</v>
      </c>
      <c r="D31" s="8">
        <v>6287.3081629576791</v>
      </c>
      <c r="E31" s="8">
        <v>6205.4388488180502</v>
      </c>
      <c r="F31" s="8">
        <v>7830.4079176605101</v>
      </c>
      <c r="G31" s="8">
        <v>8350.8210348544308</v>
      </c>
      <c r="H31" s="8">
        <v>8175.2639027474725</v>
      </c>
      <c r="I31" s="8">
        <v>8917.631780162721</v>
      </c>
      <c r="J31" s="8">
        <v>8389.04789840177</v>
      </c>
      <c r="K31" s="8">
        <v>8394.0760338755808</v>
      </c>
      <c r="L31" s="8">
        <v>8739.4426687634405</v>
      </c>
      <c r="M31" s="8">
        <v>8755.7210109104417</v>
      </c>
      <c r="N31" s="8">
        <v>8122.8785617393005</v>
      </c>
      <c r="O31" s="8">
        <v>7840.0398059786312</v>
      </c>
      <c r="P31" s="8">
        <v>7261.9338283542011</v>
      </c>
      <c r="Q31" s="8">
        <v>7314.9551282472394</v>
      </c>
      <c r="R31" s="8">
        <v>7011.1285002446002</v>
      </c>
      <c r="S31" s="8">
        <v>6996.8667776786006</v>
      </c>
      <c r="T31" s="8">
        <v>6842.2372420863003</v>
      </c>
      <c r="U31" s="8">
        <v>6783.1086908920597</v>
      </c>
      <c r="V31" s="8">
        <v>7018.8969250358005</v>
      </c>
      <c r="W31" s="8">
        <v>5842.5293991544313</v>
      </c>
      <c r="X31" s="8">
        <v>5166.4279914876006</v>
      </c>
      <c r="Y31" s="8">
        <v>4586.8674425909994</v>
      </c>
      <c r="Z31" s="8">
        <v>4047.9515196859998</v>
      </c>
      <c r="AA31" s="8">
        <v>4292.3966200456598</v>
      </c>
    </row>
    <row r="32" spans="1:27">
      <c r="A32" s="16" t="s">
        <v>23</v>
      </c>
      <c r="B32" s="16" t="s">
        <v>187</v>
      </c>
      <c r="C32" s="8">
        <v>346.21092499999997</v>
      </c>
      <c r="D32" s="8">
        <v>384.72936000000004</v>
      </c>
      <c r="E32" s="8">
        <v>1497.4597473139131</v>
      </c>
      <c r="F32" s="8">
        <v>5836.840357989</v>
      </c>
      <c r="G32" s="8">
        <v>6714.3854819711059</v>
      </c>
      <c r="H32" s="8">
        <v>6408.9555540862639</v>
      </c>
      <c r="I32" s="8">
        <v>6866.854294648143</v>
      </c>
      <c r="J32" s="8">
        <v>6467.739791937157</v>
      </c>
      <c r="K32" s="8">
        <v>6740.8784417797606</v>
      </c>
      <c r="L32" s="8">
        <v>6966.4767421926617</v>
      </c>
      <c r="M32" s="8">
        <v>6452.5093080034248</v>
      </c>
      <c r="N32" s="8">
        <v>7035.0712374994528</v>
      </c>
      <c r="O32" s="8">
        <v>6414.4987383163007</v>
      </c>
      <c r="P32" s="8">
        <v>6633.8379212029613</v>
      </c>
      <c r="Q32" s="8">
        <v>6020.2858441965082</v>
      </c>
      <c r="R32" s="8">
        <v>6662.658196117176</v>
      </c>
      <c r="S32" s="8">
        <v>5738.8757991130969</v>
      </c>
      <c r="T32" s="8">
        <v>5655.6950883226837</v>
      </c>
      <c r="U32" s="8">
        <v>5598.6370543670546</v>
      </c>
      <c r="V32" s="8">
        <v>6459.7689527946486</v>
      </c>
      <c r="W32" s="8">
        <v>5736.8064394251951</v>
      </c>
      <c r="X32" s="8">
        <v>4046.1206616266372</v>
      </c>
      <c r="Y32" s="8">
        <v>3951.9018543580105</v>
      </c>
      <c r="Z32" s="8">
        <v>3322.0149059930231</v>
      </c>
      <c r="AA32" s="8">
        <v>4661.1845278857381</v>
      </c>
    </row>
    <row r="33" spans="1:27">
      <c r="A33" s="16" t="s">
        <v>23</v>
      </c>
      <c r="B33" s="16" t="s">
        <v>15</v>
      </c>
      <c r="C33" s="8">
        <v>297.43347</v>
      </c>
      <c r="D33" s="8">
        <v>443.780102</v>
      </c>
      <c r="E33" s="8">
        <v>383.24073799999996</v>
      </c>
      <c r="F33" s="8">
        <v>559.36790999999994</v>
      </c>
      <c r="G33" s="8">
        <v>777.30164000000002</v>
      </c>
      <c r="H33" s="8">
        <v>998.66826999999989</v>
      </c>
      <c r="I33" s="8">
        <v>1263.6572000000001</v>
      </c>
      <c r="J33" s="8">
        <v>1555.46516</v>
      </c>
      <c r="K33" s="8">
        <v>1897.6313500000001</v>
      </c>
      <c r="L33" s="8">
        <v>2393.6538</v>
      </c>
      <c r="M33" s="8">
        <v>2835.2344000000003</v>
      </c>
      <c r="N33" s="8">
        <v>3235.3359</v>
      </c>
      <c r="O33" s="8">
        <v>3843.924</v>
      </c>
      <c r="P33" s="8">
        <v>4516.2208000000001</v>
      </c>
      <c r="Q33" s="8">
        <v>5034.1695</v>
      </c>
      <c r="R33" s="8">
        <v>5740.7136</v>
      </c>
      <c r="S33" s="8">
        <v>6021.4369999999999</v>
      </c>
      <c r="T33" s="8">
        <v>6672.9555</v>
      </c>
      <c r="U33" s="8">
        <v>8047.1435000000001</v>
      </c>
      <c r="V33" s="8">
        <v>9103.9933999999994</v>
      </c>
      <c r="W33" s="8">
        <v>9023.6064000000006</v>
      </c>
      <c r="X33" s="8">
        <v>8835.1218000000008</v>
      </c>
      <c r="Y33" s="8">
        <v>9797.9768000000004</v>
      </c>
      <c r="Z33" s="8">
        <v>10312.8194</v>
      </c>
      <c r="AA33" s="8">
        <v>12337.0139</v>
      </c>
    </row>
    <row r="34" spans="1:27">
      <c r="A34" s="16" t="s">
        <v>23</v>
      </c>
      <c r="B34" s="16" t="s">
        <v>6</v>
      </c>
      <c r="C34" s="8">
        <v>0.35402045726794407</v>
      </c>
      <c r="D34" s="8">
        <v>0.938030962954576</v>
      </c>
      <c r="E34" s="8">
        <v>8.3129700176896488</v>
      </c>
      <c r="F34" s="8">
        <v>1717.1232725150935</v>
      </c>
      <c r="G34" s="8">
        <v>1765.1246847780001</v>
      </c>
      <c r="H34" s="8">
        <v>1713.8293815285324</v>
      </c>
      <c r="I34" s="8">
        <v>1529.646187391</v>
      </c>
      <c r="J34" s="8">
        <v>1507.7212918663404</v>
      </c>
      <c r="K34" s="8">
        <v>1783.4238110244055</v>
      </c>
      <c r="L34" s="8">
        <v>2112.9798797873045</v>
      </c>
      <c r="M34" s="8">
        <v>2321.4406747194853</v>
      </c>
      <c r="N34" s="8">
        <v>2256.7126304590001</v>
      </c>
      <c r="O34" s="8">
        <v>2191.0909954262711</v>
      </c>
      <c r="P34" s="8">
        <v>2169.9010414019999</v>
      </c>
      <c r="Q34" s="8">
        <v>2219.7938923355046</v>
      </c>
      <c r="R34" s="8">
        <v>2330.7270708649644</v>
      </c>
      <c r="S34" s="8">
        <v>2428.2803426486075</v>
      </c>
      <c r="T34" s="8">
        <v>2599.466498016207</v>
      </c>
      <c r="U34" s="8">
        <v>2665.5998626792289</v>
      </c>
      <c r="V34" s="8">
        <v>2773.8374169505014</v>
      </c>
      <c r="W34" s="8">
        <v>2863.6155860557246</v>
      </c>
      <c r="X34" s="8">
        <v>2997.3085608210699</v>
      </c>
      <c r="Y34" s="8">
        <v>3107.3094923029998</v>
      </c>
      <c r="Z34" s="8">
        <v>3192.7355547746474</v>
      </c>
      <c r="AA34" s="8">
        <v>3070.7050447156021</v>
      </c>
    </row>
    <row r="35" spans="1:27">
      <c r="A35" s="77" t="s">
        <v>83</v>
      </c>
      <c r="B35" s="77"/>
      <c r="C35" s="70">
        <v>65158.147554666954</v>
      </c>
      <c r="D35" s="70">
        <v>65341.210128207051</v>
      </c>
      <c r="E35" s="70">
        <v>71555.900645014786</v>
      </c>
      <c r="F35" s="70">
        <v>79333.928550863682</v>
      </c>
      <c r="G35" s="70">
        <v>83027.596593769966</v>
      </c>
      <c r="H35" s="70">
        <v>82344.218899179687</v>
      </c>
      <c r="I35" s="70">
        <v>89477.657381055964</v>
      </c>
      <c r="J35" s="70">
        <v>91717.909279472733</v>
      </c>
      <c r="K35" s="70">
        <v>95273.015872793694</v>
      </c>
      <c r="L35" s="70">
        <v>100299.98871773071</v>
      </c>
      <c r="M35" s="70">
        <v>102382.95571343729</v>
      </c>
      <c r="N35" s="70">
        <v>110148.14168912917</v>
      </c>
      <c r="O35" s="70">
        <v>108151.26416481296</v>
      </c>
      <c r="P35" s="70">
        <v>112095.57252092482</v>
      </c>
      <c r="Q35" s="70">
        <v>115690.5893199874</v>
      </c>
      <c r="R35" s="70">
        <v>122571.59670829689</v>
      </c>
      <c r="S35" s="70">
        <v>125127.52282778085</v>
      </c>
      <c r="T35" s="70">
        <v>128050.50344587826</v>
      </c>
      <c r="U35" s="70">
        <v>131696.68770526498</v>
      </c>
      <c r="V35" s="70">
        <v>136264.16167750885</v>
      </c>
      <c r="W35" s="70">
        <v>137925.24894412278</v>
      </c>
      <c r="X35" s="70">
        <v>131504.96479235642</v>
      </c>
      <c r="Y35" s="70">
        <v>133128.36843740908</v>
      </c>
      <c r="Z35" s="70">
        <v>129950.60916762697</v>
      </c>
      <c r="AA35" s="70">
        <v>139956.79544068634</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28401.835569999996</v>
      </c>
      <c r="D38" s="8">
        <v>24038.376380000002</v>
      </c>
      <c r="E38" s="8">
        <v>7644.1304792025312</v>
      </c>
      <c r="F38" s="8">
        <v>2747.6475655946374</v>
      </c>
      <c r="G38" s="8">
        <v>2647.0796928192681</v>
      </c>
      <c r="H38" s="8">
        <v>2579.8495560299557</v>
      </c>
      <c r="I38" s="8">
        <v>2351.5028453095815</v>
      </c>
      <c r="J38" s="8">
        <v>2444.5838472994315</v>
      </c>
      <c r="K38" s="8">
        <v>2510.1703298596717</v>
      </c>
      <c r="L38" s="8">
        <v>1934.2123964683499</v>
      </c>
      <c r="M38" s="8">
        <v>2108.9934780784297</v>
      </c>
      <c r="N38" s="8">
        <v>6.5956721799999995E-5</v>
      </c>
      <c r="O38" s="8">
        <v>6.877199039999999E-5</v>
      </c>
      <c r="P38" s="8">
        <v>6.8724504800000006E-5</v>
      </c>
      <c r="Q38" s="8">
        <v>5.5641166399999999E-5</v>
      </c>
      <c r="R38" s="8">
        <v>6.08780368E-5</v>
      </c>
      <c r="S38" s="8">
        <v>5.6685860400000009E-5</v>
      </c>
      <c r="T38" s="8">
        <v>4.8095979700000006E-5</v>
      </c>
      <c r="U38" s="8">
        <v>4.2544336800000003E-5</v>
      </c>
      <c r="V38" s="8">
        <v>3.3879689799999996E-5</v>
      </c>
      <c r="W38" s="8">
        <v>2.9809823000000003E-5</v>
      </c>
      <c r="X38" s="8">
        <v>2.9418951499999998E-5</v>
      </c>
      <c r="Y38" s="8">
        <v>2.7922098399999999E-5</v>
      </c>
      <c r="Z38" s="8">
        <v>2.8882893000000002E-5</v>
      </c>
      <c r="AA38" s="8">
        <v>3.8319395000000004E-5</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7792.4932399999998</v>
      </c>
      <c r="D40" s="8">
        <v>5751.9859252858805</v>
      </c>
      <c r="E40" s="8">
        <v>7198.7698010860213</v>
      </c>
      <c r="F40" s="8">
        <v>5875.9119796617579</v>
      </c>
      <c r="G40" s="8">
        <v>5408.612228298116</v>
      </c>
      <c r="H40" s="8">
        <v>4755.2890875249795</v>
      </c>
      <c r="I40" s="8">
        <v>4952.5965069673575</v>
      </c>
      <c r="J40" s="8">
        <v>4578.6667667839001</v>
      </c>
      <c r="K40" s="8">
        <v>4693.8063270005996</v>
      </c>
      <c r="L40" s="8">
        <v>3669.9829848932636</v>
      </c>
      <c r="M40" s="8">
        <v>3061.6139456487304</v>
      </c>
      <c r="N40" s="8">
        <v>3486.8155264653101</v>
      </c>
      <c r="O40" s="8">
        <v>3419.1574457726697</v>
      </c>
      <c r="P40" s="8">
        <v>3026.2571356372951</v>
      </c>
      <c r="Q40" s="8">
        <v>2812.1284552808402</v>
      </c>
      <c r="R40" s="8">
        <v>2443.1135450260203</v>
      </c>
      <c r="S40" s="8">
        <v>2514.8656356584129</v>
      </c>
      <c r="T40" s="8">
        <v>2585.7983954327797</v>
      </c>
      <c r="U40" s="8">
        <v>2126.6119995034683</v>
      </c>
      <c r="V40" s="8">
        <v>1277.8203742175799</v>
      </c>
      <c r="W40" s="8">
        <v>932.01407424110403</v>
      </c>
      <c r="X40" s="8">
        <v>886.69919457912999</v>
      </c>
      <c r="Y40" s="8">
        <v>932.68137450967799</v>
      </c>
      <c r="Z40" s="8">
        <v>839.79633456156603</v>
      </c>
      <c r="AA40" s="8">
        <v>9.9979756000000001E-5</v>
      </c>
    </row>
    <row r="41" spans="1:27">
      <c r="A41" s="16" t="s">
        <v>24</v>
      </c>
      <c r="B41" s="16" t="s">
        <v>12</v>
      </c>
      <c r="C41" s="8">
        <v>204.17523</v>
      </c>
      <c r="D41" s="8">
        <v>172.17698999999999</v>
      </c>
      <c r="E41" s="8">
        <v>202.84632999999999</v>
      </c>
      <c r="F41" s="8">
        <v>206.29249999999999</v>
      </c>
      <c r="G41" s="8">
        <v>197.84238999999999</v>
      </c>
      <c r="H41" s="8">
        <v>178.78237999999999</v>
      </c>
      <c r="I41" s="8">
        <v>178.04429999999999</v>
      </c>
      <c r="J41" s="8">
        <v>180.27100999999999</v>
      </c>
      <c r="K41" s="8">
        <v>178.77785</v>
      </c>
      <c r="L41" s="8">
        <v>145.74901</v>
      </c>
      <c r="M41" s="8">
        <v>160.88568000000001</v>
      </c>
      <c r="N41" s="8">
        <v>169.33398</v>
      </c>
      <c r="O41" s="8">
        <v>150.45966000000001</v>
      </c>
      <c r="P41" s="8">
        <v>148.43867</v>
      </c>
      <c r="Q41" s="8">
        <v>145.43091999999999</v>
      </c>
      <c r="R41" s="8">
        <v>151.24338</v>
      </c>
      <c r="S41" s="8">
        <v>163.89955</v>
      </c>
      <c r="T41" s="8">
        <v>155.87371999999999</v>
      </c>
      <c r="U41" s="8">
        <v>143.01609999999999</v>
      </c>
      <c r="V41" s="8">
        <v>136.21711999999999</v>
      </c>
      <c r="W41" s="8">
        <v>138.74454</v>
      </c>
      <c r="X41" s="8">
        <v>144.62982</v>
      </c>
      <c r="Y41" s="8">
        <v>134.60339999999999</v>
      </c>
      <c r="Z41" s="8">
        <v>135.68316999999999</v>
      </c>
      <c r="AA41" s="8">
        <v>0</v>
      </c>
    </row>
    <row r="42" spans="1:27">
      <c r="A42" s="16" t="s">
        <v>24</v>
      </c>
      <c r="B42" s="16" t="s">
        <v>4</v>
      </c>
      <c r="C42" s="8">
        <v>3651.7938646135863</v>
      </c>
      <c r="D42" s="8">
        <v>635.0679195462983</v>
      </c>
      <c r="E42" s="8">
        <v>2329.1999374396169</v>
      </c>
      <c r="F42" s="8">
        <v>2681.1299154873946</v>
      </c>
      <c r="G42" s="8">
        <v>2475.4271138603121</v>
      </c>
      <c r="H42" s="8">
        <v>2172.9951390826986</v>
      </c>
      <c r="I42" s="8">
        <v>1432.0517723350499</v>
      </c>
      <c r="J42" s="8">
        <v>1074.0090527388022</v>
      </c>
      <c r="K42" s="8">
        <v>1970.5173660106461</v>
      </c>
      <c r="L42" s="8">
        <v>851.97663722069638</v>
      </c>
      <c r="M42" s="8">
        <v>1476.2679377882412</v>
      </c>
      <c r="N42" s="8">
        <v>1450.2322310369091</v>
      </c>
      <c r="O42" s="8">
        <v>1620.8567002863531</v>
      </c>
      <c r="P42" s="8">
        <v>1970.2865089103188</v>
      </c>
      <c r="Q42" s="8">
        <v>1534.9696624649441</v>
      </c>
      <c r="R42" s="8">
        <v>1098.4522694861421</v>
      </c>
      <c r="S42" s="8">
        <v>644.57371364453343</v>
      </c>
      <c r="T42" s="8">
        <v>1319.696344372388</v>
      </c>
      <c r="U42" s="8">
        <v>876.39444565472206</v>
      </c>
      <c r="V42" s="8">
        <v>1902.6320204949511</v>
      </c>
      <c r="W42" s="8">
        <v>846.03368372832006</v>
      </c>
      <c r="X42" s="8">
        <v>633.43948729574902</v>
      </c>
      <c r="Y42" s="8">
        <v>1262.3293982932789</v>
      </c>
      <c r="Z42" s="8">
        <v>266.42836212317201</v>
      </c>
      <c r="AA42" s="8">
        <v>906.79888754596607</v>
      </c>
    </row>
    <row r="43" spans="1:27">
      <c r="A43" s="16" t="s">
        <v>24</v>
      </c>
      <c r="B43" s="16" t="s">
        <v>2</v>
      </c>
      <c r="C43" s="8">
        <v>687.63387999999998</v>
      </c>
      <c r="D43" s="8">
        <v>668.54494</v>
      </c>
      <c r="E43" s="8">
        <v>693.73902999999996</v>
      </c>
      <c r="F43" s="8">
        <v>666.43924000000004</v>
      </c>
      <c r="G43" s="8">
        <v>676.54755999999998</v>
      </c>
      <c r="H43" s="8">
        <v>645.66890999999998</v>
      </c>
      <c r="I43" s="8">
        <v>641.80997000000002</v>
      </c>
      <c r="J43" s="8">
        <v>668.29897000000005</v>
      </c>
      <c r="K43" s="8">
        <v>652.77954999999997</v>
      </c>
      <c r="L43" s="8">
        <v>583.72598000000005</v>
      </c>
      <c r="M43" s="8">
        <v>598.34185000000002</v>
      </c>
      <c r="N43" s="8">
        <v>177.76639</v>
      </c>
      <c r="O43" s="8">
        <v>129.27135999999999</v>
      </c>
      <c r="P43" s="8">
        <v>107.28017</v>
      </c>
      <c r="Q43" s="8">
        <v>145.39400000000001</v>
      </c>
      <c r="R43" s="8">
        <v>105.48972000000001</v>
      </c>
      <c r="S43" s="8">
        <v>2.7202150000000001E-7</v>
      </c>
      <c r="T43" s="8">
        <v>2.1270782999999999E-7</v>
      </c>
      <c r="U43" s="8">
        <v>1.9349369000000001E-7</v>
      </c>
      <c r="V43" s="8">
        <v>1.8295458E-7</v>
      </c>
      <c r="W43" s="8">
        <v>1.7751686999999999E-7</v>
      </c>
      <c r="X43" s="8">
        <v>1.6841051000000001E-7</v>
      </c>
      <c r="Y43" s="8">
        <v>0.95561039999999997</v>
      </c>
      <c r="Z43" s="8">
        <v>1.9285537999999999E-7</v>
      </c>
      <c r="AA43" s="8">
        <v>4.1370966999999998E-7</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7565.6255899999987</v>
      </c>
      <c r="D45" s="8">
        <v>17613.942935831492</v>
      </c>
      <c r="E45" s="8">
        <v>22886.294381519565</v>
      </c>
      <c r="F45" s="8">
        <v>24088.507457915814</v>
      </c>
      <c r="G45" s="8">
        <v>24898.135021275801</v>
      </c>
      <c r="H45" s="8">
        <v>26371.832648822608</v>
      </c>
      <c r="I45" s="8">
        <v>29671.047649707038</v>
      </c>
      <c r="J45" s="8">
        <v>33851.457510579974</v>
      </c>
      <c r="K45" s="8">
        <v>37461.99606478287</v>
      </c>
      <c r="L45" s="8">
        <v>38107.634754516635</v>
      </c>
      <c r="M45" s="8">
        <v>39381.53688034635</v>
      </c>
      <c r="N45" s="8">
        <v>35852.672245433481</v>
      </c>
      <c r="O45" s="8">
        <v>35433.374821610138</v>
      </c>
      <c r="P45" s="8">
        <v>36175.673036200664</v>
      </c>
      <c r="Q45" s="8">
        <v>36183.889622731003</v>
      </c>
      <c r="R45" s="8">
        <v>40115.740277606921</v>
      </c>
      <c r="S45" s="8">
        <v>40673.819337128967</v>
      </c>
      <c r="T45" s="8">
        <v>42261.279703006636</v>
      </c>
      <c r="U45" s="8">
        <v>41357.077267987392</v>
      </c>
      <c r="V45" s="8">
        <v>43516.520507382294</v>
      </c>
      <c r="W45" s="8">
        <v>39065.217245927</v>
      </c>
      <c r="X45" s="8">
        <v>38646.241642492212</v>
      </c>
      <c r="Y45" s="8">
        <v>40937.053124192185</v>
      </c>
      <c r="Z45" s="8">
        <v>39470.275845155935</v>
      </c>
      <c r="AA45" s="8">
        <v>41229.981529986224</v>
      </c>
    </row>
    <row r="46" spans="1:27">
      <c r="A46" s="16" t="s">
        <v>24</v>
      </c>
      <c r="B46" s="16" t="s">
        <v>8</v>
      </c>
      <c r="C46" s="8">
        <v>10915.715892000002</v>
      </c>
      <c r="D46" s="8">
        <v>13031.587444496688</v>
      </c>
      <c r="E46" s="8">
        <v>18129.954475255949</v>
      </c>
      <c r="F46" s="8">
        <v>24199.159351171791</v>
      </c>
      <c r="G46" s="8">
        <v>24402.388398916999</v>
      </c>
      <c r="H46" s="8">
        <v>25053.191250803942</v>
      </c>
      <c r="I46" s="8">
        <v>25002.25307264824</v>
      </c>
      <c r="J46" s="8">
        <v>25380.032924070965</v>
      </c>
      <c r="K46" s="8">
        <v>27100.057562904942</v>
      </c>
      <c r="L46" s="8">
        <v>30965.890863251148</v>
      </c>
      <c r="M46" s="8">
        <v>33983.69831233588</v>
      </c>
      <c r="N46" s="8">
        <v>41799.251760274958</v>
      </c>
      <c r="O46" s="8">
        <v>42308.007945744088</v>
      </c>
      <c r="P46" s="8">
        <v>42537.204452821919</v>
      </c>
      <c r="Q46" s="8">
        <v>44581.589723576377</v>
      </c>
      <c r="R46" s="8">
        <v>43502.858349397946</v>
      </c>
      <c r="S46" s="8">
        <v>46261.789737431245</v>
      </c>
      <c r="T46" s="8">
        <v>46689.137198798664</v>
      </c>
      <c r="U46" s="8">
        <v>46111.578576188513</v>
      </c>
      <c r="V46" s="8">
        <v>46331.092385733602</v>
      </c>
      <c r="W46" s="8">
        <v>59993.267961873877</v>
      </c>
      <c r="X46" s="8">
        <v>60987.494132296022</v>
      </c>
      <c r="Y46" s="8">
        <v>57271.270732893696</v>
      </c>
      <c r="Z46" s="8">
        <v>59699.658078204651</v>
      </c>
      <c r="AA46" s="8">
        <v>61977.885098896892</v>
      </c>
    </row>
    <row r="47" spans="1:27">
      <c r="A47" s="16" t="s">
        <v>24</v>
      </c>
      <c r="B47" s="16" t="s">
        <v>84</v>
      </c>
      <c r="C47" s="8">
        <v>3571.7371479999997</v>
      </c>
      <c r="D47" s="8">
        <v>4619.0296340154528</v>
      </c>
      <c r="E47" s="8">
        <v>7582.8443895612136</v>
      </c>
      <c r="F47" s="8">
        <v>11129.51146490795</v>
      </c>
      <c r="G47" s="8">
        <v>10926.32885862802</v>
      </c>
      <c r="H47" s="8">
        <v>10702.925111394801</v>
      </c>
      <c r="I47" s="8">
        <v>11069.788810574049</v>
      </c>
      <c r="J47" s="8">
        <v>10247.584166406699</v>
      </c>
      <c r="K47" s="8">
        <v>10319.006277135129</v>
      </c>
      <c r="L47" s="8">
        <v>10412.33991915735</v>
      </c>
      <c r="M47" s="8">
        <v>10796.22846134957</v>
      </c>
      <c r="N47" s="8">
        <v>13592.48696701195</v>
      </c>
      <c r="O47" s="8">
        <v>12882.940616995429</v>
      </c>
      <c r="P47" s="8">
        <v>12140.128890387801</v>
      </c>
      <c r="Q47" s="8">
        <v>11781.29416627767</v>
      </c>
      <c r="R47" s="8">
        <v>11023.162360073751</v>
      </c>
      <c r="S47" s="8">
        <v>11826.056479508839</v>
      </c>
      <c r="T47" s="8">
        <v>10718.750985450401</v>
      </c>
      <c r="U47" s="8">
        <v>9450.4383002120994</v>
      </c>
      <c r="V47" s="8">
        <v>9092.4086527339005</v>
      </c>
      <c r="W47" s="8">
        <v>14338.8249157379</v>
      </c>
      <c r="X47" s="8">
        <v>12194.520044369599</v>
      </c>
      <c r="Y47" s="8">
        <v>10112.7336986878</v>
      </c>
      <c r="Z47" s="8">
        <v>9428.0584018260997</v>
      </c>
      <c r="AA47" s="8">
        <v>10759.466266691899</v>
      </c>
    </row>
    <row r="48" spans="1:27">
      <c r="A48" s="16" t="s">
        <v>24</v>
      </c>
      <c r="B48" s="16" t="s">
        <v>187</v>
      </c>
      <c r="C48" s="8">
        <v>1103.2300399999999</v>
      </c>
      <c r="D48" s="8">
        <v>1285.5192900000002</v>
      </c>
      <c r="E48" s="8">
        <v>815.26369999999997</v>
      </c>
      <c r="F48" s="8">
        <v>753.38769000000002</v>
      </c>
      <c r="G48" s="8">
        <v>836.03207898910603</v>
      </c>
      <c r="H48" s="8">
        <v>750.81858920948503</v>
      </c>
      <c r="I48" s="8">
        <v>874.93542937205007</v>
      </c>
      <c r="J48" s="8">
        <v>827.109059456051</v>
      </c>
      <c r="K48" s="8">
        <v>767.31265939433001</v>
      </c>
      <c r="L48" s="8">
        <v>3799.46056</v>
      </c>
      <c r="M48" s="8">
        <v>3915.74766</v>
      </c>
      <c r="N48" s="8">
        <v>4229.0898999999999</v>
      </c>
      <c r="O48" s="8">
        <v>3599.95957</v>
      </c>
      <c r="P48" s="8">
        <v>3028.8900999999996</v>
      </c>
      <c r="Q48" s="8">
        <v>2910.6401299999998</v>
      </c>
      <c r="R48" s="8">
        <v>2647.623</v>
      </c>
      <c r="S48" s="8">
        <v>3125.5359900000003</v>
      </c>
      <c r="T48" s="8">
        <v>2816.9420800000003</v>
      </c>
      <c r="U48" s="8">
        <v>2510.2113899999999</v>
      </c>
      <c r="V48" s="8">
        <v>2407.7854500000003</v>
      </c>
      <c r="W48" s="8">
        <v>2277.0210440000001</v>
      </c>
      <c r="X48" s="8">
        <v>2053.3500999999997</v>
      </c>
      <c r="Y48" s="8">
        <v>1698.088835</v>
      </c>
      <c r="Z48" s="8">
        <v>2055.9130700000001</v>
      </c>
      <c r="AA48" s="8">
        <v>2297.60887</v>
      </c>
    </row>
    <row r="49" spans="1:27">
      <c r="A49" s="16" t="s">
        <v>24</v>
      </c>
      <c r="B49" s="16" t="s">
        <v>15</v>
      </c>
      <c r="C49" s="8">
        <v>136.61043000000001</v>
      </c>
      <c r="D49" s="8">
        <v>249.363541</v>
      </c>
      <c r="E49" s="8">
        <v>200.824387</v>
      </c>
      <c r="F49" s="8">
        <v>326.02303000000001</v>
      </c>
      <c r="G49" s="8">
        <v>448.37394</v>
      </c>
      <c r="H49" s="8">
        <v>608.42811000000006</v>
      </c>
      <c r="I49" s="8">
        <v>791.64179999999999</v>
      </c>
      <c r="J49" s="8">
        <v>1013.8150000000001</v>
      </c>
      <c r="K49" s="8">
        <v>1266.8252</v>
      </c>
      <c r="L49" s="8">
        <v>1556.0749700000001</v>
      </c>
      <c r="M49" s="8">
        <v>1874.6635000000001</v>
      </c>
      <c r="N49" s="8">
        <v>2217.8451700000001</v>
      </c>
      <c r="O49" s="8">
        <v>2676.4807000000001</v>
      </c>
      <c r="P49" s="8">
        <v>3140.25</v>
      </c>
      <c r="Q49" s="8">
        <v>3631.3037000000004</v>
      </c>
      <c r="R49" s="8">
        <v>4149.1967000000004</v>
      </c>
      <c r="S49" s="8">
        <v>4725.2151000000003</v>
      </c>
      <c r="T49" s="8">
        <v>5272.2659999999996</v>
      </c>
      <c r="U49" s="8">
        <v>5934.8280999999997</v>
      </c>
      <c r="V49" s="8">
        <v>6491.8134000000009</v>
      </c>
      <c r="W49" s="8">
        <v>7112.042300000001</v>
      </c>
      <c r="X49" s="8">
        <v>7902.9210999999996</v>
      </c>
      <c r="Y49" s="8">
        <v>8476.7626999999993</v>
      </c>
      <c r="Z49" s="8">
        <v>9548.1262000000006</v>
      </c>
      <c r="AA49" s="8">
        <v>9826.0910000000003</v>
      </c>
    </row>
    <row r="50" spans="1:27">
      <c r="A50" s="16" t="s">
        <v>24</v>
      </c>
      <c r="B50" s="16" t="s">
        <v>6</v>
      </c>
      <c r="C50" s="8">
        <v>0.45412018773881441</v>
      </c>
      <c r="D50" s="8">
        <v>1.1431971734000001E-5</v>
      </c>
      <c r="E50" s="8">
        <v>92.487381612657487</v>
      </c>
      <c r="F50" s="8">
        <v>290.911651707403</v>
      </c>
      <c r="G50" s="8">
        <v>306.98615599999999</v>
      </c>
      <c r="H50" s="8">
        <v>318.28957477281449</v>
      </c>
      <c r="I50" s="8">
        <v>343.07605178302782</v>
      </c>
      <c r="J50" s="8">
        <v>377.80429140000001</v>
      </c>
      <c r="K50" s="8">
        <v>430.01774237477787</v>
      </c>
      <c r="L50" s="8">
        <v>445.79505210209345</v>
      </c>
      <c r="M50" s="8">
        <v>503.29866249049815</v>
      </c>
      <c r="N50" s="8">
        <v>575.94748000000004</v>
      </c>
      <c r="O50" s="8">
        <v>637.09857342937198</v>
      </c>
      <c r="P50" s="8">
        <v>713.55958400000009</v>
      </c>
      <c r="Q50" s="8">
        <v>711.63520364798637</v>
      </c>
      <c r="R50" s="8">
        <v>757.51026215268928</v>
      </c>
      <c r="S50" s="8">
        <v>804.01748455665143</v>
      </c>
      <c r="T50" s="8">
        <v>986.53832017579794</v>
      </c>
      <c r="U50" s="8">
        <v>952.15303018871032</v>
      </c>
      <c r="V50" s="8">
        <v>1073.635790200675</v>
      </c>
      <c r="W50" s="8">
        <v>1233.497020219203</v>
      </c>
      <c r="X50" s="8">
        <v>1361.6629002307586</v>
      </c>
      <c r="Y50" s="8">
        <v>1653.05547</v>
      </c>
      <c r="Z50" s="8">
        <v>1761.2986402645379</v>
      </c>
      <c r="AA50" s="8">
        <v>847.7850332782084</v>
      </c>
    </row>
    <row r="51" spans="1:27">
      <c r="A51" s="77" t="s">
        <v>83</v>
      </c>
      <c r="B51" s="77"/>
      <c r="C51" s="70">
        <v>64031.305004801317</v>
      </c>
      <c r="D51" s="70">
        <v>68065.595011607787</v>
      </c>
      <c r="E51" s="70">
        <v>67776.354292677555</v>
      </c>
      <c r="F51" s="70">
        <v>72964.921846446741</v>
      </c>
      <c r="G51" s="70">
        <v>73223.753438787637</v>
      </c>
      <c r="H51" s="70">
        <v>74138.070357641278</v>
      </c>
      <c r="I51" s="70">
        <v>77308.748208696386</v>
      </c>
      <c r="J51" s="70">
        <v>80643.632598735829</v>
      </c>
      <c r="K51" s="70">
        <v>87351.266929462974</v>
      </c>
      <c r="L51" s="70">
        <v>92472.843127609551</v>
      </c>
      <c r="M51" s="70">
        <v>97861.276368037696</v>
      </c>
      <c r="N51" s="70">
        <v>103551.44171617934</v>
      </c>
      <c r="O51" s="70">
        <v>102857.60746261005</v>
      </c>
      <c r="P51" s="70">
        <v>102987.96861668251</v>
      </c>
      <c r="Q51" s="70">
        <v>104438.27563961998</v>
      </c>
      <c r="R51" s="70">
        <v>105994.38992462152</v>
      </c>
      <c r="S51" s="70">
        <v>110739.77308488655</v>
      </c>
      <c r="T51" s="70">
        <v>112806.28279554535</v>
      </c>
      <c r="U51" s="70">
        <v>109462.30925247274</v>
      </c>
      <c r="V51" s="70">
        <v>112229.92573482564</v>
      </c>
      <c r="W51" s="70">
        <v>125936.66281571474</v>
      </c>
      <c r="X51" s="70">
        <v>124810.95845085083</v>
      </c>
      <c r="Y51" s="70">
        <v>122479.53437189873</v>
      </c>
      <c r="Z51" s="70">
        <v>123205.23813121169</v>
      </c>
      <c r="AA51" s="70">
        <v>127845.61682511205</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18855.377100000002</v>
      </c>
      <c r="D55" s="8">
        <v>16538.232210951173</v>
      </c>
      <c r="E55" s="8">
        <v>2463.9546800211697</v>
      </c>
      <c r="F55" s="8">
        <v>2150.5862351430269</v>
      </c>
      <c r="G55" s="8">
        <v>4.0232115100000003E-5</v>
      </c>
      <c r="H55" s="8">
        <v>4.0033774999999994E-5</v>
      </c>
      <c r="I55" s="8">
        <v>3.6967672399999998E-5</v>
      </c>
      <c r="J55" s="8">
        <v>3.3719603400000003E-5</v>
      </c>
      <c r="K55" s="8">
        <v>3.11268715E-5</v>
      </c>
      <c r="L55" s="8">
        <v>1.0790667400000001E-5</v>
      </c>
      <c r="M55" s="8">
        <v>1.0286678400000001E-5</v>
      </c>
      <c r="N55" s="8">
        <v>1.0025709999999999E-5</v>
      </c>
      <c r="O55" s="8">
        <v>1.0014449500000001E-5</v>
      </c>
      <c r="P55" s="8">
        <v>1.02397E-5</v>
      </c>
      <c r="Q55" s="8">
        <v>1.0394387000000001E-5</v>
      </c>
      <c r="R55" s="8">
        <v>1.0035530099999999E-5</v>
      </c>
      <c r="S55" s="8">
        <v>1.02357463E-5</v>
      </c>
      <c r="T55" s="8">
        <v>1.0245124E-5</v>
      </c>
      <c r="U55" s="8">
        <v>9.8478929999999985E-6</v>
      </c>
      <c r="V55" s="8">
        <v>9.9568912999999997E-6</v>
      </c>
      <c r="W55" s="8">
        <v>9.8933750000000008E-6</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1010.82385</v>
      </c>
      <c r="D57" s="8">
        <v>410.50537000000003</v>
      </c>
      <c r="E57" s="8">
        <v>755.38509999999997</v>
      </c>
      <c r="F57" s="8">
        <v>295.54977000000002</v>
      </c>
      <c r="G57" s="8">
        <v>337.89776999999998</v>
      </c>
      <c r="H57" s="8">
        <v>194.25845000000001</v>
      </c>
      <c r="I57" s="8">
        <v>195.99932999999999</v>
      </c>
      <c r="J57" s="8">
        <v>24.414228000000001</v>
      </c>
      <c r="K57" s="8">
        <v>212.00026</v>
      </c>
      <c r="L57" s="8">
        <v>43.060339999999997</v>
      </c>
      <c r="M57" s="8">
        <v>32.165184000000004</v>
      </c>
      <c r="N57" s="8">
        <v>61.773826999999997</v>
      </c>
      <c r="O57" s="8">
        <v>4.6881172999999997E-6</v>
      </c>
      <c r="P57" s="8">
        <v>0</v>
      </c>
      <c r="Q57" s="8">
        <v>0</v>
      </c>
      <c r="R57" s="8">
        <v>0</v>
      </c>
      <c r="S57" s="8">
        <v>0</v>
      </c>
      <c r="T57" s="8">
        <v>0</v>
      </c>
      <c r="U57" s="8">
        <v>0</v>
      </c>
      <c r="V57" s="8">
        <v>0</v>
      </c>
      <c r="W57" s="8">
        <v>0</v>
      </c>
      <c r="X57" s="8">
        <v>0</v>
      </c>
      <c r="Y57" s="8">
        <v>0</v>
      </c>
      <c r="Z57" s="8">
        <v>0</v>
      </c>
      <c r="AA57" s="8">
        <v>0</v>
      </c>
    </row>
    <row r="58" spans="1:27">
      <c r="A58" s="16" t="s">
        <v>25</v>
      </c>
      <c r="B58" s="16" t="s">
        <v>4</v>
      </c>
      <c r="C58" s="8">
        <v>2730.4821316643233</v>
      </c>
      <c r="D58" s="8">
        <v>1956.9112274776403</v>
      </c>
      <c r="E58" s="8">
        <v>3916.4451774979339</v>
      </c>
      <c r="F58" s="8">
        <v>2737.4210520389101</v>
      </c>
      <c r="G58" s="8">
        <v>2845.6815805449523</v>
      </c>
      <c r="H58" s="8">
        <v>1821.4259718355258</v>
      </c>
      <c r="I58" s="8">
        <v>3543.2195018785897</v>
      </c>
      <c r="J58" s="8">
        <v>2170.9883768867849</v>
      </c>
      <c r="K58" s="8">
        <v>3642.0373272821898</v>
      </c>
      <c r="L58" s="8">
        <v>1850.7163661774359</v>
      </c>
      <c r="M58" s="8">
        <v>1912.1224582995119</v>
      </c>
      <c r="N58" s="8">
        <v>3160.21243260356</v>
      </c>
      <c r="O58" s="8">
        <v>2170.1569104777668</v>
      </c>
      <c r="P58" s="8">
        <v>3494.411212578269</v>
      </c>
      <c r="Q58" s="8">
        <v>2927.3270644401578</v>
      </c>
      <c r="R58" s="8">
        <v>3385.8918681622663</v>
      </c>
      <c r="S58" s="8">
        <v>958.99454819470884</v>
      </c>
      <c r="T58" s="8">
        <v>3696.6584867824704</v>
      </c>
      <c r="U58" s="8">
        <v>2226.9872199909673</v>
      </c>
      <c r="V58" s="8">
        <v>2457.6183248466</v>
      </c>
      <c r="W58" s="8">
        <v>3963.4934475304362</v>
      </c>
      <c r="X58" s="8">
        <v>1584.2866009339007</v>
      </c>
      <c r="Y58" s="8">
        <v>4079.9437907106449</v>
      </c>
      <c r="Z58" s="8">
        <v>2069.2359174609383</v>
      </c>
      <c r="AA58" s="8">
        <v>5026.2059200071362</v>
      </c>
    </row>
    <row r="59" spans="1:27">
      <c r="A59" s="16" t="s">
        <v>25</v>
      </c>
      <c r="B59" s="16" t="s">
        <v>2</v>
      </c>
      <c r="C59" s="8">
        <v>3276.8083290000004</v>
      </c>
      <c r="D59" s="8">
        <v>2749.563169</v>
      </c>
      <c r="E59" s="8">
        <v>4099.6112700000003</v>
      </c>
      <c r="F59" s="8">
        <v>3429.2048399999999</v>
      </c>
      <c r="G59" s="8">
        <v>2961.889584</v>
      </c>
      <c r="H59" s="8">
        <v>2971.1627899999999</v>
      </c>
      <c r="I59" s="8">
        <v>2703.1280999999999</v>
      </c>
      <c r="J59" s="8">
        <v>3312.1504700000005</v>
      </c>
      <c r="K59" s="8">
        <v>3419.2381700000001</v>
      </c>
      <c r="L59" s="8">
        <v>3242.4440100000002</v>
      </c>
      <c r="M59" s="8">
        <v>2723.0038600000003</v>
      </c>
      <c r="N59" s="8">
        <v>4088.2776100000001</v>
      </c>
      <c r="O59" s="8">
        <v>3420.3138399999998</v>
      </c>
      <c r="P59" s="8">
        <v>2956.8305399999995</v>
      </c>
      <c r="Q59" s="8">
        <v>2961.4259139999999</v>
      </c>
      <c r="R59" s="8">
        <v>2697.6980800000001</v>
      </c>
      <c r="S59" s="8">
        <v>3290.7847250000004</v>
      </c>
      <c r="T59" s="8">
        <v>3411.5759050000001</v>
      </c>
      <c r="U59" s="8">
        <v>3233.2272499999999</v>
      </c>
      <c r="V59" s="8">
        <v>2727.06306</v>
      </c>
      <c r="W59" s="8">
        <v>4090.217506</v>
      </c>
      <c r="X59" s="8">
        <v>3424.706815</v>
      </c>
      <c r="Y59" s="8">
        <v>2962.0377540000004</v>
      </c>
      <c r="Z59" s="8">
        <v>2961.9255359999997</v>
      </c>
      <c r="AA59" s="8">
        <v>2688.1958060000002</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15249.513265999998</v>
      </c>
      <c r="D61" s="8">
        <v>18299.766075608175</v>
      </c>
      <c r="E61" s="8">
        <v>28375.898496460253</v>
      </c>
      <c r="F61" s="8">
        <v>32241.58674278644</v>
      </c>
      <c r="G61" s="8">
        <v>33717.857668149787</v>
      </c>
      <c r="H61" s="8">
        <v>38487.653333253817</v>
      </c>
      <c r="I61" s="8">
        <v>39445.896164992533</v>
      </c>
      <c r="J61" s="8">
        <v>44880.672465020725</v>
      </c>
      <c r="K61" s="8">
        <v>47275.225132351399</v>
      </c>
      <c r="L61" s="8">
        <v>53422.128356346271</v>
      </c>
      <c r="M61" s="8">
        <v>57394.552584229205</v>
      </c>
      <c r="N61" s="8">
        <v>56838.218931319097</v>
      </c>
      <c r="O61" s="8">
        <v>62804.929983837079</v>
      </c>
      <c r="P61" s="8">
        <v>62788.877508948775</v>
      </c>
      <c r="Q61" s="8">
        <v>67722.255326861457</v>
      </c>
      <c r="R61" s="8">
        <v>61764.830264126045</v>
      </c>
      <c r="S61" s="8">
        <v>65237.125030512456</v>
      </c>
      <c r="T61" s="8">
        <v>65932.543947122482</v>
      </c>
      <c r="U61" s="8">
        <v>67810.166177340812</v>
      </c>
      <c r="V61" s="8">
        <v>69076.276768299736</v>
      </c>
      <c r="W61" s="8">
        <v>66202.451248157886</v>
      </c>
      <c r="X61" s="8">
        <v>71312.424279587212</v>
      </c>
      <c r="Y61" s="8">
        <v>68372.187486911935</v>
      </c>
      <c r="Z61" s="8">
        <v>73096.229172976571</v>
      </c>
      <c r="AA61" s="8">
        <v>67931.344390575032</v>
      </c>
    </row>
    <row r="62" spans="1:27">
      <c r="A62" s="16" t="s">
        <v>25</v>
      </c>
      <c r="B62" s="16" t="s">
        <v>8</v>
      </c>
      <c r="C62" s="8">
        <v>3820.2366246000001</v>
      </c>
      <c r="D62" s="8">
        <v>7988.8424757853581</v>
      </c>
      <c r="E62" s="8">
        <v>8681.1398848176959</v>
      </c>
      <c r="F62" s="8">
        <v>9260.8115169900739</v>
      </c>
      <c r="G62" s="8">
        <v>12045.138558610246</v>
      </c>
      <c r="H62" s="8">
        <v>12073.199021994067</v>
      </c>
      <c r="I62" s="8">
        <v>12477.125811587513</v>
      </c>
      <c r="J62" s="8">
        <v>12530.367055057164</v>
      </c>
      <c r="K62" s="8">
        <v>12620.125024624402</v>
      </c>
      <c r="L62" s="8">
        <v>13199.961106364779</v>
      </c>
      <c r="M62" s="8">
        <v>13393.717371411549</v>
      </c>
      <c r="N62" s="8">
        <v>13767.259403717309</v>
      </c>
      <c r="O62" s="8">
        <v>14403.1750771731</v>
      </c>
      <c r="P62" s="8">
        <v>14489.32663895224</v>
      </c>
      <c r="Q62" s="8">
        <v>14450.348700464532</v>
      </c>
      <c r="R62" s="8">
        <v>18443.489314999999</v>
      </c>
      <c r="S62" s="8">
        <v>18508.335422000004</v>
      </c>
      <c r="T62" s="8">
        <v>19190.968110000002</v>
      </c>
      <c r="U62" s="8">
        <v>20195.742968999999</v>
      </c>
      <c r="V62" s="8">
        <v>20162.878270000001</v>
      </c>
      <c r="W62" s="8">
        <v>18628.340831000001</v>
      </c>
      <c r="X62" s="8">
        <v>18913.582789</v>
      </c>
      <c r="Y62" s="8">
        <v>18721.626216000001</v>
      </c>
      <c r="Z62" s="8">
        <v>18056.786828999997</v>
      </c>
      <c r="AA62" s="8">
        <v>18444.673225999999</v>
      </c>
    </row>
    <row r="63" spans="1:27">
      <c r="A63" s="16" t="s">
        <v>25</v>
      </c>
      <c r="B63" s="16" t="s">
        <v>84</v>
      </c>
      <c r="C63" s="8">
        <v>2492.760644</v>
      </c>
      <c r="D63" s="8">
        <v>4952.7671538962904</v>
      </c>
      <c r="E63" s="8">
        <v>4246.745337915223</v>
      </c>
      <c r="F63" s="8">
        <v>4833.1049394996808</v>
      </c>
      <c r="G63" s="8">
        <v>5605.5874882374901</v>
      </c>
      <c r="H63" s="8">
        <v>5199.6708908314504</v>
      </c>
      <c r="I63" s="8">
        <v>5299.1645050252691</v>
      </c>
      <c r="J63" s="8">
        <v>4783.2427106887508</v>
      </c>
      <c r="K63" s="8">
        <v>5285.9765719472998</v>
      </c>
      <c r="L63" s="8">
        <v>5113.3715021636999</v>
      </c>
      <c r="M63" s="8">
        <v>5327.7842997809994</v>
      </c>
      <c r="N63" s="8">
        <v>4965.9171158663003</v>
      </c>
      <c r="O63" s="8">
        <v>4424.0752933494005</v>
      </c>
      <c r="P63" s="8">
        <v>4172.3693534683998</v>
      </c>
      <c r="Q63" s="8">
        <v>3926.9104815790006</v>
      </c>
      <c r="R63" s="8">
        <v>4029.6559935074001</v>
      </c>
      <c r="S63" s="8">
        <v>4204.7367403954004</v>
      </c>
      <c r="T63" s="8">
        <v>3837.1860931205001</v>
      </c>
      <c r="U63" s="8">
        <v>3691.7763685635991</v>
      </c>
      <c r="V63" s="8">
        <v>4002.4087645973</v>
      </c>
      <c r="W63" s="8">
        <v>3484.3456981825998</v>
      </c>
      <c r="X63" s="8">
        <v>2664.6827427094004</v>
      </c>
      <c r="Y63" s="8">
        <v>2676.1924743337004</v>
      </c>
      <c r="Z63" s="8">
        <v>1970.5429980659699</v>
      </c>
      <c r="AA63" s="8">
        <v>2029.9573433322601</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154.77645999999999</v>
      </c>
      <c r="D65" s="8">
        <v>251.04035999999999</v>
      </c>
      <c r="E65" s="8">
        <v>206.47764999999998</v>
      </c>
      <c r="F65" s="8">
        <v>281.61033000000003</v>
      </c>
      <c r="G65" s="8">
        <v>480.80779999999999</v>
      </c>
      <c r="H65" s="8">
        <v>603.01584000000003</v>
      </c>
      <c r="I65" s="8">
        <v>761.70089000000007</v>
      </c>
      <c r="J65" s="8">
        <v>904.86608999999999</v>
      </c>
      <c r="K65" s="8">
        <v>1068.7846099999999</v>
      </c>
      <c r="L65" s="8">
        <v>1299.62698</v>
      </c>
      <c r="M65" s="8">
        <v>1655.9136000000001</v>
      </c>
      <c r="N65" s="8">
        <v>1838.2011000000002</v>
      </c>
      <c r="O65" s="8">
        <v>2134.6597000000002</v>
      </c>
      <c r="P65" s="8">
        <v>2410.1112000000003</v>
      </c>
      <c r="Q65" s="8">
        <v>2371.5808999999999</v>
      </c>
      <c r="R65" s="8">
        <v>3003.2918</v>
      </c>
      <c r="S65" s="8">
        <v>3187.30456</v>
      </c>
      <c r="T65" s="8">
        <v>3326.9576999999999</v>
      </c>
      <c r="U65" s="8">
        <v>3650.7121999999999</v>
      </c>
      <c r="V65" s="8">
        <v>5373.8041999999996</v>
      </c>
      <c r="W65" s="8">
        <v>5049.5962</v>
      </c>
      <c r="X65" s="8">
        <v>3637.4688999999998</v>
      </c>
      <c r="Y65" s="8">
        <v>4477.2829999999994</v>
      </c>
      <c r="Z65" s="8">
        <v>3825.2233999999999</v>
      </c>
      <c r="AA65" s="8">
        <v>5196.8434999999999</v>
      </c>
    </row>
    <row r="66" spans="1:27">
      <c r="A66" s="16" t="s">
        <v>25</v>
      </c>
      <c r="B66" s="16" t="s">
        <v>6</v>
      </c>
      <c r="C66" s="8">
        <v>1.6239690343736</v>
      </c>
      <c r="D66" s="8">
        <v>2.6719962137814224</v>
      </c>
      <c r="E66" s="8">
        <v>12.076564338011305</v>
      </c>
      <c r="F66" s="8">
        <v>760.4719028343668</v>
      </c>
      <c r="G66" s="8">
        <v>792.055205063019</v>
      </c>
      <c r="H66" s="8">
        <v>832.33845489600003</v>
      </c>
      <c r="I66" s="8">
        <v>864.95300989999998</v>
      </c>
      <c r="J66" s="8">
        <v>884.65802374686564</v>
      </c>
      <c r="K66" s="8">
        <v>922.30303839561338</v>
      </c>
      <c r="L66" s="8">
        <v>950.91702800368432</v>
      </c>
      <c r="M66" s="8">
        <v>966.52280458861219</v>
      </c>
      <c r="N66" s="8">
        <v>1007.2847309</v>
      </c>
      <c r="O66" s="8">
        <v>1017.5100930307594</v>
      </c>
      <c r="P66" s="8">
        <v>1053.401615336667</v>
      </c>
      <c r="Q66" s="8">
        <v>1064.9020122427021</v>
      </c>
      <c r="R66" s="8">
        <v>1093.3829072999999</v>
      </c>
      <c r="S66" s="8">
        <v>1110.4895109141207</v>
      </c>
      <c r="T66" s="8">
        <v>1149.9365981766819</v>
      </c>
      <c r="U66" s="8">
        <v>1172.5688659</v>
      </c>
      <c r="V66" s="8">
        <v>1170.8929052005128</v>
      </c>
      <c r="W66" s="8">
        <v>1189.5043332176672</v>
      </c>
      <c r="X66" s="8">
        <v>1209.1529018315118</v>
      </c>
      <c r="Y66" s="8">
        <v>1219.7804935482156</v>
      </c>
      <c r="Z66" s="8">
        <v>1232.643194265183</v>
      </c>
      <c r="AA66" s="8">
        <v>1201.085660838515</v>
      </c>
    </row>
    <row r="67" spans="1:27">
      <c r="A67" s="77" t="s">
        <v>83</v>
      </c>
      <c r="B67" s="77"/>
      <c r="C67" s="70">
        <v>47592.402374298697</v>
      </c>
      <c r="D67" s="70">
        <v>53150.300038932415</v>
      </c>
      <c r="E67" s="70">
        <v>52757.734161050292</v>
      </c>
      <c r="F67" s="70">
        <v>55990.347329292497</v>
      </c>
      <c r="G67" s="70">
        <v>58786.915694837619</v>
      </c>
      <c r="H67" s="70">
        <v>62182.724792844638</v>
      </c>
      <c r="I67" s="70">
        <v>65291.187350351574</v>
      </c>
      <c r="J67" s="70">
        <v>69491.359453119891</v>
      </c>
      <c r="K67" s="70">
        <v>74445.690165727763</v>
      </c>
      <c r="L67" s="70">
        <v>79122.225699846531</v>
      </c>
      <c r="M67" s="70">
        <v>83405.782172596562</v>
      </c>
      <c r="N67" s="70">
        <v>85727.145161431981</v>
      </c>
      <c r="O67" s="70">
        <v>90374.820912570678</v>
      </c>
      <c r="P67" s="70">
        <v>91365.328079524057</v>
      </c>
      <c r="Q67" s="70">
        <v>95424.75040998224</v>
      </c>
      <c r="R67" s="70">
        <v>94418.240238131242</v>
      </c>
      <c r="S67" s="70">
        <v>96497.770547252439</v>
      </c>
      <c r="T67" s="70">
        <v>100545.82685044725</v>
      </c>
      <c r="U67" s="70">
        <v>101981.18106064327</v>
      </c>
      <c r="V67" s="70">
        <v>104970.94230290105</v>
      </c>
      <c r="W67" s="70">
        <v>102607.94927398197</v>
      </c>
      <c r="X67" s="70">
        <v>102746.30502906202</v>
      </c>
      <c r="Y67" s="70">
        <v>102509.0512155045</v>
      </c>
      <c r="Z67" s="70">
        <v>103212.58704776867</v>
      </c>
      <c r="AA67" s="70">
        <v>102518.30584675296</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2172.4433800000002</v>
      </c>
      <c r="D72" s="8">
        <v>2374.9453538422758</v>
      </c>
      <c r="E72" s="8">
        <v>2078.2642364384833</v>
      </c>
      <c r="F72" s="8">
        <v>1770.8214353662731</v>
      </c>
      <c r="G72" s="8">
        <v>1960.4266352186651</v>
      </c>
      <c r="H72" s="8">
        <v>1632.7355342231031</v>
      </c>
      <c r="I72" s="8">
        <v>1685.5472380340059</v>
      </c>
      <c r="J72" s="8">
        <v>1768.2935385528299</v>
      </c>
      <c r="K72" s="8">
        <v>1896.04143848116</v>
      </c>
      <c r="L72" s="8">
        <v>1229.1882357787101</v>
      </c>
      <c r="M72" s="8">
        <v>1247.6481360207561</v>
      </c>
      <c r="N72" s="8">
        <v>3.7387245999999999E-5</v>
      </c>
      <c r="O72" s="8">
        <v>3.6738340000000003E-5</v>
      </c>
      <c r="P72" s="8">
        <v>3.6682515000000001E-5</v>
      </c>
      <c r="Q72" s="8">
        <v>3.5957568000000002E-5</v>
      </c>
      <c r="R72" s="8">
        <v>3.6107759999999997E-5</v>
      </c>
      <c r="S72" s="8">
        <v>3.6198907999999999E-5</v>
      </c>
      <c r="T72" s="8">
        <v>3.6485373000000001E-5</v>
      </c>
      <c r="U72" s="8">
        <v>3.4964486999999998E-5</v>
      </c>
      <c r="V72" s="8">
        <v>3.4416124000000003E-5</v>
      </c>
      <c r="W72" s="8">
        <v>3.552147E-5</v>
      </c>
      <c r="X72" s="8">
        <v>3.5748526000000003E-5</v>
      </c>
      <c r="Y72" s="8">
        <v>3.5680589999999998E-5</v>
      </c>
      <c r="Z72" s="8">
        <v>3.5423796E-5</v>
      </c>
      <c r="AA72" s="8">
        <v>1.7004499999999999E-4</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1513.2102073992455</v>
      </c>
      <c r="D74" s="8">
        <v>1384.8605257285342</v>
      </c>
      <c r="E74" s="8">
        <v>1743.1260304637854</v>
      </c>
      <c r="F74" s="8">
        <v>1324.2105910492928</v>
      </c>
      <c r="G74" s="8">
        <v>1405.8453160839231</v>
      </c>
      <c r="H74" s="8">
        <v>1394.6252775139717</v>
      </c>
      <c r="I74" s="8">
        <v>1236.8675867867635</v>
      </c>
      <c r="J74" s="8">
        <v>1002.3903938191911</v>
      </c>
      <c r="K74" s="8">
        <v>1293.1729394883182</v>
      </c>
      <c r="L74" s="8">
        <v>604.57940157522773</v>
      </c>
      <c r="M74" s="8">
        <v>562.68776515606407</v>
      </c>
      <c r="N74" s="8">
        <v>764.84061495365256</v>
      </c>
      <c r="O74" s="8">
        <v>928.61609681236359</v>
      </c>
      <c r="P74" s="8">
        <v>866.13420608940135</v>
      </c>
      <c r="Q74" s="8">
        <v>754.7963380423505</v>
      </c>
      <c r="R74" s="8">
        <v>827.86375534441754</v>
      </c>
      <c r="S74" s="8">
        <v>399.03412446660667</v>
      </c>
      <c r="T74" s="8">
        <v>779.53771338334491</v>
      </c>
      <c r="U74" s="8">
        <v>216.00197742241627</v>
      </c>
      <c r="V74" s="8">
        <v>261.13975041888222</v>
      </c>
      <c r="W74" s="8">
        <v>268.84472342514715</v>
      </c>
      <c r="X74" s="8">
        <v>140.71064293714642</v>
      </c>
      <c r="Y74" s="8">
        <v>394.23761389777701</v>
      </c>
      <c r="Z74" s="8">
        <v>227.31705055490528</v>
      </c>
      <c r="AA74" s="8">
        <v>874.25129347206598</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8774.2116300000016</v>
      </c>
      <c r="D77" s="8">
        <v>11099.740300607704</v>
      </c>
      <c r="E77" s="8">
        <v>11211.81825805715</v>
      </c>
      <c r="F77" s="8">
        <v>12076.576993695402</v>
      </c>
      <c r="G77" s="8">
        <v>13996.082849462773</v>
      </c>
      <c r="H77" s="8">
        <v>14550.493339522078</v>
      </c>
      <c r="I77" s="8">
        <v>13955.286372698281</v>
      </c>
      <c r="J77" s="8">
        <v>14659.943863320899</v>
      </c>
      <c r="K77" s="8">
        <v>13806.648559891362</v>
      </c>
      <c r="L77" s="8">
        <v>14893.912700609681</v>
      </c>
      <c r="M77" s="8">
        <v>14490.168928098625</v>
      </c>
      <c r="N77" s="8">
        <v>13997.166419028521</v>
      </c>
      <c r="O77" s="8">
        <v>14216.975009188338</v>
      </c>
      <c r="P77" s="8">
        <v>14878.443349745741</v>
      </c>
      <c r="Q77" s="8">
        <v>15653.66704870319</v>
      </c>
      <c r="R77" s="8">
        <v>14791.844910812319</v>
      </c>
      <c r="S77" s="8">
        <v>16355.605360771591</v>
      </c>
      <c r="T77" s="8">
        <v>14396.38048199404</v>
      </c>
      <c r="U77" s="8">
        <v>17379.925162465715</v>
      </c>
      <c r="V77" s="8">
        <v>17103.618727418598</v>
      </c>
      <c r="W77" s="8">
        <v>17599.089954958141</v>
      </c>
      <c r="X77" s="8">
        <v>19958.224389483676</v>
      </c>
      <c r="Y77" s="8">
        <v>19110.333740789552</v>
      </c>
      <c r="Z77" s="8">
        <v>19623.945841807243</v>
      </c>
      <c r="AA77" s="8">
        <v>18424.886174288371</v>
      </c>
    </row>
    <row r="78" spans="1:27">
      <c r="A78" s="16" t="s">
        <v>26</v>
      </c>
      <c r="B78" s="16" t="s">
        <v>8</v>
      </c>
      <c r="C78" s="8">
        <v>1456.5391599999998</v>
      </c>
      <c r="D78" s="8">
        <v>1846.0381018172914</v>
      </c>
      <c r="E78" s="8">
        <v>3861.1904160020063</v>
      </c>
      <c r="F78" s="8">
        <v>4088.1018355325868</v>
      </c>
      <c r="G78" s="8">
        <v>4400.7300086252681</v>
      </c>
      <c r="H78" s="8">
        <v>4375.163554233005</v>
      </c>
      <c r="I78" s="8">
        <v>4511.8819424518888</v>
      </c>
      <c r="J78" s="8">
        <v>4534.1148357466855</v>
      </c>
      <c r="K78" s="8">
        <v>7116.3506704964411</v>
      </c>
      <c r="L78" s="8">
        <v>7295.8906276101752</v>
      </c>
      <c r="M78" s="8">
        <v>7720.3621345788106</v>
      </c>
      <c r="N78" s="8">
        <v>10311.443814966709</v>
      </c>
      <c r="O78" s="8">
        <v>10330.702102444913</v>
      </c>
      <c r="P78" s="8">
        <v>9928.2200215013308</v>
      </c>
      <c r="Q78" s="8">
        <v>10418.61432274871</v>
      </c>
      <c r="R78" s="8">
        <v>10458.98566520959</v>
      </c>
      <c r="S78" s="8">
        <v>10803.33967388153</v>
      </c>
      <c r="T78" s="8">
        <v>13228.647881301818</v>
      </c>
      <c r="U78" s="8">
        <v>12883.731978984959</v>
      </c>
      <c r="V78" s="8">
        <v>14422.605935182019</v>
      </c>
      <c r="W78" s="8">
        <v>14075.3628641591</v>
      </c>
      <c r="X78" s="8">
        <v>13353.989905901635</v>
      </c>
      <c r="Y78" s="8">
        <v>13529.186703407779</v>
      </c>
      <c r="Z78" s="8">
        <v>14060.27044030075</v>
      </c>
      <c r="AA78" s="8">
        <v>14131.659717806788</v>
      </c>
    </row>
    <row r="79" spans="1:27">
      <c r="A79" s="16" t="s">
        <v>26</v>
      </c>
      <c r="B79" s="16" t="s">
        <v>84</v>
      </c>
      <c r="C79" s="8">
        <v>1013.9532687000002</v>
      </c>
      <c r="D79" s="8">
        <v>2056.7422532739047</v>
      </c>
      <c r="E79" s="8">
        <v>2527.8565134495702</v>
      </c>
      <c r="F79" s="8">
        <v>2502.5523985412801</v>
      </c>
      <c r="G79" s="8">
        <v>2502.6647604644995</v>
      </c>
      <c r="H79" s="8">
        <v>2311.4163210064598</v>
      </c>
      <c r="I79" s="8">
        <v>2405.0498059797001</v>
      </c>
      <c r="J79" s="8">
        <v>2171.5120273665398</v>
      </c>
      <c r="K79" s="8">
        <v>2330.5219659198801</v>
      </c>
      <c r="L79" s="8">
        <v>2279.3367544554999</v>
      </c>
      <c r="M79" s="8">
        <v>2418.8854355088702</v>
      </c>
      <c r="N79" s="8">
        <v>3817.0659765826003</v>
      </c>
      <c r="O79" s="8">
        <v>3525.21722919075</v>
      </c>
      <c r="P79" s="8">
        <v>3094.9839605091197</v>
      </c>
      <c r="Q79" s="8">
        <v>2838.2014726272</v>
      </c>
      <c r="R79" s="8">
        <v>2798.5085274138601</v>
      </c>
      <c r="S79" s="8">
        <v>2913.3457283070597</v>
      </c>
      <c r="T79" s="8">
        <v>2865.5666986810497</v>
      </c>
      <c r="U79" s="8">
        <v>2220.9959297721598</v>
      </c>
      <c r="V79" s="8">
        <v>2697.3668612144502</v>
      </c>
      <c r="W79" s="8">
        <v>2461.1946546108402</v>
      </c>
      <c r="X79" s="8">
        <v>1733.18796137864</v>
      </c>
      <c r="Y79" s="8">
        <v>1244.1073443503001</v>
      </c>
      <c r="Z79" s="8">
        <v>1048.7004197372</v>
      </c>
      <c r="AA79" s="8">
        <v>1218.0294502109</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141.97197</v>
      </c>
      <c r="D81" s="8">
        <v>247.0920783</v>
      </c>
      <c r="E81" s="8">
        <v>190.33013699999998</v>
      </c>
      <c r="F81" s="8">
        <v>209.74338299999999</v>
      </c>
      <c r="G81" s="8">
        <v>248.06391299999999</v>
      </c>
      <c r="H81" s="8">
        <v>286.16568000000001</v>
      </c>
      <c r="I81" s="8">
        <v>350.67835000000002</v>
      </c>
      <c r="J81" s="8">
        <v>393.73002000000002</v>
      </c>
      <c r="K81" s="8">
        <v>505.84407999999996</v>
      </c>
      <c r="L81" s="8">
        <v>582.97130000000004</v>
      </c>
      <c r="M81" s="8">
        <v>708.66905999999994</v>
      </c>
      <c r="N81" s="8">
        <v>851.40866000000005</v>
      </c>
      <c r="O81" s="8">
        <v>999.77146000000005</v>
      </c>
      <c r="P81" s="8">
        <v>1104.3982500000002</v>
      </c>
      <c r="Q81" s="8">
        <v>1180.4467</v>
      </c>
      <c r="R81" s="8">
        <v>1371.2465000000002</v>
      </c>
      <c r="S81" s="8">
        <v>1515.3011999999999</v>
      </c>
      <c r="T81" s="8">
        <v>1710.7064</v>
      </c>
      <c r="U81" s="8">
        <v>1812.0199</v>
      </c>
      <c r="V81" s="8">
        <v>2229.2174999999997</v>
      </c>
      <c r="W81" s="8">
        <v>2297.3032499999999</v>
      </c>
      <c r="X81" s="8">
        <v>1967.0291499999998</v>
      </c>
      <c r="Y81" s="8">
        <v>2317.4489599999997</v>
      </c>
      <c r="Z81" s="8">
        <v>2139.3126999999999</v>
      </c>
      <c r="AA81" s="8">
        <v>2671.1383999999998</v>
      </c>
    </row>
    <row r="82" spans="1:27">
      <c r="A82" s="16" t="s">
        <v>26</v>
      </c>
      <c r="B82" s="16" t="s">
        <v>6</v>
      </c>
      <c r="C82" s="8">
        <v>411.79907008809136</v>
      </c>
      <c r="D82" s="8">
        <v>110.89399202604164</v>
      </c>
      <c r="E82" s="8">
        <v>159.95325237999998</v>
      </c>
      <c r="F82" s="8">
        <v>113.1214118114511</v>
      </c>
      <c r="G82" s="8">
        <v>128.03335227222652</v>
      </c>
      <c r="H82" s="8">
        <v>125.84668208548568</v>
      </c>
      <c r="I82" s="8">
        <v>163.36263209000001</v>
      </c>
      <c r="J82" s="8">
        <v>141.47711223957805</v>
      </c>
      <c r="K82" s="8">
        <v>237.51940209474643</v>
      </c>
      <c r="L82" s="8">
        <v>136.38386210276036</v>
      </c>
      <c r="M82" s="8">
        <v>143.79387810767776</v>
      </c>
      <c r="N82" s="8">
        <v>212.7181161</v>
      </c>
      <c r="O82" s="8">
        <v>314.48508372373732</v>
      </c>
      <c r="P82" s="8">
        <v>332.04064278000004</v>
      </c>
      <c r="Q82" s="8">
        <v>310.96356114141724</v>
      </c>
      <c r="R82" s="8">
        <v>416.91751525638819</v>
      </c>
      <c r="S82" s="8">
        <v>349.9546753621118</v>
      </c>
      <c r="T82" s="8">
        <v>495.74783517537531</v>
      </c>
      <c r="U82" s="8">
        <v>370.84871019999997</v>
      </c>
      <c r="V82" s="8">
        <v>402.08794019860898</v>
      </c>
      <c r="W82" s="8">
        <v>676.65862021732175</v>
      </c>
      <c r="X82" s="8">
        <v>682.59666022941542</v>
      </c>
      <c r="Y82" s="8">
        <v>826.9673002462406</v>
      </c>
      <c r="Z82" s="8">
        <v>875.58753026314082</v>
      </c>
      <c r="AA82" s="8">
        <v>167.367489277255</v>
      </c>
    </row>
    <row r="83" spans="1:27">
      <c r="A83" s="77" t="s">
        <v>83</v>
      </c>
      <c r="B83" s="77"/>
      <c r="C83" s="70">
        <v>15484.12868618734</v>
      </c>
      <c r="D83" s="70">
        <v>19120.312605595751</v>
      </c>
      <c r="E83" s="70">
        <v>21772.538843790997</v>
      </c>
      <c r="F83" s="70">
        <v>22085.128048996288</v>
      </c>
      <c r="G83" s="70">
        <v>24641.846835127359</v>
      </c>
      <c r="H83" s="70">
        <v>24676.4463885841</v>
      </c>
      <c r="I83" s="70">
        <v>24308.673928040636</v>
      </c>
      <c r="J83" s="70">
        <v>24671.461791045724</v>
      </c>
      <c r="K83" s="70">
        <v>27186.099056371906</v>
      </c>
      <c r="L83" s="70">
        <v>27022.262882132058</v>
      </c>
      <c r="M83" s="70">
        <v>27292.215337470803</v>
      </c>
      <c r="N83" s="70">
        <v>29954.643639018734</v>
      </c>
      <c r="O83" s="70">
        <v>30315.767018098446</v>
      </c>
      <c r="P83" s="70">
        <v>30204.220467308103</v>
      </c>
      <c r="Q83" s="70">
        <v>31156.689479220433</v>
      </c>
      <c r="R83" s="70">
        <v>30665.366910144334</v>
      </c>
      <c r="S83" s="70">
        <v>32336.580798987809</v>
      </c>
      <c r="T83" s="70">
        <v>33476.587047020999</v>
      </c>
      <c r="U83" s="70">
        <v>34883.523693809737</v>
      </c>
      <c r="V83" s="70">
        <v>37116.036748848681</v>
      </c>
      <c r="W83" s="70">
        <v>37378.454102892014</v>
      </c>
      <c r="X83" s="70">
        <v>37835.738745679031</v>
      </c>
      <c r="Y83" s="70">
        <v>37422.281698372244</v>
      </c>
      <c r="Z83" s="70">
        <v>37975.134018087039</v>
      </c>
      <c r="AA83" s="70">
        <v>37487.332695100384</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1.0558947999999999E-5</v>
      </c>
      <c r="E88" s="8">
        <v>1.0404537499999999E-5</v>
      </c>
      <c r="F88" s="8">
        <v>1.1936048E-5</v>
      </c>
      <c r="G88" s="8">
        <v>1.5558233E-5</v>
      </c>
      <c r="H88" s="8">
        <v>1.667759E-5</v>
      </c>
      <c r="I88" s="8">
        <v>2.3346924000000001E-5</v>
      </c>
      <c r="J88" s="8">
        <v>2.4136478000000002E-5</v>
      </c>
      <c r="K88" s="8">
        <v>2.4903612999999999E-5</v>
      </c>
      <c r="L88" s="8">
        <v>2.3519765999999998E-5</v>
      </c>
      <c r="M88" s="8">
        <v>2.3590372E-5</v>
      </c>
      <c r="N88" s="8">
        <v>2.7523737999999999E-5</v>
      </c>
      <c r="O88" s="8">
        <v>2.7156644000000001E-5</v>
      </c>
      <c r="P88" s="8">
        <v>2.7433464999999998E-5</v>
      </c>
      <c r="Q88" s="8">
        <v>2.7145274000000001E-5</v>
      </c>
      <c r="R88" s="8">
        <v>2.7230837000000001E-5</v>
      </c>
      <c r="S88" s="8">
        <v>2.7300433000000001E-5</v>
      </c>
      <c r="T88" s="8">
        <v>2.7356425999999999E-5</v>
      </c>
      <c r="U88" s="8">
        <v>2.6802358000000001E-5</v>
      </c>
      <c r="V88" s="8">
        <v>2.6414021999999998E-5</v>
      </c>
      <c r="W88" s="8">
        <v>2.7220740000000001E-5</v>
      </c>
      <c r="X88" s="8">
        <v>2.7305229999999999E-5</v>
      </c>
      <c r="Y88" s="8">
        <v>2.7664952999999998E-5</v>
      </c>
      <c r="Z88" s="8">
        <v>2.7393503999999999E-5</v>
      </c>
      <c r="AA88" s="8">
        <v>8.8116940000000006E-5</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32.448181060510002</v>
      </c>
      <c r="D90" s="8">
        <v>1.2830410199999999E-5</v>
      </c>
      <c r="E90" s="8">
        <v>5.6540395947042992</v>
      </c>
      <c r="F90" s="8">
        <v>6.6014985827662995</v>
      </c>
      <c r="G90" s="8">
        <v>98.774440653971993</v>
      </c>
      <c r="H90" s="8">
        <v>69.891330480701995</v>
      </c>
      <c r="I90" s="8">
        <v>57.468017286886003</v>
      </c>
      <c r="J90" s="8">
        <v>14.56657891593</v>
      </c>
      <c r="K90" s="8">
        <v>199.14413791069501</v>
      </c>
      <c r="L90" s="8">
        <v>78.784467667824003</v>
      </c>
      <c r="M90" s="8">
        <v>95.335052830127992</v>
      </c>
      <c r="N90" s="8">
        <v>147.26150596924199</v>
      </c>
      <c r="O90" s="8">
        <v>77.946671669760008</v>
      </c>
      <c r="P90" s="8">
        <v>95.929841048240007</v>
      </c>
      <c r="Q90" s="8">
        <v>27.759162233769999</v>
      </c>
      <c r="R90" s="8">
        <v>47.401853041464996</v>
      </c>
      <c r="S90" s="8">
        <v>12.640666164318</v>
      </c>
      <c r="T90" s="8">
        <v>57.500526411235001</v>
      </c>
      <c r="U90" s="8">
        <v>28.960117555318</v>
      </c>
      <c r="V90" s="8">
        <v>30.112170600317</v>
      </c>
      <c r="W90" s="8">
        <v>34.917580470049998</v>
      </c>
      <c r="X90" s="8">
        <v>11.6565221566575</v>
      </c>
      <c r="Y90" s="8">
        <v>35.533219886565007</v>
      </c>
      <c r="Z90" s="8">
        <v>13.913124317304</v>
      </c>
      <c r="AA90" s="8">
        <v>1.4326534499999998E-4</v>
      </c>
    </row>
    <row r="91" spans="1:27">
      <c r="A91" s="16" t="s">
        <v>27</v>
      </c>
      <c r="B91" s="16" t="s">
        <v>2</v>
      </c>
      <c r="C91" s="8">
        <v>10225.547699999999</v>
      </c>
      <c r="D91" s="8">
        <v>8480.953316000001</v>
      </c>
      <c r="E91" s="8">
        <v>8447.1861599999993</v>
      </c>
      <c r="F91" s="8">
        <v>8924.2602200000001</v>
      </c>
      <c r="G91" s="8">
        <v>9507.8963700000004</v>
      </c>
      <c r="H91" s="8">
        <v>8698.0976099999989</v>
      </c>
      <c r="I91" s="8">
        <v>8434.8538999999982</v>
      </c>
      <c r="J91" s="8">
        <v>8246.73567</v>
      </c>
      <c r="K91" s="8">
        <v>9688.4160199999988</v>
      </c>
      <c r="L91" s="8">
        <v>7924.9744300000011</v>
      </c>
      <c r="M91" s="8">
        <v>8138.0869400000011</v>
      </c>
      <c r="N91" s="8">
        <v>8810.3637899999994</v>
      </c>
      <c r="O91" s="8">
        <v>7833.3101200000001</v>
      </c>
      <c r="P91" s="8">
        <v>7686.2372700000005</v>
      </c>
      <c r="Q91" s="8">
        <v>7216.6892900000012</v>
      </c>
      <c r="R91" s="8">
        <v>7391.3055539999996</v>
      </c>
      <c r="S91" s="8">
        <v>8010.9695800000009</v>
      </c>
      <c r="T91" s="8">
        <v>8218.9524800000017</v>
      </c>
      <c r="U91" s="8">
        <v>7415.6240100000005</v>
      </c>
      <c r="V91" s="8">
        <v>6939.1664800000008</v>
      </c>
      <c r="W91" s="8">
        <v>7580.2790099999993</v>
      </c>
      <c r="X91" s="8">
        <v>7985.6309499999988</v>
      </c>
      <c r="Y91" s="8">
        <v>6935.0691500000003</v>
      </c>
      <c r="Z91" s="8">
        <v>6918.8528349999988</v>
      </c>
      <c r="AA91" s="8">
        <v>7588.6161139999995</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1750.4082819999999</v>
      </c>
      <c r="D93" s="8">
        <v>4047.066536515706</v>
      </c>
      <c r="E93" s="8">
        <v>5072.4539726938046</v>
      </c>
      <c r="F93" s="8">
        <v>5798.2550289803312</v>
      </c>
      <c r="G93" s="8">
        <v>6346.6155174140085</v>
      </c>
      <c r="H93" s="8">
        <v>7322.1915747924877</v>
      </c>
      <c r="I93" s="8">
        <v>7549.2691656884645</v>
      </c>
      <c r="J93" s="8">
        <v>8052.7695982409123</v>
      </c>
      <c r="K93" s="8">
        <v>9178.540788671371</v>
      </c>
      <c r="L93" s="8">
        <v>9231.739608625212</v>
      </c>
      <c r="M93" s="8">
        <v>9806.7401497153478</v>
      </c>
      <c r="N93" s="8">
        <v>9637.0977717929345</v>
      </c>
      <c r="O93" s="8">
        <v>9997.2598277818634</v>
      </c>
      <c r="P93" s="8">
        <v>9602.4060046503273</v>
      </c>
      <c r="Q93" s="8">
        <v>10952.744811821862</v>
      </c>
      <c r="R93" s="8">
        <v>10393.41566719193</v>
      </c>
      <c r="S93" s="8">
        <v>10578.574704247385</v>
      </c>
      <c r="T93" s="8">
        <v>11074.52343683196</v>
      </c>
      <c r="U93" s="8">
        <v>11126.358343942635</v>
      </c>
      <c r="V93" s="8">
        <v>11360.993537701966</v>
      </c>
      <c r="W93" s="8">
        <v>11279.766168822365</v>
      </c>
      <c r="X93" s="8">
        <v>11476.664904606956</v>
      </c>
      <c r="Y93" s="8">
        <v>10891.544905871977</v>
      </c>
      <c r="Z93" s="8">
        <v>11783.527475902907</v>
      </c>
      <c r="AA93" s="8">
        <v>10413.721628266763</v>
      </c>
    </row>
    <row r="94" spans="1:27">
      <c r="A94" s="16" t="s">
        <v>27</v>
      </c>
      <c r="B94" s="16" t="s">
        <v>8</v>
      </c>
      <c r="C94" s="8">
        <v>0</v>
      </c>
      <c r="D94" s="8">
        <v>547.71021702766848</v>
      </c>
      <c r="E94" s="8">
        <v>649.54972295928735</v>
      </c>
      <c r="F94" s="8">
        <v>643.6121356535557</v>
      </c>
      <c r="G94" s="8">
        <v>656.13983558097607</v>
      </c>
      <c r="H94" s="8">
        <v>646.78573321527028</v>
      </c>
      <c r="I94" s="8">
        <v>674.23484112713084</v>
      </c>
      <c r="J94" s="8">
        <v>661.41825560194002</v>
      </c>
      <c r="K94" s="8">
        <v>656.21221660890706</v>
      </c>
      <c r="L94" s="8">
        <v>669.18641781477095</v>
      </c>
      <c r="M94" s="8">
        <v>666.84541954945792</v>
      </c>
      <c r="N94" s="8">
        <v>652.98706177985298</v>
      </c>
      <c r="O94" s="8">
        <v>641.60745612747701</v>
      </c>
      <c r="P94" s="8">
        <v>657.31810612103004</v>
      </c>
      <c r="Q94" s="8">
        <v>649.50677693032605</v>
      </c>
      <c r="R94" s="8">
        <v>672.62195130993086</v>
      </c>
      <c r="S94" s="8">
        <v>656.70809082007008</v>
      </c>
      <c r="T94" s="8">
        <v>645.90631256566985</v>
      </c>
      <c r="U94" s="8">
        <v>667.10830832315196</v>
      </c>
      <c r="V94" s="8">
        <v>660.86540357350691</v>
      </c>
      <c r="W94" s="8">
        <v>649.26985764227004</v>
      </c>
      <c r="X94" s="8">
        <v>637.13702423470011</v>
      </c>
      <c r="Y94" s="8">
        <v>657.54084168241013</v>
      </c>
      <c r="Z94" s="8">
        <v>649.02190808757996</v>
      </c>
      <c r="AA94" s="8">
        <v>670.82137495252107</v>
      </c>
    </row>
    <row r="95" spans="1:27">
      <c r="A95" s="16" t="s">
        <v>27</v>
      </c>
      <c r="B95" s="16" t="s">
        <v>84</v>
      </c>
      <c r="C95" s="8">
        <v>0</v>
      </c>
      <c r="D95" s="8">
        <v>9.4705213000000012E-5</v>
      </c>
      <c r="E95" s="8">
        <v>1.1714971199999999E-4</v>
      </c>
      <c r="F95" s="8">
        <v>4.3020071000000003E-4</v>
      </c>
      <c r="G95" s="8">
        <v>4.7361623E-4</v>
      </c>
      <c r="H95" s="8">
        <v>5.6631453E-4</v>
      </c>
      <c r="I95" s="8">
        <v>5.8637379000000005E-4</v>
      </c>
      <c r="J95" s="8">
        <v>5.5422461999999999E-4</v>
      </c>
      <c r="K95" s="8">
        <v>6.0419090999999994E-4</v>
      </c>
      <c r="L95" s="8">
        <v>7.3315062000000003E-4</v>
      </c>
      <c r="M95" s="8">
        <v>7.2317360999999997E-4</v>
      </c>
      <c r="N95" s="8">
        <v>8.3595312999999987E-4</v>
      </c>
      <c r="O95" s="8">
        <v>8.9037953E-4</v>
      </c>
      <c r="P95" s="8">
        <v>1.1333258E-3</v>
      </c>
      <c r="Q95" s="8">
        <v>1.1476892700000001E-3</v>
      </c>
      <c r="R95" s="8">
        <v>1.3717704000000002E-3</v>
      </c>
      <c r="S95" s="8">
        <v>1.2569659200000001E-3</v>
      </c>
      <c r="T95" s="8">
        <v>1.34688602E-3</v>
      </c>
      <c r="U95" s="8">
        <v>1.47931624E-3</v>
      </c>
      <c r="V95" s="8">
        <v>1.5082438000000001E-3</v>
      </c>
      <c r="W95" s="8">
        <v>1.59047057E-3</v>
      </c>
      <c r="X95" s="8">
        <v>1.41455805E-3</v>
      </c>
      <c r="Y95" s="8">
        <v>1.47219997E-3</v>
      </c>
      <c r="Z95" s="8">
        <v>1.3067442800000001E-3</v>
      </c>
      <c r="AA95" s="8">
        <v>1.3690602599999999E-3</v>
      </c>
    </row>
    <row r="96" spans="1:27">
      <c r="A96" s="16" t="s">
        <v>27</v>
      </c>
      <c r="B96" s="16" t="s">
        <v>187</v>
      </c>
      <c r="C96" s="8">
        <v>0</v>
      </c>
      <c r="D96" s="8">
        <v>0</v>
      </c>
      <c r="E96" s="8">
        <v>5.4530252000000004E-5</v>
      </c>
      <c r="F96" s="8">
        <v>3.66281145E-4</v>
      </c>
      <c r="G96" s="8">
        <v>4.3162740599999997E-4</v>
      </c>
      <c r="H96" s="8">
        <v>4.6555615499999998E-4</v>
      </c>
      <c r="I96" s="8">
        <v>265.73720004928902</v>
      </c>
      <c r="J96" s="8">
        <v>276.51186134581002</v>
      </c>
      <c r="K96" s="8">
        <v>291.35778436725496</v>
      </c>
      <c r="L96" s="8">
        <v>283.547001210882</v>
      </c>
      <c r="M96" s="8">
        <v>292.63433088807</v>
      </c>
      <c r="N96" s="8">
        <v>280.36136134026702</v>
      </c>
      <c r="O96" s="8">
        <v>265.36056140576</v>
      </c>
      <c r="P96" s="8">
        <v>245.642042091484</v>
      </c>
      <c r="Q96" s="8">
        <v>231.67686162147999</v>
      </c>
      <c r="R96" s="8">
        <v>229.779858117603</v>
      </c>
      <c r="S96" s="8">
        <v>218.03533791955502</v>
      </c>
      <c r="T96" s="8">
        <v>235.71400213342599</v>
      </c>
      <c r="U96" s="8">
        <v>215.12325762195999</v>
      </c>
      <c r="V96" s="8">
        <v>222.69692808356999</v>
      </c>
      <c r="W96" s="8">
        <v>199.69943758056999</v>
      </c>
      <c r="X96" s="8">
        <v>185.880526110446</v>
      </c>
      <c r="Y96" s="8">
        <v>194.79492657815601</v>
      </c>
      <c r="Z96" s="8">
        <v>170.89871635584601</v>
      </c>
      <c r="AA96" s="8">
        <v>149.91510081149701</v>
      </c>
    </row>
    <row r="97" spans="1:27">
      <c r="A97" s="16" t="s">
        <v>27</v>
      </c>
      <c r="B97" s="16" t="s">
        <v>15</v>
      </c>
      <c r="C97" s="8">
        <v>1.2070215</v>
      </c>
      <c r="D97" s="8">
        <v>7.8680047200000001</v>
      </c>
      <c r="E97" s="8">
        <v>10.001905900000001</v>
      </c>
      <c r="F97" s="8">
        <v>14.8510302</v>
      </c>
      <c r="G97" s="8">
        <v>24.74709</v>
      </c>
      <c r="H97" s="8">
        <v>30.981524999999998</v>
      </c>
      <c r="I97" s="8">
        <v>41.292036000000003</v>
      </c>
      <c r="J97" s="8">
        <v>49.868487999999999</v>
      </c>
      <c r="K97" s="8">
        <v>65.33464699999999</v>
      </c>
      <c r="L97" s="8">
        <v>81.668360000000007</v>
      </c>
      <c r="M97" s="8">
        <v>108.60517200000001</v>
      </c>
      <c r="N97" s="8">
        <v>116.529225</v>
      </c>
      <c r="O97" s="8">
        <v>139.661575</v>
      </c>
      <c r="P97" s="8">
        <v>150.50824</v>
      </c>
      <c r="Q97" s="8">
        <v>157.144115</v>
      </c>
      <c r="R97" s="8">
        <v>197.95434</v>
      </c>
      <c r="S97" s="8">
        <v>230.17523</v>
      </c>
      <c r="T97" s="8">
        <v>239.33592999999999</v>
      </c>
      <c r="U97" s="8">
        <v>277.70191499999999</v>
      </c>
      <c r="V97" s="8">
        <v>337.68142999999998</v>
      </c>
      <c r="W97" s="8">
        <v>321.99360000000001</v>
      </c>
      <c r="X97" s="8">
        <v>294.211185</v>
      </c>
      <c r="Y97" s="8">
        <v>354.85020599999996</v>
      </c>
      <c r="Z97" s="8">
        <v>360.26051000000001</v>
      </c>
      <c r="AA97" s="8">
        <v>357.57520999999997</v>
      </c>
    </row>
    <row r="98" spans="1:27">
      <c r="A98" s="16" t="s">
        <v>27</v>
      </c>
      <c r="B98" s="16" t="s">
        <v>6</v>
      </c>
      <c r="C98" s="8">
        <v>2.0540265000000001E-6</v>
      </c>
      <c r="D98" s="8">
        <v>1.4570068000000001E-6</v>
      </c>
      <c r="E98" s="8">
        <v>1.5060613000000001E-6</v>
      </c>
      <c r="F98" s="8">
        <v>1.1746512E-6</v>
      </c>
      <c r="G98" s="8">
        <v>0.1720015</v>
      </c>
      <c r="H98" s="8">
        <v>0.52278919999999995</v>
      </c>
      <c r="I98" s="8">
        <v>1.6216056000000001</v>
      </c>
      <c r="J98" s="8">
        <v>1.6557399999999999E-6</v>
      </c>
      <c r="K98" s="8">
        <v>5.4671307000000002</v>
      </c>
      <c r="L98" s="8">
        <v>5.4120020000000002</v>
      </c>
      <c r="M98" s="8">
        <v>2.2134825000000001E-6</v>
      </c>
      <c r="N98" s="8">
        <v>6.8986340000000004</v>
      </c>
      <c r="O98" s="8">
        <v>2.8611922999999998E-6</v>
      </c>
      <c r="P98" s="8">
        <v>4.9795470000000002</v>
      </c>
      <c r="Q98" s="8">
        <v>6.8369745999999996</v>
      </c>
      <c r="R98" s="8">
        <v>20.668993</v>
      </c>
      <c r="S98" s="8">
        <v>3.6854014999999998E-6</v>
      </c>
      <c r="T98" s="8">
        <v>81.20899</v>
      </c>
      <c r="U98" s="8">
        <v>36.479427000000001</v>
      </c>
      <c r="V98" s="8">
        <v>44.491</v>
      </c>
      <c r="W98" s="8">
        <v>99.411770000000004</v>
      </c>
      <c r="X98" s="8">
        <v>54.057789999999997</v>
      </c>
      <c r="Y98" s="8">
        <v>348.88204999999999</v>
      </c>
      <c r="Z98" s="8">
        <v>347.84338000000002</v>
      </c>
      <c r="AA98" s="8">
        <v>6.7516537000000003</v>
      </c>
    </row>
    <row r="99" spans="1:27">
      <c r="A99" s="77" t="s">
        <v>83</v>
      </c>
      <c r="B99" s="77"/>
      <c r="C99" s="70">
        <v>12009.611186614537</v>
      </c>
      <c r="D99" s="70">
        <v>13083.598193814953</v>
      </c>
      <c r="E99" s="70">
        <v>14184.84598473836</v>
      </c>
      <c r="F99" s="70">
        <v>15387.580723009205</v>
      </c>
      <c r="G99" s="70">
        <v>16634.346175950825</v>
      </c>
      <c r="H99" s="70">
        <v>16768.471611236735</v>
      </c>
      <c r="I99" s="70">
        <v>17024.477375472485</v>
      </c>
      <c r="J99" s="70">
        <v>17301.871032121431</v>
      </c>
      <c r="K99" s="70">
        <v>20084.473354352747</v>
      </c>
      <c r="L99" s="70">
        <v>18275.313043989074</v>
      </c>
      <c r="M99" s="70">
        <v>19108.247813960472</v>
      </c>
      <c r="N99" s="70">
        <v>19651.500213359162</v>
      </c>
      <c r="O99" s="70">
        <v>18955.147132382226</v>
      </c>
      <c r="P99" s="70">
        <v>18443.022211670344</v>
      </c>
      <c r="Q99" s="70">
        <v>19242.359167041981</v>
      </c>
      <c r="R99" s="70">
        <v>18953.149615662165</v>
      </c>
      <c r="S99" s="70">
        <v>19707.104897103083</v>
      </c>
      <c r="T99" s="70">
        <v>20553.143052184736</v>
      </c>
      <c r="U99" s="70">
        <v>19767.356885561665</v>
      </c>
      <c r="V99" s="70">
        <v>19596.008484617185</v>
      </c>
      <c r="W99" s="70">
        <v>20165.339042206564</v>
      </c>
      <c r="X99" s="70">
        <v>20645.240343972036</v>
      </c>
      <c r="Y99" s="70">
        <v>19418.21679988403</v>
      </c>
      <c r="Z99" s="70">
        <v>20244.319283801418</v>
      </c>
      <c r="AA99" s="70">
        <v>19187.402682173324</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12984.943747599998</v>
      </c>
      <c r="D104" s="8">
        <v>20606.652364494264</v>
      </c>
      <c r="E104" s="8">
        <v>24105.090797911162</v>
      </c>
      <c r="F104" s="8">
        <v>31092.929180532807</v>
      </c>
      <c r="G104" s="8">
        <v>32313.59923455237</v>
      </c>
      <c r="H104" s="8">
        <v>31139.214227401699</v>
      </c>
      <c r="I104" s="8">
        <v>32711.992478497068</v>
      </c>
      <c r="J104" s="8">
        <v>30206.11912566697</v>
      </c>
      <c r="K104" s="8">
        <v>31101.342724239072</v>
      </c>
      <c r="L104" s="8">
        <v>31342.918211160333</v>
      </c>
      <c r="M104" s="8">
        <v>32267.847170140987</v>
      </c>
      <c r="N104" s="8">
        <v>36211.439548805181</v>
      </c>
      <c r="O104" s="8">
        <v>33910.337972425645</v>
      </c>
      <c r="P104" s="8">
        <v>31512.883427502235</v>
      </c>
      <c r="Q104" s="8">
        <v>30676.492999680828</v>
      </c>
      <c r="R104" s="8">
        <v>29278.407873179982</v>
      </c>
      <c r="S104" s="8">
        <v>30713.544957482562</v>
      </c>
      <c r="T104" s="8">
        <v>28613.72403423538</v>
      </c>
      <c r="U104" s="8">
        <v>26138.952584224175</v>
      </c>
      <c r="V104" s="8">
        <v>26986.800372447462</v>
      </c>
      <c r="W104" s="8">
        <v>30908.706213443398</v>
      </c>
      <c r="X104" s="8">
        <v>25757.110125534124</v>
      </c>
      <c r="Y104" s="8">
        <v>21943.600482313243</v>
      </c>
      <c r="Z104" s="8">
        <v>19449.864029484997</v>
      </c>
      <c r="AA104" s="8">
        <v>21606.787618407416</v>
      </c>
    </row>
    <row r="105" spans="1:27" collapsed="1">
      <c r="A105" s="16" t="s">
        <v>17</v>
      </c>
      <c r="B105" s="16" t="s">
        <v>188</v>
      </c>
      <c r="C105" s="8">
        <v>3421.4795199999999</v>
      </c>
      <c r="D105" s="8">
        <v>4033.95714</v>
      </c>
      <c r="E105" s="8">
        <v>4317.6774409804193</v>
      </c>
      <c r="F105" s="8">
        <v>9761.9877364903477</v>
      </c>
      <c r="G105" s="8">
        <v>11251.040460388003</v>
      </c>
      <c r="H105" s="8">
        <v>10573.397214679824</v>
      </c>
      <c r="I105" s="8">
        <v>11493.606310300491</v>
      </c>
      <c r="J105" s="8">
        <v>11371.344781934458</v>
      </c>
      <c r="K105" s="8">
        <v>11301.942117786883</v>
      </c>
      <c r="L105" s="8">
        <v>15250.215774282498</v>
      </c>
      <c r="M105" s="8">
        <v>15238.414282149115</v>
      </c>
      <c r="N105" s="8">
        <v>16150.304735915608</v>
      </c>
      <c r="O105" s="8">
        <v>14074.767402435582</v>
      </c>
      <c r="P105" s="8">
        <v>13539.642828326083</v>
      </c>
      <c r="Q105" s="8">
        <v>12743.159200181044</v>
      </c>
      <c r="R105" s="8">
        <v>12962.875765817495</v>
      </c>
      <c r="S105" s="8">
        <v>12775.413366412115</v>
      </c>
      <c r="T105" s="8">
        <v>12018.724176637656</v>
      </c>
      <c r="U105" s="8">
        <v>11576.221665474803</v>
      </c>
      <c r="V105" s="8">
        <v>12714.129295384777</v>
      </c>
      <c r="W105" s="8">
        <v>10974.650663642369</v>
      </c>
      <c r="X105" s="8">
        <v>9113.6466025188238</v>
      </c>
      <c r="Y105" s="8">
        <v>7702.0992025317646</v>
      </c>
      <c r="Z105" s="8">
        <v>7686.6902755798455</v>
      </c>
      <c r="AA105" s="8">
        <v>9836.8775213921344</v>
      </c>
    </row>
    <row r="106" spans="1:27">
      <c r="A106" s="16" t="s">
        <v>17</v>
      </c>
      <c r="B106" s="16" t="s">
        <v>94</v>
      </c>
      <c r="C106" s="8">
        <v>877.05418039999995</v>
      </c>
      <c r="D106" s="8">
        <v>1439.5161344600001</v>
      </c>
      <c r="E106" s="8">
        <v>1186.509018</v>
      </c>
      <c r="F106" s="8">
        <v>1670.6744428</v>
      </c>
      <c r="G106" s="8">
        <v>2371.5134840000001</v>
      </c>
      <c r="H106" s="8">
        <v>3030.8420700000001</v>
      </c>
      <c r="I106" s="8">
        <v>3849.6637100000003</v>
      </c>
      <c r="J106" s="8">
        <v>4697.5028750000001</v>
      </c>
      <c r="K106" s="8">
        <v>5760.1747999999998</v>
      </c>
      <c r="L106" s="8">
        <v>7089.7404479999996</v>
      </c>
      <c r="M106" s="8">
        <v>8612.7226449999998</v>
      </c>
      <c r="N106" s="8">
        <v>9913.8504510000021</v>
      </c>
      <c r="O106" s="8">
        <v>11747.23437</v>
      </c>
      <c r="P106" s="8">
        <v>13561.316689999998</v>
      </c>
      <c r="Q106" s="8">
        <v>14876.532154</v>
      </c>
      <c r="R106" s="8">
        <v>17303.47754</v>
      </c>
      <c r="S106" s="8">
        <v>18822.383239999999</v>
      </c>
      <c r="T106" s="8">
        <v>20627.461554999998</v>
      </c>
      <c r="U106" s="8">
        <v>23649.030166</v>
      </c>
      <c r="V106" s="8">
        <v>28288.442904999996</v>
      </c>
      <c r="W106" s="8">
        <v>28475.787340000003</v>
      </c>
      <c r="X106" s="8">
        <v>27224.626129999997</v>
      </c>
      <c r="Y106" s="8">
        <v>30402.797930000001</v>
      </c>
      <c r="Z106" s="8">
        <v>31412.623590000003</v>
      </c>
      <c r="AA106" s="8">
        <v>36420.269419999997</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4824.4876139999997</v>
      </c>
      <c r="D109" s="8">
        <v>7143.7336245878305</v>
      </c>
      <c r="E109" s="8">
        <v>7168.2633245328625</v>
      </c>
      <c r="F109" s="8">
        <v>9169.1352530895019</v>
      </c>
      <c r="G109" s="8">
        <v>9770.4319837029998</v>
      </c>
      <c r="H109" s="8">
        <v>9545.4163513413696</v>
      </c>
      <c r="I109" s="8">
        <v>10450.927677947599</v>
      </c>
      <c r="J109" s="8">
        <v>9829.3889488608002</v>
      </c>
      <c r="K109" s="8">
        <v>9837.5324183540197</v>
      </c>
      <c r="L109" s="8">
        <v>10244.580792319621</v>
      </c>
      <c r="M109" s="8">
        <v>10275.383802175031</v>
      </c>
      <c r="N109" s="8">
        <v>9538.3479756429006</v>
      </c>
      <c r="O109" s="8">
        <v>9158.7310906607017</v>
      </c>
      <c r="P109" s="8">
        <v>8468.2392239464989</v>
      </c>
      <c r="Q109" s="8">
        <v>8575.5778221338296</v>
      </c>
      <c r="R109" s="8">
        <v>8144.0094889170296</v>
      </c>
      <c r="S109" s="8">
        <v>8163.9747793136612</v>
      </c>
      <c r="T109" s="8">
        <v>7972.5037332929996</v>
      </c>
      <c r="U109" s="8">
        <v>7898.0876103883002</v>
      </c>
      <c r="V109" s="8">
        <v>8213.3703476676292</v>
      </c>
      <c r="W109" s="8">
        <v>6759.1231633983998</v>
      </c>
      <c r="X109" s="8">
        <v>6002.2514544097412</v>
      </c>
      <c r="Y109" s="8">
        <v>5257.5954687966996</v>
      </c>
      <c r="Z109" s="8">
        <v>4632.4894426268993</v>
      </c>
      <c r="AA109" s="8">
        <v>4922.8008475039996</v>
      </c>
    </row>
    <row r="110" spans="1:27">
      <c r="A110" s="16" t="s">
        <v>23</v>
      </c>
      <c r="B110" s="16" t="s">
        <v>188</v>
      </c>
      <c r="C110" s="8">
        <v>1894.0779600000001</v>
      </c>
      <c r="D110" s="8">
        <v>2243.0714800000001</v>
      </c>
      <c r="E110" s="8">
        <v>3192.9272192106878</v>
      </c>
      <c r="F110" s="8">
        <v>8720.7453501596647</v>
      </c>
      <c r="G110" s="8">
        <v>10094.884384890422</v>
      </c>
      <c r="H110" s="8">
        <v>9538.2938578826852</v>
      </c>
      <c r="I110" s="8">
        <v>9941.4519515741085</v>
      </c>
      <c r="J110" s="8">
        <v>9868.0451313925223</v>
      </c>
      <c r="K110" s="8">
        <v>9857.5234534550418</v>
      </c>
      <c r="L110" s="8">
        <v>9858.4737133278868</v>
      </c>
      <c r="M110" s="8">
        <v>9627.5787010159402</v>
      </c>
      <c r="N110" s="8">
        <v>10171.630784985196</v>
      </c>
      <c r="O110" s="8">
        <v>8995.9828510894586</v>
      </c>
      <c r="P110" s="8">
        <v>9203.2437763268226</v>
      </c>
      <c r="Q110" s="8">
        <v>8526.6807380371301</v>
      </c>
      <c r="R110" s="8">
        <v>9185.2330558871126</v>
      </c>
      <c r="S110" s="8">
        <v>8343.5316865557033</v>
      </c>
      <c r="T110" s="8">
        <v>7993.9735814201604</v>
      </c>
      <c r="U110" s="8">
        <v>7954.3828628785132</v>
      </c>
      <c r="V110" s="8">
        <v>9186.1689112183594</v>
      </c>
      <c r="W110" s="8">
        <v>7735.7955619054983</v>
      </c>
      <c r="X110" s="8">
        <v>6140.9146110594829</v>
      </c>
      <c r="Y110" s="8">
        <v>5175.8831120308341</v>
      </c>
      <c r="Z110" s="8">
        <v>4756.9006841590253</v>
      </c>
      <c r="AA110" s="8">
        <v>6588.4871850417348</v>
      </c>
    </row>
    <row r="111" spans="1:27">
      <c r="A111" s="16" t="s">
        <v>23</v>
      </c>
      <c r="B111" s="16" t="s">
        <v>94</v>
      </c>
      <c r="C111" s="8">
        <v>356.39949999999999</v>
      </c>
      <c r="D111" s="8">
        <v>532.64046199999996</v>
      </c>
      <c r="E111" s="8">
        <v>459.03380399999998</v>
      </c>
      <c r="F111" s="8">
        <v>670.72543000000007</v>
      </c>
      <c r="G111" s="8">
        <v>932.10910000000001</v>
      </c>
      <c r="H111" s="8">
        <v>1197.7060000000001</v>
      </c>
      <c r="I111" s="8">
        <v>1515.10376</v>
      </c>
      <c r="J111" s="8">
        <v>1864.8991000000001</v>
      </c>
      <c r="K111" s="8">
        <v>2275.8487999999998</v>
      </c>
      <c r="L111" s="8">
        <v>2869.6489999999999</v>
      </c>
      <c r="M111" s="8">
        <v>3399.5533999999998</v>
      </c>
      <c r="N111" s="8">
        <v>3889.3711000000003</v>
      </c>
      <c r="O111" s="8">
        <v>4603.8680000000004</v>
      </c>
      <c r="P111" s="8">
        <v>5410.3597</v>
      </c>
      <c r="Q111" s="8">
        <v>6054.1504999999997</v>
      </c>
      <c r="R111" s="8">
        <v>6865.5532999999996</v>
      </c>
      <c r="S111" s="8">
        <v>7220.0357999999997</v>
      </c>
      <c r="T111" s="8">
        <v>8001.1013000000003</v>
      </c>
      <c r="U111" s="8">
        <v>9649.0079999999998</v>
      </c>
      <c r="V111" s="8">
        <v>10947.718999999999</v>
      </c>
      <c r="W111" s="8">
        <v>10788.0535</v>
      </c>
      <c r="X111" s="8">
        <v>10631.8532</v>
      </c>
      <c r="Y111" s="8">
        <v>11710.1893</v>
      </c>
      <c r="Z111" s="8">
        <v>12364.937600000001</v>
      </c>
      <c r="AA111" s="8">
        <v>14792.576399999998</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4132.5559599999997</v>
      </c>
      <c r="D114" s="8">
        <v>5368.2975325070202</v>
      </c>
      <c r="E114" s="8">
        <v>9017.7620316367556</v>
      </c>
      <c r="F114" s="8">
        <v>13299.204104214052</v>
      </c>
      <c r="G114" s="8">
        <v>13052.459225894931</v>
      </c>
      <c r="H114" s="8">
        <v>12786.8996526588</v>
      </c>
      <c r="I114" s="8">
        <v>13207.526960839221</v>
      </c>
      <c r="J114" s="8">
        <v>12236.754575215969</v>
      </c>
      <c r="K114" s="8">
        <v>12325.034796156629</v>
      </c>
      <c r="L114" s="8">
        <v>12421.889453300349</v>
      </c>
      <c r="M114" s="8">
        <v>12890.551460175699</v>
      </c>
      <c r="N114" s="8">
        <v>16311.63321017835</v>
      </c>
      <c r="O114" s="8">
        <v>15366.4384462655</v>
      </c>
      <c r="P114" s="8">
        <v>14515.544331652531</v>
      </c>
      <c r="Q114" s="8">
        <v>14110.837350486658</v>
      </c>
      <c r="R114" s="8">
        <v>13152.664381207551</v>
      </c>
      <c r="S114" s="8">
        <v>14144.0325932956</v>
      </c>
      <c r="T114" s="8">
        <v>12788.3825714576</v>
      </c>
      <c r="U114" s="8">
        <v>11298.88905676944</v>
      </c>
      <c r="V114" s="8">
        <v>10852.578981938599</v>
      </c>
      <c r="W114" s="8">
        <v>17189.065254035799</v>
      </c>
      <c r="X114" s="8">
        <v>14581.797674244001</v>
      </c>
      <c r="Y114" s="8">
        <v>12147.7235912419</v>
      </c>
      <c r="Z114" s="8">
        <v>11298.1684269251</v>
      </c>
      <c r="AA114" s="8">
        <v>12923.938771720199</v>
      </c>
    </row>
    <row r="115" spans="1:27">
      <c r="A115" s="16" t="s">
        <v>24</v>
      </c>
      <c r="B115" s="16" t="s">
        <v>188</v>
      </c>
      <c r="C115" s="8">
        <v>1527.40156</v>
      </c>
      <c r="D115" s="8">
        <v>1790.8856599999999</v>
      </c>
      <c r="E115" s="8">
        <v>1124.7501500000001</v>
      </c>
      <c r="F115" s="8">
        <v>1041.2419</v>
      </c>
      <c r="G115" s="8">
        <v>1156.1555118637643</v>
      </c>
      <c r="H115" s="8">
        <v>1035.1027421262982</v>
      </c>
      <c r="I115" s="8">
        <v>1202.5001623276212</v>
      </c>
      <c r="J115" s="8">
        <v>1139.1639424406189</v>
      </c>
      <c r="K115" s="8">
        <v>1060.735682364211</v>
      </c>
      <c r="L115" s="8">
        <v>5019.2757199999996</v>
      </c>
      <c r="M115" s="8">
        <v>5222.6883199999993</v>
      </c>
      <c r="N115" s="8">
        <v>5612.8795100000007</v>
      </c>
      <c r="O115" s="8">
        <v>4728.6928699999999</v>
      </c>
      <c r="P115" s="8">
        <v>4014.11886</v>
      </c>
      <c r="Q115" s="8">
        <v>3908.3485700000001</v>
      </c>
      <c r="R115" s="8">
        <v>3477.6578599999998</v>
      </c>
      <c r="S115" s="8">
        <v>4143.1772300000002</v>
      </c>
      <c r="T115" s="8">
        <v>3717.3263399999996</v>
      </c>
      <c r="U115" s="8">
        <v>3338.8068800000001</v>
      </c>
      <c r="V115" s="8">
        <v>3230.8277200000002</v>
      </c>
      <c r="W115" s="8">
        <v>2980.2030599999998</v>
      </c>
      <c r="X115" s="8">
        <v>2724.0419700000002</v>
      </c>
      <c r="Y115" s="8">
        <v>2274.0173500000001</v>
      </c>
      <c r="Z115" s="8">
        <v>2703.8106600000001</v>
      </c>
      <c r="AA115" s="8">
        <v>3052.2458200000001</v>
      </c>
    </row>
    <row r="116" spans="1:27">
      <c r="A116" s="16" t="s">
        <v>24</v>
      </c>
      <c r="B116" s="16" t="s">
        <v>94</v>
      </c>
      <c r="C116" s="8">
        <v>163.71460999999999</v>
      </c>
      <c r="D116" s="8">
        <v>299.17123399999997</v>
      </c>
      <c r="E116" s="8">
        <v>240.64926400000002</v>
      </c>
      <c r="F116" s="8">
        <v>390.92822999999999</v>
      </c>
      <c r="G116" s="8">
        <v>537.63368000000003</v>
      </c>
      <c r="H116" s="8">
        <v>729.93489999999997</v>
      </c>
      <c r="I116" s="8">
        <v>948.82094000000006</v>
      </c>
      <c r="J116" s="8">
        <v>1215.64993</v>
      </c>
      <c r="K116" s="8">
        <v>1519.4202300000002</v>
      </c>
      <c r="L116" s="8">
        <v>1865.8058000000001</v>
      </c>
      <c r="M116" s="8">
        <v>2247.3904000000002</v>
      </c>
      <c r="N116" s="8">
        <v>2660.0320999999999</v>
      </c>
      <c r="O116" s="8">
        <v>3208.7003000000004</v>
      </c>
      <c r="P116" s="8">
        <v>3765.2049999999999</v>
      </c>
      <c r="Q116" s="8">
        <v>4354.8427000000001</v>
      </c>
      <c r="R116" s="8">
        <v>4974.9865</v>
      </c>
      <c r="S116" s="8">
        <v>5665.7309999999998</v>
      </c>
      <c r="T116" s="8">
        <v>6321.0839999999998</v>
      </c>
      <c r="U116" s="8">
        <v>7117.0169000000005</v>
      </c>
      <c r="V116" s="8">
        <v>7784.0328</v>
      </c>
      <c r="W116" s="8">
        <v>8527.7049999999999</v>
      </c>
      <c r="X116" s="8">
        <v>9475.6811999999991</v>
      </c>
      <c r="Y116" s="8">
        <v>10164.2047</v>
      </c>
      <c r="Z116" s="8">
        <v>11448.184800000001</v>
      </c>
      <c r="AA116" s="8">
        <v>11781.1402</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2829.4482790000006</v>
      </c>
      <c r="D119" s="8">
        <v>5660.9502575439556</v>
      </c>
      <c r="E119" s="8">
        <v>4906.2210278403763</v>
      </c>
      <c r="F119" s="8">
        <v>5627.9057110480308</v>
      </c>
      <c r="G119" s="8">
        <v>6509.9169616526497</v>
      </c>
      <c r="H119" s="8">
        <v>6050.1949752078117</v>
      </c>
      <c r="I119" s="8">
        <v>6175.8463947221107</v>
      </c>
      <c r="J119" s="8">
        <v>5553.3160043450398</v>
      </c>
      <c r="K119" s="8">
        <v>6155.6350533664008</v>
      </c>
      <c r="L119" s="8">
        <v>5954.3308048500003</v>
      </c>
      <c r="M119" s="8">
        <v>6211.5775292414983</v>
      </c>
      <c r="N119" s="8">
        <v>5786.5101290005005</v>
      </c>
      <c r="O119" s="8">
        <v>5149.7247624785005</v>
      </c>
      <c r="P119" s="8">
        <v>4836.2413827506998</v>
      </c>
      <c r="Q119" s="8">
        <v>4576.5096770222017</v>
      </c>
      <c r="R119" s="8">
        <v>4650.1903763792006</v>
      </c>
      <c r="S119" s="8">
        <v>4905.9436897903997</v>
      </c>
      <c r="T119" s="8">
        <v>4435.1146618915</v>
      </c>
      <c r="U119" s="8">
        <v>4283.1692907473989</v>
      </c>
      <c r="V119" s="8">
        <v>4672.8695126492003</v>
      </c>
      <c r="W119" s="8">
        <v>4027.8061617396002</v>
      </c>
      <c r="X119" s="8">
        <v>3087.0668925237001</v>
      </c>
      <c r="Y119" s="8">
        <v>3066.5898595032404</v>
      </c>
      <c r="Z119" s="8">
        <v>2258.1032083312502</v>
      </c>
      <c r="AA119" s="8">
        <v>2314.0763177929898</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185.45510999999999</v>
      </c>
      <c r="D121" s="8">
        <v>301.53306400000002</v>
      </c>
      <c r="E121" s="8">
        <v>247.071258</v>
      </c>
      <c r="F121" s="8">
        <v>339.06153</v>
      </c>
      <c r="G121" s="8">
        <v>575.16166999999996</v>
      </c>
      <c r="H121" s="8">
        <v>723.06052999999997</v>
      </c>
      <c r="I121" s="8">
        <v>915.24333999999999</v>
      </c>
      <c r="J121" s="8">
        <v>1085.3609000000001</v>
      </c>
      <c r="K121" s="8">
        <v>1279.97074</v>
      </c>
      <c r="L121" s="8">
        <v>1557.6015</v>
      </c>
      <c r="M121" s="8">
        <v>1985.54036</v>
      </c>
      <c r="N121" s="8">
        <v>2204.1156000000001</v>
      </c>
      <c r="O121" s="8">
        <v>2565.0816</v>
      </c>
      <c r="P121" s="8">
        <v>2884.3738700000004</v>
      </c>
      <c r="Q121" s="8">
        <v>2858.56916</v>
      </c>
      <c r="R121" s="8">
        <v>3586.223</v>
      </c>
      <c r="S121" s="8">
        <v>3841.0914000000002</v>
      </c>
      <c r="T121" s="8">
        <v>3969.8923</v>
      </c>
      <c r="U121" s="8">
        <v>4377.4180999999999</v>
      </c>
      <c r="V121" s="8">
        <v>6470.4973</v>
      </c>
      <c r="W121" s="8">
        <v>6027.7183999999997</v>
      </c>
      <c r="X121" s="8">
        <v>4394.2809999999999</v>
      </c>
      <c r="Y121" s="8">
        <v>5335.7960999999996</v>
      </c>
      <c r="Z121" s="8">
        <v>4593.0370000000003</v>
      </c>
      <c r="AA121" s="8">
        <v>6224.3653000000004</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1198.4518945999998</v>
      </c>
      <c r="D124" s="8">
        <v>2433.6708371317045</v>
      </c>
      <c r="E124" s="8">
        <v>3012.844274731</v>
      </c>
      <c r="F124" s="8">
        <v>2996.6836009440804</v>
      </c>
      <c r="G124" s="8">
        <v>2980.7905011577996</v>
      </c>
      <c r="H124" s="8">
        <v>2756.7025754956403</v>
      </c>
      <c r="I124" s="8">
        <v>2877.6907479841202</v>
      </c>
      <c r="J124" s="8">
        <v>2586.6589384704998</v>
      </c>
      <c r="K124" s="8">
        <v>2783.1397382117002</v>
      </c>
      <c r="L124" s="8">
        <v>2722.11629038913</v>
      </c>
      <c r="M124" s="8">
        <v>2890.3335187441598</v>
      </c>
      <c r="N124" s="8">
        <v>4574.9472401460007</v>
      </c>
      <c r="O124" s="8">
        <v>4235.4426134067598</v>
      </c>
      <c r="P124" s="8">
        <v>3692.8571412978004</v>
      </c>
      <c r="Q124" s="8">
        <v>3413.5667826829294</v>
      </c>
      <c r="R124" s="8">
        <v>3331.5419961389998</v>
      </c>
      <c r="S124" s="8">
        <v>3499.5923989255002</v>
      </c>
      <c r="T124" s="8">
        <v>3417.7214670415001</v>
      </c>
      <c r="U124" s="8">
        <v>2658.8048674337997</v>
      </c>
      <c r="V124" s="8">
        <v>3247.9797336477995</v>
      </c>
      <c r="W124" s="8">
        <v>2932.7097459367001</v>
      </c>
      <c r="X124" s="8">
        <v>2085.9924198302501</v>
      </c>
      <c r="Y124" s="8">
        <v>1471.6898149620001</v>
      </c>
      <c r="Z124" s="8">
        <v>1261.1013972549599</v>
      </c>
      <c r="AA124" s="8">
        <v>1445.9700555340401</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170.04408000000001</v>
      </c>
      <c r="D126" s="8">
        <v>296.70791550000001</v>
      </c>
      <c r="E126" s="8">
        <v>227.79010299999999</v>
      </c>
      <c r="F126" s="8">
        <v>252.14597599999999</v>
      </c>
      <c r="G126" s="8">
        <v>296.94037000000003</v>
      </c>
      <c r="H126" s="8">
        <v>342.99007999999998</v>
      </c>
      <c r="I126" s="8">
        <v>420.983204</v>
      </c>
      <c r="J126" s="8">
        <v>471.60983999999996</v>
      </c>
      <c r="K126" s="8">
        <v>606.53719999999998</v>
      </c>
      <c r="L126" s="8">
        <v>699.00467000000003</v>
      </c>
      <c r="M126" s="8">
        <v>849.74863000000005</v>
      </c>
      <c r="N126" s="8">
        <v>1020.87127</v>
      </c>
      <c r="O126" s="8">
        <v>1202.1178</v>
      </c>
      <c r="P126" s="8">
        <v>1320.9130399999999</v>
      </c>
      <c r="Q126" s="8">
        <v>1419.5869499999999</v>
      </c>
      <c r="R126" s="8">
        <v>1640.0084299999999</v>
      </c>
      <c r="S126" s="8">
        <v>1819.5531000000001</v>
      </c>
      <c r="T126" s="8">
        <v>2048.5941000000003</v>
      </c>
      <c r="U126" s="8">
        <v>2172.7033000000001</v>
      </c>
      <c r="V126" s="8">
        <v>2679.5227999999997</v>
      </c>
      <c r="W126" s="8">
        <v>2747.9955</v>
      </c>
      <c r="X126" s="8">
        <v>2367.8782000000001</v>
      </c>
      <c r="Y126" s="8">
        <v>2769.3109999999997</v>
      </c>
      <c r="Z126" s="8">
        <v>2571.8507600000003</v>
      </c>
      <c r="AA126" s="8">
        <v>3196.0848000000001</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1.12723755E-4</v>
      </c>
      <c r="E129" s="8">
        <v>1.3917016699999999E-4</v>
      </c>
      <c r="F129" s="8">
        <v>5.1123713999999998E-4</v>
      </c>
      <c r="G129" s="8">
        <v>5.6214399000000003E-4</v>
      </c>
      <c r="H129" s="8">
        <v>6.7269808000000001E-4</v>
      </c>
      <c r="I129" s="8">
        <v>6.9700402000000001E-4</v>
      </c>
      <c r="J129" s="8">
        <v>6.5877465999999996E-4</v>
      </c>
      <c r="K129" s="8">
        <v>7.1815032E-4</v>
      </c>
      <c r="L129" s="8">
        <v>8.7030122999999992E-4</v>
      </c>
      <c r="M129" s="8">
        <v>8.5980460000000002E-4</v>
      </c>
      <c r="N129" s="8">
        <v>9.9383743000000004E-4</v>
      </c>
      <c r="O129" s="8">
        <v>1.0596141799999999E-3</v>
      </c>
      <c r="P129" s="8">
        <v>1.3478546999999999E-3</v>
      </c>
      <c r="Q129" s="8">
        <v>1.36735521E-3</v>
      </c>
      <c r="R129" s="8">
        <v>1.6305372000000001E-3</v>
      </c>
      <c r="S129" s="8">
        <v>1.4961574E-3</v>
      </c>
      <c r="T129" s="8">
        <v>1.6005517799999999E-3</v>
      </c>
      <c r="U129" s="8">
        <v>1.7588852400000001E-3</v>
      </c>
      <c r="V129" s="8">
        <v>1.7965442300000001E-3</v>
      </c>
      <c r="W129" s="8">
        <v>1.8883328999999998E-3</v>
      </c>
      <c r="X129" s="8">
        <v>1.68452643E-3</v>
      </c>
      <c r="Y129" s="8">
        <v>1.7478094E-3</v>
      </c>
      <c r="Z129" s="8">
        <v>1.5543467899999999E-3</v>
      </c>
      <c r="AA129" s="8">
        <v>1.6258561900000001E-3</v>
      </c>
    </row>
    <row r="130" spans="1:27">
      <c r="A130" s="16" t="s">
        <v>27</v>
      </c>
      <c r="B130" s="16" t="s">
        <v>188</v>
      </c>
      <c r="C130" s="8">
        <v>0</v>
      </c>
      <c r="D130" s="8">
        <v>0</v>
      </c>
      <c r="E130" s="8">
        <v>7.176973099999999E-5</v>
      </c>
      <c r="F130" s="8">
        <v>4.8633068200000003E-4</v>
      </c>
      <c r="G130" s="8">
        <v>5.63633817E-4</v>
      </c>
      <c r="H130" s="8">
        <v>6.1467084E-4</v>
      </c>
      <c r="I130" s="8">
        <v>349.65419639876001</v>
      </c>
      <c r="J130" s="8">
        <v>364.13570810131796</v>
      </c>
      <c r="K130" s="8">
        <v>383.68298196762998</v>
      </c>
      <c r="L130" s="8">
        <v>372.46634095461201</v>
      </c>
      <c r="M130" s="8">
        <v>388.14726113317499</v>
      </c>
      <c r="N130" s="8">
        <v>365.79444093041002</v>
      </c>
      <c r="O130" s="8">
        <v>350.09168134612401</v>
      </c>
      <c r="P130" s="8">
        <v>322.28019199926001</v>
      </c>
      <c r="Q130" s="8">
        <v>308.12989214391399</v>
      </c>
      <c r="R130" s="8">
        <v>299.98484993038198</v>
      </c>
      <c r="S130" s="8">
        <v>288.70444985641001</v>
      </c>
      <c r="T130" s="8">
        <v>307.42425521749698</v>
      </c>
      <c r="U130" s="8">
        <v>283.03192259628997</v>
      </c>
      <c r="V130" s="8">
        <v>297.13266416641602</v>
      </c>
      <c r="W130" s="8">
        <v>258.65204173686999</v>
      </c>
      <c r="X130" s="8">
        <v>248.69002145934002</v>
      </c>
      <c r="Y130" s="8">
        <v>252.19874050093</v>
      </c>
      <c r="Z130" s="8">
        <v>225.97893142082</v>
      </c>
      <c r="AA130" s="8">
        <v>196.14451635040001</v>
      </c>
    </row>
    <row r="131" spans="1:27">
      <c r="A131" s="16" t="s">
        <v>27</v>
      </c>
      <c r="B131" s="16" t="s">
        <v>94</v>
      </c>
      <c r="C131" s="8">
        <v>1.4408804</v>
      </c>
      <c r="D131" s="8">
        <v>9.4634589600000005</v>
      </c>
      <c r="E131" s="8">
        <v>11.964589</v>
      </c>
      <c r="F131" s="8">
        <v>17.813276800000001</v>
      </c>
      <c r="G131" s="8">
        <v>29.668664</v>
      </c>
      <c r="H131" s="8">
        <v>37.150559999999999</v>
      </c>
      <c r="I131" s="8">
        <v>49.512465999999996</v>
      </c>
      <c r="J131" s="8">
        <v>59.983104999999995</v>
      </c>
      <c r="K131" s="8">
        <v>78.397829999999999</v>
      </c>
      <c r="L131" s="8">
        <v>97.679477999999989</v>
      </c>
      <c r="M131" s="8">
        <v>130.48985500000001</v>
      </c>
      <c r="N131" s="8">
        <v>139.46038099999998</v>
      </c>
      <c r="O131" s="8">
        <v>167.46667000000002</v>
      </c>
      <c r="P131" s="8">
        <v>180.46508</v>
      </c>
      <c r="Q131" s="8">
        <v>189.38284399999998</v>
      </c>
      <c r="R131" s="8">
        <v>236.70631</v>
      </c>
      <c r="S131" s="8">
        <v>275.97194000000002</v>
      </c>
      <c r="T131" s="8">
        <v>286.78985499999999</v>
      </c>
      <c r="U131" s="8">
        <v>332.88386600000001</v>
      </c>
      <c r="V131" s="8">
        <v>406.67100499999998</v>
      </c>
      <c r="W131" s="8">
        <v>384.31493999999998</v>
      </c>
      <c r="X131" s="8">
        <v>354.93253000000004</v>
      </c>
      <c r="Y131" s="8">
        <v>423.29683</v>
      </c>
      <c r="Z131" s="8">
        <v>434.61342999999999</v>
      </c>
      <c r="AA131" s="8">
        <v>426.10271999999998</v>
      </c>
    </row>
  </sheetData>
  <sheetProtection algorithmName="SHA-512" hashValue="+DzeWt3BOvMnm5YoGZoU7l4mJxOfwP6aDeeWt908OB99WXiGoitR8xydR+6zD5keLA8cN2YC0CWzGOAgb9QJzw==" saltValue="H2qfmFrvdey5l/yfxQC5oA=="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F9A8-E37E-4577-8795-0CCDF61106C5}">
  <sheetPr codeName="Sheet102">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254</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215</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3570.0335759783302</v>
      </c>
      <c r="F6" s="8">
        <v>450</v>
      </c>
      <c r="G6" s="8">
        <v>450</v>
      </c>
      <c r="H6" s="8">
        <v>450</v>
      </c>
      <c r="I6" s="8">
        <v>450</v>
      </c>
      <c r="J6" s="8">
        <v>450</v>
      </c>
      <c r="K6" s="8">
        <v>449.99997000000002</v>
      </c>
      <c r="L6" s="8">
        <v>449.99997000000002</v>
      </c>
      <c r="M6" s="8">
        <v>449.99997000000002</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4835</v>
      </c>
      <c r="D7" s="8">
        <v>4275</v>
      </c>
      <c r="E7" s="8">
        <v>580</v>
      </c>
      <c r="F7" s="8">
        <v>580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7901.5134767456038</v>
      </c>
      <c r="F10" s="8">
        <v>8301.5134767456038</v>
      </c>
      <c r="G10" s="8">
        <v>8175.9294167456046</v>
      </c>
      <c r="H10" s="8">
        <v>8175.9294167456046</v>
      </c>
      <c r="I10" s="8">
        <v>8530.0785543940419</v>
      </c>
      <c r="J10" s="8">
        <v>7936.5785543940419</v>
      </c>
      <c r="K10" s="8">
        <v>8108.873261394041</v>
      </c>
      <c r="L10" s="8">
        <v>9375.0024313940412</v>
      </c>
      <c r="M10" s="8">
        <v>9354.2024321569806</v>
      </c>
      <c r="N10" s="8">
        <v>9983.9213321569823</v>
      </c>
      <c r="O10" s="8">
        <v>9983.9213321569823</v>
      </c>
      <c r="P10" s="8">
        <v>9543.9213321569823</v>
      </c>
      <c r="Q10" s="8">
        <v>9423.9213321569823</v>
      </c>
      <c r="R10" s="8">
        <v>9423.9213321569823</v>
      </c>
      <c r="S10" s="8">
        <v>9329.9213321569823</v>
      </c>
      <c r="T10" s="8">
        <v>11497.165832156981</v>
      </c>
      <c r="U10" s="8">
        <v>10438.166839237061</v>
      </c>
      <c r="V10" s="8">
        <v>10438.166839237061</v>
      </c>
      <c r="W10" s="8">
        <v>10340.938459237061</v>
      </c>
      <c r="X10" s="8">
        <v>9756.9384592370607</v>
      </c>
      <c r="Y10" s="8">
        <v>10271.244399237061</v>
      </c>
      <c r="Z10" s="8">
        <v>9752.2443992370609</v>
      </c>
      <c r="AA10" s="8">
        <v>10133.707469237061</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20871.415286384865</v>
      </c>
      <c r="E13" s="8">
        <v>30955.305610788819</v>
      </c>
      <c r="F13" s="8">
        <v>32834.441667446401</v>
      </c>
      <c r="G13" s="8">
        <v>35294.496666363309</v>
      </c>
      <c r="H13" s="8">
        <v>36191.979343601633</v>
      </c>
      <c r="I13" s="8">
        <v>40156.682264358154</v>
      </c>
      <c r="J13" s="8">
        <v>46097.926519502071</v>
      </c>
      <c r="K13" s="8">
        <v>47501.79548496881</v>
      </c>
      <c r="L13" s="8">
        <v>48233.895483462322</v>
      </c>
      <c r="M13" s="8">
        <v>49885.820025567918</v>
      </c>
      <c r="N13" s="8">
        <v>53655.444789017885</v>
      </c>
      <c r="O13" s="8">
        <v>54528.382955090136</v>
      </c>
      <c r="P13" s="8">
        <v>56817.047981472897</v>
      </c>
      <c r="Q13" s="8">
        <v>56151.986683132032</v>
      </c>
      <c r="R13" s="8">
        <v>61605.632275613832</v>
      </c>
      <c r="S13" s="8">
        <v>64458.712068791996</v>
      </c>
      <c r="T13" s="8">
        <v>64432.700486623959</v>
      </c>
      <c r="U13" s="8">
        <v>64296.226036045366</v>
      </c>
      <c r="V13" s="8">
        <v>63165.771661844388</v>
      </c>
      <c r="W13" s="8">
        <v>67962.822831600104</v>
      </c>
      <c r="X13" s="8">
        <v>72245.319541457458</v>
      </c>
      <c r="Y13" s="8">
        <v>72072.024252685471</v>
      </c>
      <c r="Z13" s="8">
        <v>70647.234267167354</v>
      </c>
      <c r="AA13" s="8">
        <v>70281.884288799221</v>
      </c>
    </row>
    <row r="14" spans="1:27">
      <c r="A14" s="16" t="s">
        <v>17</v>
      </c>
      <c r="B14" s="16" t="s">
        <v>8</v>
      </c>
      <c r="C14" s="8">
        <v>12324.097970962512</v>
      </c>
      <c r="D14" s="8">
        <v>17760.730985641465</v>
      </c>
      <c r="E14" s="8">
        <v>23750.959504442741</v>
      </c>
      <c r="F14" s="8">
        <v>32366.711004483615</v>
      </c>
      <c r="G14" s="8">
        <v>33812.951324523608</v>
      </c>
      <c r="H14" s="8">
        <v>33806.831324667888</v>
      </c>
      <c r="I14" s="8">
        <v>33835.050121289976</v>
      </c>
      <c r="J14" s="8">
        <v>34801.964076300821</v>
      </c>
      <c r="K14" s="8">
        <v>39481.667767300831</v>
      </c>
      <c r="L14" s="8">
        <v>40800.499089300829</v>
      </c>
      <c r="M14" s="8">
        <v>43365.439885736909</v>
      </c>
      <c r="N14" s="8">
        <v>56404.024216901118</v>
      </c>
      <c r="O14" s="8">
        <v>57057.400151277303</v>
      </c>
      <c r="P14" s="8">
        <v>60082.108813515646</v>
      </c>
      <c r="Q14" s="8">
        <v>61902.589973754795</v>
      </c>
      <c r="R14" s="8">
        <v>64728.834104658075</v>
      </c>
      <c r="S14" s="8">
        <v>67378.410200607919</v>
      </c>
      <c r="T14" s="8">
        <v>75221.461539230266</v>
      </c>
      <c r="U14" s="8">
        <v>74854.809546982302</v>
      </c>
      <c r="V14" s="8">
        <v>74737.142544579314</v>
      </c>
      <c r="W14" s="8">
        <v>84811.469390138722</v>
      </c>
      <c r="X14" s="8">
        <v>89386.155491235186</v>
      </c>
      <c r="Y14" s="8">
        <v>89421.120941566041</v>
      </c>
      <c r="Z14" s="8">
        <v>87967.200939862494</v>
      </c>
      <c r="AA14" s="8">
        <v>86759.305932045478</v>
      </c>
    </row>
    <row r="15" spans="1:27">
      <c r="A15" s="16" t="s">
        <v>17</v>
      </c>
      <c r="B15" s="16" t="s">
        <v>84</v>
      </c>
      <c r="C15" s="8">
        <v>8050.8299937248212</v>
      </c>
      <c r="D15" s="8">
        <v>12464.664619675747</v>
      </c>
      <c r="E15" s="8">
        <v>17971.033111884302</v>
      </c>
      <c r="F15" s="8">
        <v>21627.589659956189</v>
      </c>
      <c r="G15" s="8">
        <v>21698.009567008303</v>
      </c>
      <c r="H15" s="8">
        <v>21898.009567840785</v>
      </c>
      <c r="I15" s="8">
        <v>22126.83117152983</v>
      </c>
      <c r="J15" s="8">
        <v>22061.501174501576</v>
      </c>
      <c r="K15" s="8">
        <v>25091.661410952289</v>
      </c>
      <c r="L15" s="8">
        <v>25091.661412201571</v>
      </c>
      <c r="M15" s="8">
        <v>25041.661414955921</v>
      </c>
      <c r="N15" s="8">
        <v>27261.494502206526</v>
      </c>
      <c r="O15" s="8">
        <v>27156.494506360614</v>
      </c>
      <c r="P15" s="8">
        <v>27360.063540769086</v>
      </c>
      <c r="Q15" s="8">
        <v>27295.063546811511</v>
      </c>
      <c r="R15" s="8">
        <v>26988.793969850572</v>
      </c>
      <c r="S15" s="8">
        <v>26938.794012943683</v>
      </c>
      <c r="T15" s="8">
        <v>26430.724022335864</v>
      </c>
      <c r="U15" s="8">
        <v>25830.724086731145</v>
      </c>
      <c r="V15" s="8">
        <v>25143.124093140799</v>
      </c>
      <c r="W15" s="8">
        <v>27252.101912859187</v>
      </c>
      <c r="X15" s="8">
        <v>26854.876013132147</v>
      </c>
      <c r="Y15" s="8">
        <v>24760.847151360136</v>
      </c>
      <c r="Z15" s="8">
        <v>21027.291779707692</v>
      </c>
      <c r="AA15" s="8">
        <v>20066.871184457486</v>
      </c>
    </row>
    <row r="16" spans="1:27">
      <c r="A16" s="16" t="s">
        <v>17</v>
      </c>
      <c r="B16" s="16" t="s">
        <v>187</v>
      </c>
      <c r="C16" s="8">
        <v>1060</v>
      </c>
      <c r="D16" s="8">
        <v>1060</v>
      </c>
      <c r="E16" s="8">
        <v>1060</v>
      </c>
      <c r="F16" s="8">
        <v>3910.0001995307998</v>
      </c>
      <c r="G16" s="8">
        <v>3910.00019955571</v>
      </c>
      <c r="H16" s="8">
        <v>3910.0002003255399</v>
      </c>
      <c r="I16" s="8">
        <v>4067.50668</v>
      </c>
      <c r="J16" s="8">
        <v>4067.50668</v>
      </c>
      <c r="K16" s="8">
        <v>4067.50668</v>
      </c>
      <c r="L16" s="8">
        <v>6065.5066800000004</v>
      </c>
      <c r="M16" s="8">
        <v>6065.5066800000004</v>
      </c>
      <c r="N16" s="8">
        <v>6065.5066800000004</v>
      </c>
      <c r="O16" s="8">
        <v>6065.5066800000004</v>
      </c>
      <c r="P16" s="8">
        <v>6065.5066800000004</v>
      </c>
      <c r="Q16" s="8">
        <v>6065.5066800000004</v>
      </c>
      <c r="R16" s="8">
        <v>6065.5066800000004</v>
      </c>
      <c r="S16" s="8">
        <v>6065.5066800000004</v>
      </c>
      <c r="T16" s="8">
        <v>6065.5066800000004</v>
      </c>
      <c r="U16" s="8">
        <v>6065.5066800000004</v>
      </c>
      <c r="V16" s="8">
        <v>6065.5066800000004</v>
      </c>
      <c r="W16" s="8">
        <v>6065.5066800000004</v>
      </c>
      <c r="X16" s="8">
        <v>6065.5066800000004</v>
      </c>
      <c r="Y16" s="8">
        <v>6065.5066800000004</v>
      </c>
      <c r="Z16" s="8">
        <v>6065.5066800000004</v>
      </c>
      <c r="AA16" s="8">
        <v>6065.5066800000004</v>
      </c>
    </row>
    <row r="17" spans="1:27">
      <c r="A17" s="16" t="s">
        <v>17</v>
      </c>
      <c r="B17" s="16" t="s">
        <v>15</v>
      </c>
      <c r="C17" s="8">
        <v>771.66000461578074</v>
      </c>
      <c r="D17" s="8">
        <v>1149.8000021576863</v>
      </c>
      <c r="E17" s="8">
        <v>1657.4399921894051</v>
      </c>
      <c r="F17" s="8">
        <v>2327.9300265312172</v>
      </c>
      <c r="G17" s="8">
        <v>2933.4399833679186</v>
      </c>
      <c r="H17" s="8">
        <v>3636.1500730514413</v>
      </c>
      <c r="I17" s="8">
        <v>4456.0800132751438</v>
      </c>
      <c r="J17" s="8">
        <v>5417.259923934932</v>
      </c>
      <c r="K17" s="8">
        <v>6421.9800376891963</v>
      </c>
      <c r="L17" s="8">
        <v>7544.2601470947066</v>
      </c>
      <c r="M17" s="8">
        <v>8859.3200836181495</v>
      </c>
      <c r="N17" s="8">
        <v>10386.000041961655</v>
      </c>
      <c r="O17" s="8">
        <v>12145.370079040498</v>
      </c>
      <c r="P17" s="8">
        <v>14017.920043945296</v>
      </c>
      <c r="Q17" s="8">
        <v>15960.220123290992</v>
      </c>
      <c r="R17" s="8">
        <v>18021.270210266084</v>
      </c>
      <c r="S17" s="8">
        <v>20296.079940795877</v>
      </c>
      <c r="T17" s="8">
        <v>22701.169754028291</v>
      </c>
      <c r="U17" s="8">
        <v>25296.31021118163</v>
      </c>
      <c r="V17" s="8">
        <v>28002.639999389638</v>
      </c>
      <c r="W17" s="8">
        <v>30830.220046997063</v>
      </c>
      <c r="X17" s="8">
        <v>33791.079528808594</v>
      </c>
      <c r="Y17" s="8">
        <v>36887.859558105469</v>
      </c>
      <c r="Z17" s="8">
        <v>40097.620391845696</v>
      </c>
      <c r="AA17" s="8">
        <v>41204.099822998047</v>
      </c>
    </row>
    <row r="18" spans="1:27">
      <c r="A18" s="77" t="s">
        <v>83</v>
      </c>
      <c r="B18" s="77"/>
      <c r="C18" s="70">
        <v>76525.454954624147</v>
      </c>
      <c r="D18" s="70">
        <v>93042.889855041401</v>
      </c>
      <c r="E18" s="70">
        <v>98493.605256465235</v>
      </c>
      <c r="F18" s="70">
        <v>113445.50601912985</v>
      </c>
      <c r="G18" s="70">
        <v>117662.04713589698</v>
      </c>
      <c r="H18" s="70">
        <v>119456.11990456541</v>
      </c>
      <c r="I18" s="70">
        <v>125009.44878317967</v>
      </c>
      <c r="J18" s="70">
        <v>132219.95690696596</v>
      </c>
      <c r="K18" s="70">
        <v>142510.70459063767</v>
      </c>
      <c r="L18" s="70">
        <v>148948.04519178596</v>
      </c>
      <c r="M18" s="70">
        <v>154024.17047036841</v>
      </c>
      <c r="N18" s="70">
        <v>174229.61154057668</v>
      </c>
      <c r="O18" s="70">
        <v>177410.29568225803</v>
      </c>
      <c r="P18" s="70">
        <v>183715.38837629594</v>
      </c>
      <c r="Q18" s="70">
        <v>186628.10832358233</v>
      </c>
      <c r="R18" s="70">
        <v>196662.77855698156</v>
      </c>
      <c r="S18" s="70">
        <v>204296.2442197325</v>
      </c>
      <c r="T18" s="70">
        <v>215737.54829881137</v>
      </c>
      <c r="U18" s="70">
        <v>216170.56338461355</v>
      </c>
      <c r="V18" s="70">
        <v>216296.67180262724</v>
      </c>
      <c r="W18" s="70">
        <v>235763.37930526817</v>
      </c>
      <c r="X18" s="70">
        <v>246600.19569830649</v>
      </c>
      <c r="Y18" s="70">
        <v>247978.92296739019</v>
      </c>
      <c r="Z18" s="70">
        <v>244057.41844225631</v>
      </c>
      <c r="AA18" s="70">
        <v>242591.69536197331</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2077.7447240000001</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2292.2544651569815</v>
      </c>
      <c r="J25" s="8">
        <v>2292.2544651569815</v>
      </c>
      <c r="K25" s="8">
        <v>2501.5351921569813</v>
      </c>
      <c r="L25" s="8">
        <v>3005.3631921569813</v>
      </c>
      <c r="M25" s="8">
        <v>2984.5631929199208</v>
      </c>
      <c r="N25" s="8">
        <v>3614.2820929199211</v>
      </c>
      <c r="O25" s="8">
        <v>3614.2820929199211</v>
      </c>
      <c r="P25" s="8">
        <v>3614.2820929199211</v>
      </c>
      <c r="Q25" s="8">
        <v>3614.2820929199211</v>
      </c>
      <c r="R25" s="8">
        <v>3614.2820929199211</v>
      </c>
      <c r="S25" s="8">
        <v>3614.2820929199211</v>
      </c>
      <c r="T25" s="8">
        <v>4313.5592929199211</v>
      </c>
      <c r="U25" s="8">
        <v>3464.5603000000001</v>
      </c>
      <c r="V25" s="8">
        <v>3464.5603000000001</v>
      </c>
      <c r="W25" s="8">
        <v>3464.5603000000001</v>
      </c>
      <c r="X25" s="8">
        <v>3464.5603000000001</v>
      </c>
      <c r="Y25" s="8">
        <v>3464.5603000000001</v>
      </c>
      <c r="Z25" s="8">
        <v>3464.5603000000001</v>
      </c>
      <c r="AA25" s="8">
        <v>3905.4602</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4560.9941921893496</v>
      </c>
      <c r="E28" s="8">
        <v>8233.2180223106079</v>
      </c>
      <c r="F28" s="8">
        <v>8233.2183489434174</v>
      </c>
      <c r="G28" s="8">
        <v>9152.2183489504187</v>
      </c>
      <c r="H28" s="8">
        <v>9253.0183520157552</v>
      </c>
      <c r="I28" s="8">
        <v>10400.254639966954</v>
      </c>
      <c r="J28" s="8">
        <v>12057.255312277006</v>
      </c>
      <c r="K28" s="8">
        <v>12057.255312313237</v>
      </c>
      <c r="L28" s="8">
        <v>12057.255312321447</v>
      </c>
      <c r="M28" s="8">
        <v>12765.960252374965</v>
      </c>
      <c r="N28" s="8">
        <v>13982.578554646911</v>
      </c>
      <c r="O28" s="8">
        <v>13897.497972466526</v>
      </c>
      <c r="P28" s="8">
        <v>14553.747541361035</v>
      </c>
      <c r="Q28" s="8">
        <v>14215.98623819416</v>
      </c>
      <c r="R28" s="8">
        <v>17562.103570218238</v>
      </c>
      <c r="S28" s="8">
        <v>18473.453143194929</v>
      </c>
      <c r="T28" s="8">
        <v>18003.955640665074</v>
      </c>
      <c r="U28" s="8">
        <v>18003.955640754411</v>
      </c>
      <c r="V28" s="8">
        <v>17853.604789896137</v>
      </c>
      <c r="W28" s="8">
        <v>20465.16862321533</v>
      </c>
      <c r="X28" s="8">
        <v>21302.887833215329</v>
      </c>
      <c r="Y28" s="8">
        <v>20906.887833215329</v>
      </c>
      <c r="Z28" s="8">
        <v>20793.697830773923</v>
      </c>
      <c r="AA28" s="8">
        <v>20793.697830773923</v>
      </c>
    </row>
    <row r="29" spans="1:27">
      <c r="A29" s="16" t="s">
        <v>23</v>
      </c>
      <c r="B29" s="16" t="s">
        <v>8</v>
      </c>
      <c r="C29" s="8">
        <v>5529.3929901122992</v>
      </c>
      <c r="D29" s="8">
        <v>7348.2330017089771</v>
      </c>
      <c r="E29" s="8">
        <v>8251.0789634912162</v>
      </c>
      <c r="F29" s="8">
        <v>14620.397863532087</v>
      </c>
      <c r="G29" s="8">
        <v>14620.397883572077</v>
      </c>
      <c r="H29" s="8">
        <v>14620.397883601916</v>
      </c>
      <c r="I29" s="8">
        <v>14620.397883656007</v>
      </c>
      <c r="J29" s="8">
        <v>14642.913975234856</v>
      </c>
      <c r="K29" s="8">
        <v>16608.235866234856</v>
      </c>
      <c r="L29" s="8">
        <v>16608.235868234857</v>
      </c>
      <c r="M29" s="8">
        <v>17391.525425205124</v>
      </c>
      <c r="N29" s="8">
        <v>21515.007218234852</v>
      </c>
      <c r="O29" s="8">
        <v>22097.188783234855</v>
      </c>
      <c r="P29" s="8">
        <v>23038.597423234856</v>
      </c>
      <c r="Q29" s="8">
        <v>24859.078583234859</v>
      </c>
      <c r="R29" s="8">
        <v>24859.078583234859</v>
      </c>
      <c r="S29" s="8">
        <v>26466.256101708972</v>
      </c>
      <c r="T29" s="8">
        <v>30295.925128657214</v>
      </c>
      <c r="U29" s="8">
        <v>30295.925128657214</v>
      </c>
      <c r="V29" s="8">
        <v>30259.84512682616</v>
      </c>
      <c r="W29" s="8">
        <v>31293.853876826164</v>
      </c>
      <c r="X29" s="8">
        <v>33768.599835300287</v>
      </c>
      <c r="Y29" s="8">
        <v>33718.599835300287</v>
      </c>
      <c r="Z29" s="8">
        <v>33124.39983072265</v>
      </c>
      <c r="AA29" s="8">
        <v>32207.66182031616</v>
      </c>
    </row>
    <row r="30" spans="1:27">
      <c r="A30" s="16" t="s">
        <v>23</v>
      </c>
      <c r="B30" s="16" t="s">
        <v>84</v>
      </c>
      <c r="C30" s="8">
        <v>2533.0999927520747</v>
      </c>
      <c r="D30" s="8">
        <v>3923.4887070245345</v>
      </c>
      <c r="E30" s="8">
        <v>4671.5618270245341</v>
      </c>
      <c r="F30" s="8">
        <v>5505.3789208694034</v>
      </c>
      <c r="G30" s="8">
        <v>5605.7988226351536</v>
      </c>
      <c r="H30" s="8">
        <v>5805.7988228689119</v>
      </c>
      <c r="I30" s="8">
        <v>6034.6204239889048</v>
      </c>
      <c r="J30" s="8">
        <v>6024.6204251940053</v>
      </c>
      <c r="K30" s="8">
        <v>6024.6204256566252</v>
      </c>
      <c r="L30" s="8">
        <v>6024.6204261116291</v>
      </c>
      <c r="M30" s="8">
        <v>5974.6204274842548</v>
      </c>
      <c r="N30" s="8">
        <v>5974.621276785705</v>
      </c>
      <c r="O30" s="8">
        <v>5974.6212775876056</v>
      </c>
      <c r="P30" s="8">
        <v>5974.6213433475359</v>
      </c>
      <c r="Q30" s="8">
        <v>5909.6213449885745</v>
      </c>
      <c r="R30" s="8">
        <v>5909.6213472138352</v>
      </c>
      <c r="S30" s="8">
        <v>5909.6213830619645</v>
      </c>
      <c r="T30" s="8">
        <v>5859.6213881479844</v>
      </c>
      <c r="U30" s="8">
        <v>5859.6214016261838</v>
      </c>
      <c r="V30" s="8">
        <v>5832.0214020793246</v>
      </c>
      <c r="W30" s="8">
        <v>5282.0214036463158</v>
      </c>
      <c r="X30" s="8">
        <v>5104.6526220908654</v>
      </c>
      <c r="Y30" s="8">
        <v>4356.2595443939008</v>
      </c>
      <c r="Z30" s="8">
        <v>3722.4425624433015</v>
      </c>
      <c r="AA30" s="8">
        <v>3622.022662374271</v>
      </c>
    </row>
    <row r="31" spans="1:27">
      <c r="A31" s="16" t="s">
        <v>23</v>
      </c>
      <c r="B31" s="16" t="s">
        <v>187</v>
      </c>
      <c r="C31" s="8">
        <v>240</v>
      </c>
      <c r="D31" s="8">
        <v>240</v>
      </c>
      <c r="E31" s="8">
        <v>240</v>
      </c>
      <c r="F31" s="8">
        <v>3090</v>
      </c>
      <c r="G31" s="8">
        <v>3090</v>
      </c>
      <c r="H31" s="8">
        <v>3090</v>
      </c>
      <c r="I31" s="8">
        <v>3090</v>
      </c>
      <c r="J31" s="8">
        <v>3090</v>
      </c>
      <c r="K31" s="8">
        <v>3090</v>
      </c>
      <c r="L31" s="8">
        <v>3090</v>
      </c>
      <c r="M31" s="8">
        <v>3090</v>
      </c>
      <c r="N31" s="8">
        <v>3090</v>
      </c>
      <c r="O31" s="8">
        <v>3090</v>
      </c>
      <c r="P31" s="8">
        <v>3090</v>
      </c>
      <c r="Q31" s="8">
        <v>3090</v>
      </c>
      <c r="R31" s="8">
        <v>3090</v>
      </c>
      <c r="S31" s="8">
        <v>3090</v>
      </c>
      <c r="T31" s="8">
        <v>3090</v>
      </c>
      <c r="U31" s="8">
        <v>3090</v>
      </c>
      <c r="V31" s="8">
        <v>3090</v>
      </c>
      <c r="W31" s="8">
        <v>3090</v>
      </c>
      <c r="X31" s="8">
        <v>3090</v>
      </c>
      <c r="Y31" s="8">
        <v>3090</v>
      </c>
      <c r="Z31" s="8">
        <v>3090</v>
      </c>
      <c r="AA31" s="8">
        <v>3090</v>
      </c>
    </row>
    <row r="32" spans="1:27">
      <c r="A32" s="16" t="s">
        <v>23</v>
      </c>
      <c r="B32" s="16" t="s">
        <v>15</v>
      </c>
      <c r="C32" s="8">
        <v>292.36999511718699</v>
      </c>
      <c r="D32" s="8">
        <v>432.37001323699911</v>
      </c>
      <c r="E32" s="8">
        <v>621.10998535156205</v>
      </c>
      <c r="F32" s="8">
        <v>877.68000793456986</v>
      </c>
      <c r="G32" s="8">
        <v>1101.140014648437</v>
      </c>
      <c r="H32" s="8">
        <v>1364.4800567626869</v>
      </c>
      <c r="I32" s="8">
        <v>1678.5599670410149</v>
      </c>
      <c r="J32" s="8">
        <v>2038.93994140625</v>
      </c>
      <c r="K32" s="8">
        <v>2397.2100219726508</v>
      </c>
      <c r="L32" s="8">
        <v>2790.2500610351508</v>
      </c>
      <c r="M32" s="8">
        <v>3251.3001098632813</v>
      </c>
      <c r="N32" s="8">
        <v>3788.1600341796802</v>
      </c>
      <c r="O32" s="8">
        <v>4407.45996093749</v>
      </c>
      <c r="P32" s="8">
        <v>5055.419921875</v>
      </c>
      <c r="Q32" s="8">
        <v>5711.9300537109302</v>
      </c>
      <c r="R32" s="8">
        <v>6409.9802246093695</v>
      </c>
      <c r="S32" s="8">
        <v>7183.1398925781195</v>
      </c>
      <c r="T32" s="8">
        <v>7993.6398925781195</v>
      </c>
      <c r="U32" s="8">
        <v>8876.2900390625</v>
      </c>
      <c r="V32" s="8">
        <v>9790.3400878906195</v>
      </c>
      <c r="W32" s="8">
        <v>10743.27978515625</v>
      </c>
      <c r="X32" s="8">
        <v>11741.759765625</v>
      </c>
      <c r="Y32" s="8">
        <v>12788.27978515625</v>
      </c>
      <c r="Z32" s="8">
        <v>13883.31005859375</v>
      </c>
      <c r="AA32" s="8">
        <v>14232.1904296875</v>
      </c>
    </row>
    <row r="33" spans="1:27">
      <c r="A33" s="77" t="s">
        <v>83</v>
      </c>
      <c r="B33" s="77"/>
      <c r="C33" s="70">
        <v>25369.521966934197</v>
      </c>
      <c r="D33" s="70">
        <v>30459.884906316842</v>
      </c>
      <c r="E33" s="70">
        <v>29719.5125143349</v>
      </c>
      <c r="F33" s="70">
        <v>37951.474133436466</v>
      </c>
      <c r="G33" s="70">
        <v>39194.354061963066</v>
      </c>
      <c r="H33" s="70">
        <v>39758.494107406252</v>
      </c>
      <c r="I33" s="70">
        <v>41456.087379809862</v>
      </c>
      <c r="J33" s="70">
        <v>43485.984119269102</v>
      </c>
      <c r="K33" s="70">
        <v>46018.856818334352</v>
      </c>
      <c r="L33" s="70">
        <v>46915.724859860064</v>
      </c>
      <c r="M33" s="70">
        <v>48797.969407847544</v>
      </c>
      <c r="N33" s="70">
        <v>55304.649176767074</v>
      </c>
      <c r="O33" s="70">
        <v>56421.050087146396</v>
      </c>
      <c r="P33" s="70">
        <v>58666.668322738347</v>
      </c>
      <c r="Q33" s="70">
        <v>60740.898313048441</v>
      </c>
      <c r="R33" s="70">
        <v>64785.065818196214</v>
      </c>
      <c r="S33" s="70">
        <v>68076.752613463919</v>
      </c>
      <c r="T33" s="70">
        <v>72456.701342968314</v>
      </c>
      <c r="U33" s="70">
        <v>72490.352510100303</v>
      </c>
      <c r="V33" s="70">
        <v>73190.37170669224</v>
      </c>
      <c r="W33" s="70">
        <v>77238.883988844056</v>
      </c>
      <c r="X33" s="70">
        <v>81372.460356231488</v>
      </c>
      <c r="Y33" s="70">
        <v>81224.587298065773</v>
      </c>
      <c r="Z33" s="70">
        <v>80978.41058253363</v>
      </c>
      <c r="AA33" s="70">
        <v>80751.032943151862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1492.2888519783301</v>
      </c>
      <c r="F36" s="8">
        <v>450</v>
      </c>
      <c r="G36" s="8">
        <v>450</v>
      </c>
      <c r="H36" s="8">
        <v>450</v>
      </c>
      <c r="I36" s="8">
        <v>450</v>
      </c>
      <c r="J36" s="8">
        <v>450</v>
      </c>
      <c r="K36" s="8">
        <v>449.99997000000002</v>
      </c>
      <c r="L36" s="8">
        <v>449.99997000000002</v>
      </c>
      <c r="M36" s="8">
        <v>449.99997000000002</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2591.9159399999999</v>
      </c>
      <c r="H40" s="8">
        <v>2591.9159399999999</v>
      </c>
      <c r="I40" s="8">
        <v>2591.9159399999999</v>
      </c>
      <c r="J40" s="8">
        <v>2168.4159399999999</v>
      </c>
      <c r="K40" s="8">
        <v>2051.4159399999999</v>
      </c>
      <c r="L40" s="8">
        <v>2051.4159399999999</v>
      </c>
      <c r="M40" s="8">
        <v>2051.4159399999999</v>
      </c>
      <c r="N40" s="8">
        <v>2051.4159399999999</v>
      </c>
      <c r="O40" s="8">
        <v>2051.4159399999999</v>
      </c>
      <c r="P40" s="8">
        <v>2051.4159399999999</v>
      </c>
      <c r="Q40" s="8">
        <v>2051.4159399999999</v>
      </c>
      <c r="R40" s="8">
        <v>2051.4159399999999</v>
      </c>
      <c r="S40" s="8">
        <v>2051.4159399999999</v>
      </c>
      <c r="T40" s="8">
        <v>2051.4159399999999</v>
      </c>
      <c r="U40" s="8">
        <v>2051.4159399999999</v>
      </c>
      <c r="V40" s="8">
        <v>2051.4159399999999</v>
      </c>
      <c r="W40" s="8">
        <v>2108.1875599999998</v>
      </c>
      <c r="X40" s="8">
        <v>2108.1875599999998</v>
      </c>
      <c r="Y40" s="8">
        <v>2622.4935</v>
      </c>
      <c r="Z40" s="8">
        <v>2103.4935</v>
      </c>
      <c r="AA40" s="8">
        <v>1757.4935</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5450.7049238342261</v>
      </c>
      <c r="E43" s="8">
        <v>7430.6590705480921</v>
      </c>
      <c r="F43" s="8">
        <v>8198.6590705480921</v>
      </c>
      <c r="G43" s="8">
        <v>8300.2939805480928</v>
      </c>
      <c r="H43" s="8">
        <v>8568.0410805480915</v>
      </c>
      <c r="I43" s="8">
        <v>9434.3449105480922</v>
      </c>
      <c r="J43" s="8">
        <v>11915.41380524809</v>
      </c>
      <c r="K43" s="8">
        <v>12570.919060548091</v>
      </c>
      <c r="L43" s="8">
        <v>12570.919060548091</v>
      </c>
      <c r="M43" s="8">
        <v>12570.919060548091</v>
      </c>
      <c r="N43" s="8">
        <v>13183.143750934523</v>
      </c>
      <c r="O43" s="8">
        <v>13266.338750548093</v>
      </c>
      <c r="P43" s="8">
        <v>13310.388523623093</v>
      </c>
      <c r="Q43" s="8">
        <v>13310.388523626891</v>
      </c>
      <c r="R43" s="8">
        <v>14571.6234772891</v>
      </c>
      <c r="S43" s="8">
        <v>15418.087037325011</v>
      </c>
      <c r="T43" s="8">
        <v>15761.259310245479</v>
      </c>
      <c r="U43" s="8">
        <v>15620.898555641314</v>
      </c>
      <c r="V43" s="8">
        <v>15620.898556048664</v>
      </c>
      <c r="W43" s="8">
        <v>15920.898761126329</v>
      </c>
      <c r="X43" s="8">
        <v>16272.698599254782</v>
      </c>
      <c r="Y43" s="8">
        <v>16591.403001131643</v>
      </c>
      <c r="Z43" s="8">
        <v>16141.403001167633</v>
      </c>
      <c r="AA43" s="8">
        <v>16141.403001203755</v>
      </c>
    </row>
    <row r="44" spans="1:27">
      <c r="A44" s="16" t="s">
        <v>24</v>
      </c>
      <c r="B44" s="16" t="s">
        <v>8</v>
      </c>
      <c r="C44" s="8">
        <v>4751.7649803161576</v>
      </c>
      <c r="D44" s="8">
        <v>5909.3649864196732</v>
      </c>
      <c r="E44" s="8">
        <v>8669.7726994714303</v>
      </c>
      <c r="F44" s="8">
        <v>10669.01372947143</v>
      </c>
      <c r="G44" s="8">
        <v>10792.84959947143</v>
      </c>
      <c r="H44" s="8">
        <v>10792.84959947143</v>
      </c>
      <c r="I44" s="8">
        <v>10792.84959947143</v>
      </c>
      <c r="J44" s="8">
        <v>11587.85119947143</v>
      </c>
      <c r="K44" s="8">
        <v>12496.43859947143</v>
      </c>
      <c r="L44" s="8">
        <v>13815.26991947143</v>
      </c>
      <c r="M44" s="8">
        <v>15596.921158937241</v>
      </c>
      <c r="N44" s="8">
        <v>21271.120663096823</v>
      </c>
      <c r="O44" s="8">
        <v>21342.315032449154</v>
      </c>
      <c r="P44" s="8">
        <v>23425.615052609748</v>
      </c>
      <c r="Q44" s="8">
        <v>23425.615052666839</v>
      </c>
      <c r="R44" s="8">
        <v>23425.615052720888</v>
      </c>
      <c r="S44" s="8">
        <v>24357.09303010154</v>
      </c>
      <c r="T44" s="8">
        <v>25257.790130169931</v>
      </c>
      <c r="U44" s="8">
        <v>25271.618141174014</v>
      </c>
      <c r="V44" s="8">
        <v>25239.514141219941</v>
      </c>
      <c r="W44" s="8">
        <v>34109.996830454831</v>
      </c>
      <c r="X44" s="8">
        <v>36280.908829170694</v>
      </c>
      <c r="Y44" s="8">
        <v>36360.241378362058</v>
      </c>
      <c r="Z44" s="8">
        <v>36005.97137799039</v>
      </c>
      <c r="AA44" s="8">
        <v>35807.374377933156</v>
      </c>
    </row>
    <row r="45" spans="1:27">
      <c r="A45" s="16" t="s">
        <v>24</v>
      </c>
      <c r="B45" s="16" t="s">
        <v>84</v>
      </c>
      <c r="C45" s="8">
        <v>2416.8600006103511</v>
      </c>
      <c r="D45" s="8">
        <v>3113.3159106103512</v>
      </c>
      <c r="E45" s="8">
        <v>5668.6102006103511</v>
      </c>
      <c r="F45" s="8">
        <v>7620.7606476280707</v>
      </c>
      <c r="G45" s="8">
        <v>7620.760650558911</v>
      </c>
      <c r="H45" s="8">
        <v>7620.7606506908214</v>
      </c>
      <c r="I45" s="8">
        <v>7620.7606515106909</v>
      </c>
      <c r="J45" s="8">
        <v>7620.7606521935813</v>
      </c>
      <c r="K45" s="8">
        <v>7620.7606523102213</v>
      </c>
      <c r="L45" s="8">
        <v>7620.7606523977811</v>
      </c>
      <c r="M45" s="8">
        <v>7620.7606527082316</v>
      </c>
      <c r="N45" s="8">
        <v>8960.7988058382707</v>
      </c>
      <c r="O45" s="8">
        <v>8860.7988067386414</v>
      </c>
      <c r="P45" s="8">
        <v>9064.3676726656322</v>
      </c>
      <c r="Q45" s="8">
        <v>9064.3676732397907</v>
      </c>
      <c r="R45" s="8">
        <v>9064.3676779067318</v>
      </c>
      <c r="S45" s="8">
        <v>9014.3676818019212</v>
      </c>
      <c r="T45" s="8">
        <v>9014.3676837545518</v>
      </c>
      <c r="U45" s="8">
        <v>8814.3676992687506</v>
      </c>
      <c r="V45" s="8">
        <v>8264.367701206982</v>
      </c>
      <c r="W45" s="8">
        <v>11473.345473827352</v>
      </c>
      <c r="X45" s="8">
        <v>11353.488527972992</v>
      </c>
      <c r="Y45" s="8">
        <v>11187.903638668486</v>
      </c>
      <c r="Z45" s="8">
        <v>9089.7539812722644</v>
      </c>
      <c r="AA45" s="8">
        <v>8829.7534798209253</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122.550003051757</v>
      </c>
      <c r="D47" s="8">
        <v>200.80999469756986</v>
      </c>
      <c r="E47" s="8">
        <v>311.58000564575138</v>
      </c>
      <c r="F47" s="8">
        <v>478.78000640869089</v>
      </c>
      <c r="G47" s="8">
        <v>622.82999420165993</v>
      </c>
      <c r="H47" s="8">
        <v>788.04002380370991</v>
      </c>
      <c r="I47" s="8">
        <v>980.39002990722497</v>
      </c>
      <c r="J47" s="8">
        <v>1207.8900146484359</v>
      </c>
      <c r="K47" s="8">
        <v>1459.5799865722649</v>
      </c>
      <c r="L47" s="8">
        <v>1741.55004882812</v>
      </c>
      <c r="M47" s="8">
        <v>2063.23999023437</v>
      </c>
      <c r="N47" s="8">
        <v>2442.0000610351508</v>
      </c>
      <c r="O47" s="8">
        <v>2879.9299316406168</v>
      </c>
      <c r="P47" s="8">
        <v>3351.84008789062</v>
      </c>
      <c r="Q47" s="8">
        <v>3850.61010742187</v>
      </c>
      <c r="R47" s="8">
        <v>4378.0001220703098</v>
      </c>
      <c r="S47" s="8">
        <v>4960.3499755859302</v>
      </c>
      <c r="T47" s="8">
        <v>5578.9998779296802</v>
      </c>
      <c r="U47" s="8">
        <v>6242.4499511718695</v>
      </c>
      <c r="V47" s="8">
        <v>6931.93994140625</v>
      </c>
      <c r="W47" s="8">
        <v>7656.43017578125</v>
      </c>
      <c r="X47" s="8">
        <v>8412.169921875</v>
      </c>
      <c r="Y47" s="8">
        <v>9189.68994140625</v>
      </c>
      <c r="Z47" s="8">
        <v>9988.8701171875</v>
      </c>
      <c r="AA47" s="8">
        <v>10278.3798828125</v>
      </c>
    </row>
    <row r="48" spans="1:27">
      <c r="A48" s="77" t="s">
        <v>83</v>
      </c>
      <c r="B48" s="77"/>
      <c r="C48" s="70">
        <v>22598.383003234856</v>
      </c>
      <c r="D48" s="70">
        <v>27356.995810984186</v>
      </c>
      <c r="E48" s="70">
        <v>28246.71082367632</v>
      </c>
      <c r="F48" s="70">
        <v>32491.013449478647</v>
      </c>
      <c r="G48" s="70">
        <v>32980.950160202454</v>
      </c>
      <c r="H48" s="70">
        <v>33413.907289936418</v>
      </c>
      <c r="I48" s="70">
        <v>34472.5611268598</v>
      </c>
      <c r="J48" s="70">
        <v>37552.631606983901</v>
      </c>
      <c r="K48" s="70">
        <v>39251.41420432437</v>
      </c>
      <c r="L48" s="70">
        <v>42850.215586667786</v>
      </c>
      <c r="M48" s="70">
        <v>44568.556767850292</v>
      </c>
      <c r="N48" s="70">
        <v>52123.779216327122</v>
      </c>
      <c r="O48" s="70">
        <v>52616.098456798863</v>
      </c>
      <c r="P48" s="70">
        <v>55274.52727831497</v>
      </c>
      <c r="Q48" s="70">
        <v>55773.297298481259</v>
      </c>
      <c r="R48" s="70">
        <v>57561.922271512914</v>
      </c>
      <c r="S48" s="70">
        <v>59872.213666340278</v>
      </c>
      <c r="T48" s="70">
        <v>61734.732943625517</v>
      </c>
      <c r="U48" s="70">
        <v>62071.650288781828</v>
      </c>
      <c r="V48" s="70">
        <v>61534.536281407716</v>
      </c>
      <c r="W48" s="70">
        <v>74451.258802715631</v>
      </c>
      <c r="X48" s="70">
        <v>77609.85343979935</v>
      </c>
      <c r="Y48" s="70">
        <v>79134.131461094323</v>
      </c>
      <c r="Z48" s="70">
        <v>76511.891979143664</v>
      </c>
      <c r="AA48" s="70">
        <v>75784.80424329621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580</v>
      </c>
      <c r="F52" s="8">
        <v>580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2043.0545</v>
      </c>
      <c r="F55" s="8">
        <v>2043.0545</v>
      </c>
      <c r="G55" s="8">
        <v>2043.0545</v>
      </c>
      <c r="H55" s="8">
        <v>2043.0545</v>
      </c>
      <c r="I55" s="8">
        <v>2666.60815</v>
      </c>
      <c r="J55" s="8">
        <v>2496.60815</v>
      </c>
      <c r="K55" s="8">
        <v>2576.6221299999997</v>
      </c>
      <c r="L55" s="8">
        <v>3418.9232999999999</v>
      </c>
      <c r="M55" s="8">
        <v>3418.9232999999999</v>
      </c>
      <c r="N55" s="8">
        <v>3418.9232999999999</v>
      </c>
      <c r="O55" s="8">
        <v>3418.9232999999999</v>
      </c>
      <c r="P55" s="8">
        <v>2978.9232999999999</v>
      </c>
      <c r="Q55" s="8">
        <v>2978.9232999999999</v>
      </c>
      <c r="R55" s="8">
        <v>2978.9232999999999</v>
      </c>
      <c r="S55" s="8">
        <v>2884.9232999999999</v>
      </c>
      <c r="T55" s="8">
        <v>4352.8906000000006</v>
      </c>
      <c r="U55" s="8">
        <v>4352.8906000000006</v>
      </c>
      <c r="V55" s="8">
        <v>4352.8906000000006</v>
      </c>
      <c r="W55" s="8">
        <v>4352.8906000000006</v>
      </c>
      <c r="X55" s="8">
        <v>3768.8906000000002</v>
      </c>
      <c r="Y55" s="8">
        <v>3768.8906000000002</v>
      </c>
      <c r="Z55" s="8">
        <v>3768.8906000000002</v>
      </c>
      <c r="AA55" s="8">
        <v>3768.8906000000002</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6126.2828182296716</v>
      </c>
      <c r="E58" s="8">
        <v>10191.551865717423</v>
      </c>
      <c r="F58" s="8">
        <v>10691.551895721803</v>
      </c>
      <c r="G58" s="8">
        <v>11412.135569410588</v>
      </c>
      <c r="H58" s="8">
        <v>11912.135569426659</v>
      </c>
      <c r="I58" s="8">
        <v>13547.518712388677</v>
      </c>
      <c r="J58" s="8">
        <v>15102.860112392727</v>
      </c>
      <c r="K58" s="8">
        <v>15577.860112394388</v>
      </c>
      <c r="L58" s="8">
        <v>16577.860112395487</v>
      </c>
      <c r="M58" s="8">
        <v>17577.86031239757</v>
      </c>
      <c r="N58" s="8">
        <v>18992.937643342542</v>
      </c>
      <c r="O58" s="8">
        <v>19818.937631601766</v>
      </c>
      <c r="P58" s="8">
        <v>20874.755394449945</v>
      </c>
      <c r="Q58" s="8">
        <v>20586.455399087121</v>
      </c>
      <c r="R58" s="8">
        <v>21281.521425794061</v>
      </c>
      <c r="S58" s="8">
        <v>21985.833955856593</v>
      </c>
      <c r="T58" s="8">
        <v>22292.017353796102</v>
      </c>
      <c r="U58" s="8">
        <v>21967.730856890259</v>
      </c>
      <c r="V58" s="8">
        <v>21200.027329313911</v>
      </c>
      <c r="W58" s="8">
        <v>22232.351479847406</v>
      </c>
      <c r="X58" s="8">
        <v>24288.680751198728</v>
      </c>
      <c r="Y58" s="8">
        <v>24401.680751448846</v>
      </c>
      <c r="Z58" s="8">
        <v>23743.580768245884</v>
      </c>
      <c r="AA58" s="8">
        <v>23685.980769775837</v>
      </c>
    </row>
    <row r="59" spans="1:27">
      <c r="A59" s="16" t="s">
        <v>25</v>
      </c>
      <c r="B59" s="16" t="s">
        <v>8</v>
      </c>
      <c r="C59" s="8">
        <v>1359.9500045776354</v>
      </c>
      <c r="D59" s="8">
        <v>3564.3830070495574</v>
      </c>
      <c r="E59" s="8">
        <v>4270.2112632238723</v>
      </c>
      <c r="F59" s="8">
        <v>4517.4028332238722</v>
      </c>
      <c r="G59" s="8">
        <v>5839.8072632238727</v>
      </c>
      <c r="H59" s="8">
        <v>5839.8072632238727</v>
      </c>
      <c r="I59" s="8">
        <v>5839.8072632238727</v>
      </c>
      <c r="J59" s="8">
        <v>5911.3411632238722</v>
      </c>
      <c r="K59" s="8">
        <v>6046.722363223872</v>
      </c>
      <c r="L59" s="8">
        <v>6046.722363223872</v>
      </c>
      <c r="M59" s="8">
        <v>6046.722363223872</v>
      </c>
      <c r="N59" s="8">
        <v>7092.3764871987823</v>
      </c>
      <c r="O59" s="8">
        <v>7092.3764872226329</v>
      </c>
      <c r="P59" s="8">
        <v>7092.3764893003827</v>
      </c>
      <c r="Q59" s="8">
        <v>7092.3764894824326</v>
      </c>
      <c r="R59" s="8">
        <v>9525.1004732238725</v>
      </c>
      <c r="S59" s="8">
        <v>9636.0210732238738</v>
      </c>
      <c r="T59" s="8">
        <v>10519.469323223871</v>
      </c>
      <c r="U59" s="8">
        <v>10408.98931986694</v>
      </c>
      <c r="V59" s="8">
        <v>10377.886319226071</v>
      </c>
      <c r="W59" s="8">
        <v>10395.235379226071</v>
      </c>
      <c r="X59" s="8">
        <v>10395.235379226071</v>
      </c>
      <c r="Y59" s="8">
        <v>10399.575375869137</v>
      </c>
      <c r="Z59" s="8">
        <v>10002.125378920895</v>
      </c>
      <c r="AA59" s="8">
        <v>9909.5653813623012</v>
      </c>
    </row>
    <row r="60" spans="1:27">
      <c r="A60" s="16" t="s">
        <v>25</v>
      </c>
      <c r="B60" s="16" t="s">
        <v>84</v>
      </c>
      <c r="C60" s="8">
        <v>2049.8000011444078</v>
      </c>
      <c r="D60" s="8">
        <v>3753.7900028228746</v>
      </c>
      <c r="E60" s="8">
        <v>5292.9916450314304</v>
      </c>
      <c r="F60" s="8">
        <v>6163.5799854010857</v>
      </c>
      <c r="G60" s="8">
        <v>6163.5799862516751</v>
      </c>
      <c r="H60" s="8">
        <v>6163.5799863794855</v>
      </c>
      <c r="I60" s="8">
        <v>6163.5799865780255</v>
      </c>
      <c r="J60" s="8">
        <v>6108.2499869511485</v>
      </c>
      <c r="K60" s="8">
        <v>9163.4102222793772</v>
      </c>
      <c r="L60" s="8">
        <v>9163.410222453178</v>
      </c>
      <c r="M60" s="8">
        <v>9163.4102226704781</v>
      </c>
      <c r="N60" s="8">
        <v>9163.4102230317785</v>
      </c>
      <c r="O60" s="8">
        <v>9158.4102233508784</v>
      </c>
      <c r="P60" s="8">
        <v>9158.4102239059775</v>
      </c>
      <c r="Q60" s="8">
        <v>9158.4102242803783</v>
      </c>
      <c r="R60" s="8">
        <v>8858.4102246939783</v>
      </c>
      <c r="S60" s="8">
        <v>8858.4102249965781</v>
      </c>
      <c r="T60" s="8">
        <v>8658.3402180664598</v>
      </c>
      <c r="U60" s="8">
        <v>8458.3402184287606</v>
      </c>
      <c r="V60" s="8">
        <v>8358.3402189163608</v>
      </c>
      <c r="W60" s="8">
        <v>7868.3402194596601</v>
      </c>
      <c r="X60" s="8">
        <v>7768.3401370970605</v>
      </c>
      <c r="Y60" s="8">
        <v>7302.8886490082105</v>
      </c>
      <c r="Z60" s="8">
        <v>6412.3003612896609</v>
      </c>
      <c r="AA60" s="8">
        <v>5812.30016150338</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168.82000732421801</v>
      </c>
      <c r="D62" s="8">
        <v>264.30000019073486</v>
      </c>
      <c r="E62" s="8">
        <v>399.94999313354447</v>
      </c>
      <c r="F62" s="8">
        <v>599.8300056457515</v>
      </c>
      <c r="G62" s="8">
        <v>764.79997253417901</v>
      </c>
      <c r="H62" s="8">
        <v>955.33998107909997</v>
      </c>
      <c r="I62" s="8">
        <v>1174.77001953125</v>
      </c>
      <c r="J62" s="8">
        <v>1435.9899597167939</v>
      </c>
      <c r="K62" s="8">
        <v>1711.9000549316349</v>
      </c>
      <c r="L62" s="8">
        <v>2026.530029296867</v>
      </c>
      <c r="M62" s="8">
        <v>2403.4499511718668</v>
      </c>
      <c r="N62" s="8">
        <v>2835.2399291992178</v>
      </c>
      <c r="O62" s="8">
        <v>3336.67016601562</v>
      </c>
      <c r="P62" s="8">
        <v>3875.74999999999</v>
      </c>
      <c r="Q62" s="8">
        <v>4445.7800292968695</v>
      </c>
      <c r="R62" s="8">
        <v>5052.2598876952998</v>
      </c>
      <c r="S62" s="8">
        <v>5720.79003906249</v>
      </c>
      <c r="T62" s="8">
        <v>6433.99999999999</v>
      </c>
      <c r="U62" s="8">
        <v>7202.0002441406195</v>
      </c>
      <c r="V62" s="8">
        <v>8011.2099609375</v>
      </c>
      <c r="W62" s="8">
        <v>8858.3200683593695</v>
      </c>
      <c r="X62" s="8">
        <v>9749.58984375</v>
      </c>
      <c r="Y62" s="8">
        <v>10694.43994140625</v>
      </c>
      <c r="Z62" s="8">
        <v>11670.16015625</v>
      </c>
      <c r="AA62" s="8">
        <v>12031.3095703125</v>
      </c>
    </row>
    <row r="63" spans="1:27">
      <c r="A63" s="77" t="s">
        <v>83</v>
      </c>
      <c r="B63" s="77"/>
      <c r="C63" s="70">
        <v>18345.349996566765</v>
      </c>
      <c r="D63" s="70">
        <v>22662.775817306512</v>
      </c>
      <c r="E63" s="70">
        <v>25556.779256119942</v>
      </c>
      <c r="F63" s="70">
        <v>27374.439209006181</v>
      </c>
      <c r="G63" s="70">
        <v>29002.397280433986</v>
      </c>
      <c r="H63" s="70">
        <v>29692.93728912279</v>
      </c>
      <c r="I63" s="70">
        <v>32171.304120735495</v>
      </c>
      <c r="J63" s="70">
        <v>33834.069361298214</v>
      </c>
      <c r="K63" s="70">
        <v>37855.534871842938</v>
      </c>
      <c r="L63" s="70">
        <v>40012.466016383078</v>
      </c>
      <c r="M63" s="70">
        <v>41389.386138477457</v>
      </c>
      <c r="N63" s="70">
        <v>44281.907571785996</v>
      </c>
      <c r="O63" s="70">
        <v>45604.337797204564</v>
      </c>
      <c r="P63" s="70">
        <v>46259.235396669974</v>
      </c>
      <c r="Q63" s="70">
        <v>46540.965431160468</v>
      </c>
      <c r="R63" s="70">
        <v>49975.235300420878</v>
      </c>
      <c r="S63" s="70">
        <v>51364.99858215321</v>
      </c>
      <c r="T63" s="70">
        <v>54535.737484100093</v>
      </c>
      <c r="U63" s="70">
        <v>54668.971228340248</v>
      </c>
      <c r="V63" s="70">
        <v>54579.374417407511</v>
      </c>
      <c r="W63" s="70">
        <v>55986.15773590617</v>
      </c>
      <c r="X63" s="70">
        <v>58249.756700285528</v>
      </c>
      <c r="Y63" s="70">
        <v>58846.49530674611</v>
      </c>
      <c r="Z63" s="70">
        <v>57876.077253720112</v>
      </c>
      <c r="AA63" s="70">
        <v>57487.066471967686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511.29999923706043</v>
      </c>
      <c r="V70" s="8">
        <v>511.29999923706043</v>
      </c>
      <c r="W70" s="8">
        <v>357.29999923706043</v>
      </c>
      <c r="X70" s="8">
        <v>357.29999923706043</v>
      </c>
      <c r="Y70" s="8">
        <v>357.29999923706043</v>
      </c>
      <c r="Z70" s="8">
        <v>357.29999923706043</v>
      </c>
      <c r="AA70" s="8">
        <v>701.86316923706045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3561.9926536574985</v>
      </c>
      <c r="E73" s="8">
        <v>3606.719563738578</v>
      </c>
      <c r="F73" s="8">
        <v>3906.719563758968</v>
      </c>
      <c r="G73" s="8">
        <v>4505.8705889800876</v>
      </c>
      <c r="H73" s="8">
        <v>4415.1207431370076</v>
      </c>
      <c r="I73" s="8">
        <v>4611.2150029803115</v>
      </c>
      <c r="J73" s="8">
        <v>4739.38469111013</v>
      </c>
      <c r="K73" s="8">
        <v>4773.7177012389748</v>
      </c>
      <c r="L73" s="8">
        <v>4505.8176997231758</v>
      </c>
      <c r="M73" s="8">
        <v>4321.0176967731759</v>
      </c>
      <c r="N73" s="8">
        <v>4721.4256516197902</v>
      </c>
      <c r="O73" s="8">
        <v>4650.5640119996297</v>
      </c>
      <c r="P73" s="8">
        <v>5063.4265335647005</v>
      </c>
      <c r="Q73" s="8">
        <v>5024.4265337497409</v>
      </c>
      <c r="R73" s="8">
        <v>5175.6538138383103</v>
      </c>
      <c r="S73" s="8">
        <v>5566.6079439413415</v>
      </c>
      <c r="T73" s="8">
        <v>5360.7381934431796</v>
      </c>
      <c r="U73" s="8">
        <v>5832.9109942852592</v>
      </c>
      <c r="V73" s="8">
        <v>5620.5109981115511</v>
      </c>
      <c r="W73" s="8">
        <v>6354.6627689369216</v>
      </c>
      <c r="X73" s="8">
        <v>7357.1951593145013</v>
      </c>
      <c r="Y73" s="8">
        <v>7148.1954884155311</v>
      </c>
      <c r="Z73" s="8">
        <v>6944.6954885057894</v>
      </c>
      <c r="AA73" s="8">
        <v>6944.6954885716004</v>
      </c>
    </row>
    <row r="74" spans="1:27">
      <c r="A74" s="16" t="s">
        <v>26</v>
      </c>
      <c r="B74" s="16" t="s">
        <v>8</v>
      </c>
      <c r="C74" s="8">
        <v>682.98999595642067</v>
      </c>
      <c r="D74" s="8">
        <v>938.7499904632557</v>
      </c>
      <c r="E74" s="8">
        <v>2199.0965904632558</v>
      </c>
      <c r="F74" s="8">
        <v>2199.0965904632558</v>
      </c>
      <c r="G74" s="8">
        <v>2199.0965904632558</v>
      </c>
      <c r="H74" s="8">
        <v>2192.9765905776967</v>
      </c>
      <c r="I74" s="8">
        <v>2221.1953871456967</v>
      </c>
      <c r="J74" s="8">
        <v>2299.0577505776964</v>
      </c>
      <c r="K74" s="8">
        <v>3969.4709505776973</v>
      </c>
      <c r="L74" s="8">
        <v>3969.4709505776973</v>
      </c>
      <c r="M74" s="8">
        <v>3969.4709505776973</v>
      </c>
      <c r="N74" s="8">
        <v>6164.7198605776957</v>
      </c>
      <c r="O74" s="8">
        <v>6164.7198605776957</v>
      </c>
      <c r="P74" s="8">
        <v>6164.7198605776957</v>
      </c>
      <c r="Q74" s="8">
        <v>6164.7198605776957</v>
      </c>
      <c r="R74" s="8">
        <v>6558.2398613406367</v>
      </c>
      <c r="S74" s="8">
        <v>6558.2398613406367</v>
      </c>
      <c r="T74" s="8">
        <v>8787.4768229033198</v>
      </c>
      <c r="U74" s="8">
        <v>8517.4768229741658</v>
      </c>
      <c r="V74" s="8">
        <v>8499.0968229562441</v>
      </c>
      <c r="W74" s="8">
        <v>8651.583139960343</v>
      </c>
      <c r="X74" s="8">
        <v>8580.611283762737</v>
      </c>
      <c r="Y74" s="8">
        <v>8581.904186539974</v>
      </c>
      <c r="Z74" s="8">
        <v>8473.9041866959942</v>
      </c>
      <c r="AA74" s="8">
        <v>8473.9041868584136</v>
      </c>
    </row>
    <row r="75" spans="1:27">
      <c r="A75" s="16" t="s">
        <v>26</v>
      </c>
      <c r="B75" s="16" t="s">
        <v>84</v>
      </c>
      <c r="C75" s="8">
        <v>1051.0699992179871</v>
      </c>
      <c r="D75" s="8">
        <v>1674.0699992179871</v>
      </c>
      <c r="E75" s="8">
        <v>2337.8694392179868</v>
      </c>
      <c r="F75" s="8">
        <v>2337.8699984094374</v>
      </c>
      <c r="G75" s="8">
        <v>2307.8699995300922</v>
      </c>
      <c r="H75" s="8">
        <v>2307.8699997638969</v>
      </c>
      <c r="I75" s="8">
        <v>2307.870000956947</v>
      </c>
      <c r="J75" s="8">
        <v>2307.8700014374072</v>
      </c>
      <c r="K75" s="8">
        <v>2282.8700017915071</v>
      </c>
      <c r="L75" s="8">
        <v>2282.870002178257</v>
      </c>
      <c r="M75" s="8">
        <v>2282.8700028207368</v>
      </c>
      <c r="N75" s="8">
        <v>3162.6638493859773</v>
      </c>
      <c r="O75" s="8">
        <v>3162.6638501587768</v>
      </c>
      <c r="P75" s="8">
        <v>3162.6638611066674</v>
      </c>
      <c r="Q75" s="8">
        <v>3162.6638622337769</v>
      </c>
      <c r="R75" s="8">
        <v>3156.3942025679808</v>
      </c>
      <c r="S75" s="8">
        <v>3156.3942037753905</v>
      </c>
      <c r="T75" s="8">
        <v>2898.3942091423705</v>
      </c>
      <c r="U75" s="8">
        <v>2698.3942256262108</v>
      </c>
      <c r="V75" s="8">
        <v>2688.3942266293907</v>
      </c>
      <c r="W75" s="8">
        <v>2628.3942287992004</v>
      </c>
      <c r="X75" s="8">
        <v>2628.3941766782705</v>
      </c>
      <c r="Y75" s="8">
        <v>1913.79476859651</v>
      </c>
      <c r="Z75" s="8">
        <v>1802.7943892611399</v>
      </c>
      <c r="AA75" s="8">
        <v>1802.79439096588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178.77999877929599</v>
      </c>
      <c r="D77" s="8">
        <v>237.34999394416772</v>
      </c>
      <c r="E77" s="8">
        <v>302.04000854492102</v>
      </c>
      <c r="F77" s="8">
        <v>335.67000770568774</v>
      </c>
      <c r="G77" s="8">
        <v>398.72000122070301</v>
      </c>
      <c r="H77" s="8">
        <v>470.300010681152</v>
      </c>
      <c r="I77" s="8">
        <v>550.73999786376885</v>
      </c>
      <c r="J77" s="8">
        <v>645.11000823974609</v>
      </c>
      <c r="K77" s="8">
        <v>745.01997375488202</v>
      </c>
      <c r="L77" s="8">
        <v>855.85000610351494</v>
      </c>
      <c r="M77" s="8">
        <v>985.19003295898301</v>
      </c>
      <c r="N77" s="8">
        <v>1134.390014648437</v>
      </c>
      <c r="O77" s="8">
        <v>1300.6100158691349</v>
      </c>
      <c r="P77" s="8">
        <v>1476.4400329589839</v>
      </c>
      <c r="Q77" s="8">
        <v>1655.9999389648381</v>
      </c>
      <c r="R77" s="8">
        <v>1845.34997558593</v>
      </c>
      <c r="S77" s="8">
        <v>2052.3600463867178</v>
      </c>
      <c r="T77" s="8">
        <v>2268.6199951171802</v>
      </c>
      <c r="U77" s="8">
        <v>2499.839965820312</v>
      </c>
      <c r="V77" s="8">
        <v>2741.01000976562</v>
      </c>
      <c r="W77" s="8">
        <v>2989.4500122070313</v>
      </c>
      <c r="X77" s="8">
        <v>3247.5</v>
      </c>
      <c r="Y77" s="8">
        <v>3514.7799072265598</v>
      </c>
      <c r="Z77" s="8">
        <v>3792.32006835937</v>
      </c>
      <c r="AA77" s="8">
        <v>3882.43994140625</v>
      </c>
    </row>
    <row r="78" spans="1:27">
      <c r="A78" s="77" t="s">
        <v>83</v>
      </c>
      <c r="B78" s="77"/>
      <c r="C78" s="70">
        <v>6844.7099890708869</v>
      </c>
      <c r="D78" s="70">
        <v>8581.8226218715317</v>
      </c>
      <c r="E78" s="70">
        <v>10298.885586553366</v>
      </c>
      <c r="F78" s="70">
        <v>10632.516144925972</v>
      </c>
      <c r="G78" s="70">
        <v>11018.717164782762</v>
      </c>
      <c r="H78" s="70">
        <v>10993.427328748377</v>
      </c>
      <c r="I78" s="70">
        <v>11021.320388183785</v>
      </c>
      <c r="J78" s="70">
        <v>11321.722450602039</v>
      </c>
      <c r="K78" s="70">
        <v>13101.378626600123</v>
      </c>
      <c r="L78" s="70">
        <v>12864.308657819707</v>
      </c>
      <c r="M78" s="70">
        <v>12808.848682367654</v>
      </c>
      <c r="N78" s="70">
        <v>15904.499375468962</v>
      </c>
      <c r="O78" s="70">
        <v>15999.857737842298</v>
      </c>
      <c r="P78" s="70">
        <v>16588.550287445109</v>
      </c>
      <c r="Q78" s="70">
        <v>16729.11019476311</v>
      </c>
      <c r="R78" s="70">
        <v>17456.937852569918</v>
      </c>
      <c r="S78" s="70">
        <v>18054.902054681148</v>
      </c>
      <c r="T78" s="70">
        <v>20036.529219843113</v>
      </c>
      <c r="U78" s="70">
        <v>20059.922007943009</v>
      </c>
      <c r="V78" s="70">
        <v>20060.312056699866</v>
      </c>
      <c r="W78" s="70">
        <v>20981.390149140556</v>
      </c>
      <c r="X78" s="70">
        <v>22171.00061899257</v>
      </c>
      <c r="Y78" s="70">
        <v>21515.974350015636</v>
      </c>
      <c r="Z78" s="70">
        <v>21371.014132059354</v>
      </c>
      <c r="AA78" s="70">
        <v>21805.697177039205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1171.4406984741208</v>
      </c>
      <c r="E88" s="8">
        <v>1493.1570884741209</v>
      </c>
      <c r="F88" s="8">
        <v>1804.2927884741209</v>
      </c>
      <c r="G88" s="8">
        <v>1923.978178474121</v>
      </c>
      <c r="H88" s="8">
        <v>2043.663598474121</v>
      </c>
      <c r="I88" s="8">
        <v>2163.3489984741209</v>
      </c>
      <c r="J88" s="8">
        <v>2283.0125984741208</v>
      </c>
      <c r="K88" s="8">
        <v>2522.043298474121</v>
      </c>
      <c r="L88" s="8">
        <v>2522.043298474121</v>
      </c>
      <c r="M88" s="8">
        <v>2650.0627034741215</v>
      </c>
      <c r="N88" s="8">
        <v>2775.3591884741209</v>
      </c>
      <c r="O88" s="8">
        <v>2895.0445884741212</v>
      </c>
      <c r="P88" s="8">
        <v>3014.729988474121</v>
      </c>
      <c r="Q88" s="8">
        <v>3014.729988474121</v>
      </c>
      <c r="R88" s="8">
        <v>3014.729988474121</v>
      </c>
      <c r="S88" s="8">
        <v>3014.729988474121</v>
      </c>
      <c r="T88" s="8">
        <v>3014.729988474121</v>
      </c>
      <c r="U88" s="8">
        <v>2870.729988474121</v>
      </c>
      <c r="V88" s="8">
        <v>2870.729988474121</v>
      </c>
      <c r="W88" s="8">
        <v>2989.7411984741211</v>
      </c>
      <c r="X88" s="8">
        <v>3023.8571984741211</v>
      </c>
      <c r="Y88" s="8">
        <v>3023.8571784741212</v>
      </c>
      <c r="Z88" s="8">
        <v>3023.8571784741212</v>
      </c>
      <c r="AA88" s="8">
        <v>2716.1071984741211</v>
      </c>
    </row>
    <row r="89" spans="1:27">
      <c r="A89" s="16" t="s">
        <v>27</v>
      </c>
      <c r="B89" s="16" t="s">
        <v>8</v>
      </c>
      <c r="C89" s="8">
        <v>0</v>
      </c>
      <c r="D89" s="8">
        <v>0</v>
      </c>
      <c r="E89" s="8">
        <v>360.79998779296801</v>
      </c>
      <c r="F89" s="8">
        <v>360.79998779296801</v>
      </c>
      <c r="G89" s="8">
        <v>360.79998779296801</v>
      </c>
      <c r="H89" s="8">
        <v>360.79998779296801</v>
      </c>
      <c r="I89" s="8">
        <v>360.79998779296801</v>
      </c>
      <c r="J89" s="8">
        <v>360.79998779296801</v>
      </c>
      <c r="K89" s="8">
        <v>360.79998779296801</v>
      </c>
      <c r="L89" s="8">
        <v>360.79998779296801</v>
      </c>
      <c r="M89" s="8">
        <v>360.79998779296801</v>
      </c>
      <c r="N89" s="8">
        <v>360.79998779296801</v>
      </c>
      <c r="O89" s="8">
        <v>360.79998779296801</v>
      </c>
      <c r="P89" s="8">
        <v>360.79998779296801</v>
      </c>
      <c r="Q89" s="8">
        <v>360.79998779296801</v>
      </c>
      <c r="R89" s="8">
        <v>360.80013413782802</v>
      </c>
      <c r="S89" s="8">
        <v>360.80013423288801</v>
      </c>
      <c r="T89" s="8">
        <v>360.80013427593803</v>
      </c>
      <c r="U89" s="8">
        <v>360.80013430996803</v>
      </c>
      <c r="V89" s="8">
        <v>360.80013435089802</v>
      </c>
      <c r="W89" s="8">
        <v>360.80016367129804</v>
      </c>
      <c r="X89" s="8">
        <v>360.80016377540801</v>
      </c>
      <c r="Y89" s="8">
        <v>360.80016549456803</v>
      </c>
      <c r="Z89" s="8">
        <v>360.80016553256803</v>
      </c>
      <c r="AA89" s="8">
        <v>360.80016557543803</v>
      </c>
    </row>
    <row r="90" spans="1:27">
      <c r="A90" s="16" t="s">
        <v>27</v>
      </c>
      <c r="B90" s="16" t="s">
        <v>84</v>
      </c>
      <c r="C90" s="8">
        <v>0</v>
      </c>
      <c r="D90" s="8">
        <v>0</v>
      </c>
      <c r="E90" s="8">
        <v>0</v>
      </c>
      <c r="F90" s="8">
        <v>1.0764819E-4</v>
      </c>
      <c r="G90" s="8">
        <v>1.0803247E-4</v>
      </c>
      <c r="H90" s="8">
        <v>1.0813767E-4</v>
      </c>
      <c r="I90" s="8">
        <v>1.0849526E-4</v>
      </c>
      <c r="J90" s="8">
        <v>1.08725435E-4</v>
      </c>
      <c r="K90" s="8">
        <v>1.0891456000000001E-4</v>
      </c>
      <c r="L90" s="8">
        <v>1.09060726E-4</v>
      </c>
      <c r="M90" s="8">
        <v>1.0927222E-4</v>
      </c>
      <c r="N90" s="8">
        <v>3.4716479E-4</v>
      </c>
      <c r="O90" s="8">
        <v>3.48524709E-4</v>
      </c>
      <c r="P90" s="8">
        <v>4.3974326999999999E-4</v>
      </c>
      <c r="Q90" s="8">
        <v>4.4206899E-4</v>
      </c>
      <c r="R90" s="8">
        <v>5.1746805E-4</v>
      </c>
      <c r="S90" s="8">
        <v>5.1930783000000004E-4</v>
      </c>
      <c r="T90" s="8">
        <v>5.2322449999999993E-4</v>
      </c>
      <c r="U90" s="8">
        <v>5.4178123999999999E-4</v>
      </c>
      <c r="V90" s="8">
        <v>5.4430874000000005E-4</v>
      </c>
      <c r="W90" s="8">
        <v>5.8712666000000006E-4</v>
      </c>
      <c r="X90" s="8">
        <v>5.4929296000000001E-4</v>
      </c>
      <c r="Y90" s="8">
        <v>5.5069302999999998E-4</v>
      </c>
      <c r="Z90" s="8">
        <v>4.8544132499999998E-4</v>
      </c>
      <c r="AA90" s="8">
        <v>4.8979302999999997E-4</v>
      </c>
    </row>
    <row r="91" spans="1:27">
      <c r="A91" s="16" t="s">
        <v>27</v>
      </c>
      <c r="B91" s="16" t="s">
        <v>187</v>
      </c>
      <c r="C91" s="8">
        <v>0</v>
      </c>
      <c r="D91" s="8">
        <v>0</v>
      </c>
      <c r="E91" s="8">
        <v>0</v>
      </c>
      <c r="F91" s="8">
        <v>1.9953080000000001E-4</v>
      </c>
      <c r="G91" s="8">
        <v>1.9955571000000001E-4</v>
      </c>
      <c r="H91" s="8">
        <v>2.0032553999999999E-4</v>
      </c>
      <c r="I91" s="8">
        <v>157.50667999999999</v>
      </c>
      <c r="J91" s="8">
        <v>157.50667999999999</v>
      </c>
      <c r="K91" s="8">
        <v>157.50667999999999</v>
      </c>
      <c r="L91" s="8">
        <v>157.50667999999999</v>
      </c>
      <c r="M91" s="8">
        <v>157.50667999999999</v>
      </c>
      <c r="N91" s="8">
        <v>157.50667999999999</v>
      </c>
      <c r="O91" s="8">
        <v>157.50667999999999</v>
      </c>
      <c r="P91" s="8">
        <v>157.50667999999999</v>
      </c>
      <c r="Q91" s="8">
        <v>157.50667999999999</v>
      </c>
      <c r="R91" s="8">
        <v>157.50667999999999</v>
      </c>
      <c r="S91" s="8">
        <v>157.50667999999999</v>
      </c>
      <c r="T91" s="8">
        <v>157.50667999999999</v>
      </c>
      <c r="U91" s="8">
        <v>157.50667999999999</v>
      </c>
      <c r="V91" s="8">
        <v>157.50667999999999</v>
      </c>
      <c r="W91" s="8">
        <v>157.50667999999999</v>
      </c>
      <c r="X91" s="8">
        <v>157.50667999999999</v>
      </c>
      <c r="Y91" s="8">
        <v>157.50667999999999</v>
      </c>
      <c r="Z91" s="8">
        <v>157.50667999999999</v>
      </c>
      <c r="AA91" s="8">
        <v>157.50667999999999</v>
      </c>
    </row>
    <row r="92" spans="1:27">
      <c r="A92" s="16" t="s">
        <v>27</v>
      </c>
      <c r="B92" s="16" t="s">
        <v>15</v>
      </c>
      <c r="C92" s="8">
        <v>9.1400003433227504</v>
      </c>
      <c r="D92" s="8">
        <v>14.970000088214826</v>
      </c>
      <c r="E92" s="8">
        <v>22.75999951362601</v>
      </c>
      <c r="F92" s="8">
        <v>35.969998836517263</v>
      </c>
      <c r="G92" s="8">
        <v>45.950000762939403</v>
      </c>
      <c r="H92" s="8">
        <v>57.990000724792431</v>
      </c>
      <c r="I92" s="8">
        <v>71.619998931884709</v>
      </c>
      <c r="J92" s="8">
        <v>89.329999923705898</v>
      </c>
      <c r="K92" s="8">
        <v>108.2700004577636</v>
      </c>
      <c r="L92" s="8">
        <v>130.0800018310546</v>
      </c>
      <c r="M92" s="8">
        <v>156.1399993896479</v>
      </c>
      <c r="N92" s="8">
        <v>186.2100028991695</v>
      </c>
      <c r="O92" s="8">
        <v>220.70000457763589</v>
      </c>
      <c r="P92" s="8">
        <v>258.4700012207021</v>
      </c>
      <c r="Q92" s="8">
        <v>295.89999389648398</v>
      </c>
      <c r="R92" s="8">
        <v>335.68000030517499</v>
      </c>
      <c r="S92" s="8">
        <v>379.43998718261599</v>
      </c>
      <c r="T92" s="8">
        <v>425.90998840331997</v>
      </c>
      <c r="U92" s="8">
        <v>475.73001098632699</v>
      </c>
      <c r="V92" s="8">
        <v>528.13999938964696</v>
      </c>
      <c r="W92" s="8">
        <v>582.74000549316304</v>
      </c>
      <c r="X92" s="8">
        <v>640.05999755859307</v>
      </c>
      <c r="Y92" s="8">
        <v>700.669982910155</v>
      </c>
      <c r="Z92" s="8">
        <v>762.95999145507699</v>
      </c>
      <c r="AA92" s="8">
        <v>779.77999877929597</v>
      </c>
    </row>
    <row r="93" spans="1:27">
      <c r="A93" s="77" t="s">
        <v>83</v>
      </c>
      <c r="B93" s="77"/>
      <c r="C93" s="70">
        <v>3367.4899988174438</v>
      </c>
      <c r="D93" s="70">
        <v>3981.4106985623357</v>
      </c>
      <c r="E93" s="70">
        <v>4671.7170757807153</v>
      </c>
      <c r="F93" s="70">
        <v>4996.063082282597</v>
      </c>
      <c r="G93" s="70">
        <v>5465.6284685146929</v>
      </c>
      <c r="H93" s="70">
        <v>5597.3538893515761</v>
      </c>
      <c r="I93" s="70">
        <v>5888.1757675907184</v>
      </c>
      <c r="J93" s="70">
        <v>6025.5493688127144</v>
      </c>
      <c r="K93" s="70">
        <v>6283.5200695358963</v>
      </c>
      <c r="L93" s="70">
        <v>6305.3300710553531</v>
      </c>
      <c r="M93" s="70">
        <v>6459.4094738254407</v>
      </c>
      <c r="N93" s="70">
        <v>6614.7762002275322</v>
      </c>
      <c r="O93" s="70">
        <v>6768.9516032659176</v>
      </c>
      <c r="P93" s="70">
        <v>6926.4070911275458</v>
      </c>
      <c r="Q93" s="70">
        <v>6843.8370861290477</v>
      </c>
      <c r="R93" s="70">
        <v>6883.6173142816579</v>
      </c>
      <c r="S93" s="70">
        <v>6927.3773030939392</v>
      </c>
      <c r="T93" s="70">
        <v>6973.847308274364</v>
      </c>
      <c r="U93" s="70">
        <v>6879.6673494481402</v>
      </c>
      <c r="V93" s="70">
        <v>6932.0773404198899</v>
      </c>
      <c r="W93" s="70">
        <v>7105.6886286617273</v>
      </c>
      <c r="X93" s="70">
        <v>7197.1245829975669</v>
      </c>
      <c r="Y93" s="70">
        <v>7257.7345514683593</v>
      </c>
      <c r="Z93" s="70">
        <v>7320.0244947995752</v>
      </c>
      <c r="AA93" s="70">
        <v>6763.09452651837</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12564.664619675747</v>
      </c>
      <c r="E98" s="8">
        <v>18071.033111884302</v>
      </c>
      <c r="F98" s="8">
        <v>21727.589659956189</v>
      </c>
      <c r="G98" s="8">
        <v>21798.009567008303</v>
      </c>
      <c r="H98" s="8">
        <v>21998.009567840785</v>
      </c>
      <c r="I98" s="8">
        <v>22226.83117152983</v>
      </c>
      <c r="J98" s="8">
        <v>22161.501174501576</v>
      </c>
      <c r="K98" s="8">
        <v>25191.661410952289</v>
      </c>
      <c r="L98" s="8">
        <v>25191.661412201571</v>
      </c>
      <c r="M98" s="8">
        <v>25141.661414955921</v>
      </c>
      <c r="N98" s="8">
        <v>27361.494502206519</v>
      </c>
      <c r="O98" s="8">
        <v>27256.494506360614</v>
      </c>
      <c r="P98" s="8">
        <v>27460.063540769086</v>
      </c>
      <c r="Q98" s="8">
        <v>27395.063546811514</v>
      </c>
      <c r="R98" s="8">
        <v>27088.793969850572</v>
      </c>
      <c r="S98" s="8">
        <v>27038.794012943683</v>
      </c>
      <c r="T98" s="8">
        <v>26530.724022335864</v>
      </c>
      <c r="U98" s="8">
        <v>25830.724086731145</v>
      </c>
      <c r="V98" s="8">
        <v>25143.124093140799</v>
      </c>
      <c r="W98" s="8">
        <v>27252.101912859187</v>
      </c>
      <c r="X98" s="8">
        <v>26854.876013132147</v>
      </c>
      <c r="Y98" s="8">
        <v>24760.847151360136</v>
      </c>
      <c r="Z98" s="8">
        <v>21027.291779707692</v>
      </c>
      <c r="AA98" s="8">
        <v>20066.871184457486</v>
      </c>
    </row>
    <row r="99" spans="1:27" collapsed="1">
      <c r="A99" s="16" t="s">
        <v>17</v>
      </c>
      <c r="B99" s="16" t="s">
        <v>188</v>
      </c>
      <c r="C99" s="8">
        <v>1560</v>
      </c>
      <c r="D99" s="8">
        <v>1560</v>
      </c>
      <c r="E99" s="8">
        <v>1560</v>
      </c>
      <c r="F99" s="8">
        <v>4410.0001995308003</v>
      </c>
      <c r="G99" s="8">
        <v>4410.0001995557104</v>
      </c>
      <c r="H99" s="8">
        <v>4410.0002003255404</v>
      </c>
      <c r="I99" s="8">
        <v>4567.5066800000004</v>
      </c>
      <c r="J99" s="8">
        <v>4567.5066800000004</v>
      </c>
      <c r="K99" s="8">
        <v>4567.5066800000004</v>
      </c>
      <c r="L99" s="8">
        <v>6565.5066800000004</v>
      </c>
      <c r="M99" s="8">
        <v>6565.5066800000004</v>
      </c>
      <c r="N99" s="8">
        <v>6565.5066800000004</v>
      </c>
      <c r="O99" s="8">
        <v>6565.5066800000004</v>
      </c>
      <c r="P99" s="8">
        <v>6565.5066800000004</v>
      </c>
      <c r="Q99" s="8">
        <v>6565.5066800000004</v>
      </c>
      <c r="R99" s="8">
        <v>6565.5066800000004</v>
      </c>
      <c r="S99" s="8">
        <v>6565.5066800000004</v>
      </c>
      <c r="T99" s="8">
        <v>6565.5066800000004</v>
      </c>
      <c r="U99" s="8">
        <v>6565.5066800000004</v>
      </c>
      <c r="V99" s="8">
        <v>6565.5066800000004</v>
      </c>
      <c r="W99" s="8">
        <v>6565.5066800000004</v>
      </c>
      <c r="X99" s="8">
        <v>6565.5066800000004</v>
      </c>
      <c r="Y99" s="8">
        <v>6565.5066800000004</v>
      </c>
      <c r="Z99" s="8">
        <v>6565.5066800000004</v>
      </c>
      <c r="AA99" s="8">
        <v>6565.5066800000004</v>
      </c>
    </row>
    <row r="100" spans="1:27">
      <c r="A100" s="16" t="s">
        <v>17</v>
      </c>
      <c r="B100" s="16" t="s">
        <v>94</v>
      </c>
      <c r="C100" s="8">
        <v>771.66000461578074</v>
      </c>
      <c r="D100" s="8">
        <v>1149.8000021576863</v>
      </c>
      <c r="E100" s="8">
        <v>1657.4399921894051</v>
      </c>
      <c r="F100" s="8">
        <v>2327.9300265312172</v>
      </c>
      <c r="G100" s="8">
        <v>2933.4399833679186</v>
      </c>
      <c r="H100" s="8">
        <v>3636.1500730514413</v>
      </c>
      <c r="I100" s="8">
        <v>4456.0800132751438</v>
      </c>
      <c r="J100" s="8">
        <v>5417.259923934932</v>
      </c>
      <c r="K100" s="8">
        <v>6421.9800376891963</v>
      </c>
      <c r="L100" s="8">
        <v>7544.2601470947066</v>
      </c>
      <c r="M100" s="8">
        <v>8859.3200836181495</v>
      </c>
      <c r="N100" s="8">
        <v>10386.000041961655</v>
      </c>
      <c r="O100" s="8">
        <v>12145.370079040498</v>
      </c>
      <c r="P100" s="8">
        <v>14017.920043945296</v>
      </c>
      <c r="Q100" s="8">
        <v>15960.220123290992</v>
      </c>
      <c r="R100" s="8">
        <v>18021.270210266084</v>
      </c>
      <c r="S100" s="8">
        <v>20296.079940795877</v>
      </c>
      <c r="T100" s="8">
        <v>22701.169754028291</v>
      </c>
      <c r="U100" s="8">
        <v>25296.31021118163</v>
      </c>
      <c r="V100" s="8">
        <v>28002.639999389638</v>
      </c>
      <c r="W100" s="8">
        <v>30830.220046997063</v>
      </c>
      <c r="X100" s="8">
        <v>33791.079528808594</v>
      </c>
      <c r="Y100" s="8">
        <v>36887.859558105469</v>
      </c>
      <c r="Z100" s="8">
        <v>40097.620391845696</v>
      </c>
      <c r="AA100" s="8">
        <v>41204.099822998047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3923.4887070245345</v>
      </c>
      <c r="E103" s="8">
        <v>4671.5618270245341</v>
      </c>
      <c r="F103" s="8">
        <v>5505.3789208694043</v>
      </c>
      <c r="G103" s="8">
        <v>5605.7988226351545</v>
      </c>
      <c r="H103" s="8">
        <v>5805.798822868911</v>
      </c>
      <c r="I103" s="8">
        <v>6034.6204239889048</v>
      </c>
      <c r="J103" s="8">
        <v>6024.6204251940053</v>
      </c>
      <c r="K103" s="8">
        <v>6024.6204256566252</v>
      </c>
      <c r="L103" s="8">
        <v>6024.6204261116291</v>
      </c>
      <c r="M103" s="8">
        <v>5974.6204274842548</v>
      </c>
      <c r="N103" s="8">
        <v>5974.621276785705</v>
      </c>
      <c r="O103" s="8">
        <v>5974.6212775876047</v>
      </c>
      <c r="P103" s="8">
        <v>5974.621343347535</v>
      </c>
      <c r="Q103" s="8">
        <v>5909.6213449885754</v>
      </c>
      <c r="R103" s="8">
        <v>5909.6213472138352</v>
      </c>
      <c r="S103" s="8">
        <v>5909.6213830619654</v>
      </c>
      <c r="T103" s="8">
        <v>5859.6213881479844</v>
      </c>
      <c r="U103" s="8">
        <v>5859.6214016261838</v>
      </c>
      <c r="V103" s="8">
        <v>5832.0214020793246</v>
      </c>
      <c r="W103" s="8">
        <v>5282.0214036463158</v>
      </c>
      <c r="X103" s="8">
        <v>5104.6526220908654</v>
      </c>
      <c r="Y103" s="8">
        <v>4356.2595443939008</v>
      </c>
      <c r="Z103" s="8">
        <v>3722.4425624433015</v>
      </c>
      <c r="AA103" s="8">
        <v>3622.0226623742715</v>
      </c>
    </row>
    <row r="104" spans="1:27">
      <c r="A104" s="16" t="s">
        <v>23</v>
      </c>
      <c r="B104" s="16" t="s">
        <v>188</v>
      </c>
      <c r="C104" s="8">
        <v>840</v>
      </c>
      <c r="D104" s="8">
        <v>840</v>
      </c>
      <c r="E104" s="8">
        <v>840</v>
      </c>
      <c r="F104" s="8">
        <v>3690</v>
      </c>
      <c r="G104" s="8">
        <v>3690</v>
      </c>
      <c r="H104" s="8">
        <v>3690</v>
      </c>
      <c r="I104" s="8">
        <v>3690</v>
      </c>
      <c r="J104" s="8">
        <v>3690</v>
      </c>
      <c r="K104" s="8">
        <v>3690</v>
      </c>
      <c r="L104" s="8">
        <v>3690</v>
      </c>
      <c r="M104" s="8">
        <v>3690</v>
      </c>
      <c r="N104" s="8">
        <v>3690</v>
      </c>
      <c r="O104" s="8">
        <v>3690</v>
      </c>
      <c r="P104" s="8">
        <v>3690</v>
      </c>
      <c r="Q104" s="8">
        <v>3690</v>
      </c>
      <c r="R104" s="8">
        <v>3690</v>
      </c>
      <c r="S104" s="8">
        <v>3690</v>
      </c>
      <c r="T104" s="8">
        <v>3690</v>
      </c>
      <c r="U104" s="8">
        <v>3690</v>
      </c>
      <c r="V104" s="8">
        <v>3690</v>
      </c>
      <c r="W104" s="8">
        <v>3690</v>
      </c>
      <c r="X104" s="8">
        <v>3690</v>
      </c>
      <c r="Y104" s="8">
        <v>3690</v>
      </c>
      <c r="Z104" s="8">
        <v>3690</v>
      </c>
      <c r="AA104" s="8">
        <v>3690</v>
      </c>
    </row>
    <row r="105" spans="1:27">
      <c r="A105" s="16" t="s">
        <v>23</v>
      </c>
      <c r="B105" s="16" t="s">
        <v>94</v>
      </c>
      <c r="C105" s="8">
        <v>292.36999511718699</v>
      </c>
      <c r="D105" s="8">
        <v>432.37001323699911</v>
      </c>
      <c r="E105" s="8">
        <v>621.10998535156205</v>
      </c>
      <c r="F105" s="8">
        <v>877.68000793456986</v>
      </c>
      <c r="G105" s="8">
        <v>1101.140014648437</v>
      </c>
      <c r="H105" s="8">
        <v>1364.4800567626869</v>
      </c>
      <c r="I105" s="8">
        <v>1678.5599670410149</v>
      </c>
      <c r="J105" s="8">
        <v>2038.93994140625</v>
      </c>
      <c r="K105" s="8">
        <v>2397.2100219726508</v>
      </c>
      <c r="L105" s="8">
        <v>2790.2500610351508</v>
      </c>
      <c r="M105" s="8">
        <v>3251.3001098632813</v>
      </c>
      <c r="N105" s="8">
        <v>3788.1600341796802</v>
      </c>
      <c r="O105" s="8">
        <v>4407.45996093749</v>
      </c>
      <c r="P105" s="8">
        <v>5055.419921875</v>
      </c>
      <c r="Q105" s="8">
        <v>5711.9300537109302</v>
      </c>
      <c r="R105" s="8">
        <v>6409.9802246093695</v>
      </c>
      <c r="S105" s="8">
        <v>7183.1398925781195</v>
      </c>
      <c r="T105" s="8">
        <v>7993.6398925781195</v>
      </c>
      <c r="U105" s="8">
        <v>8876.2900390625</v>
      </c>
      <c r="V105" s="8">
        <v>9790.3400878906195</v>
      </c>
      <c r="W105" s="8">
        <v>10743.27978515625</v>
      </c>
      <c r="X105" s="8">
        <v>11741.759765625</v>
      </c>
      <c r="Y105" s="8">
        <v>12788.27978515625</v>
      </c>
      <c r="Z105" s="8">
        <v>13883.31005859375</v>
      </c>
      <c r="AA105" s="8">
        <v>14232.1904296875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3113.3159106103512</v>
      </c>
      <c r="E108" s="8">
        <v>5668.6102006103511</v>
      </c>
      <c r="F108" s="8">
        <v>7620.7606476280707</v>
      </c>
      <c r="G108" s="8">
        <v>7620.760650558911</v>
      </c>
      <c r="H108" s="8">
        <v>7620.7606506908214</v>
      </c>
      <c r="I108" s="8">
        <v>7620.7606515106909</v>
      </c>
      <c r="J108" s="8">
        <v>7620.7606521935813</v>
      </c>
      <c r="K108" s="8">
        <v>7620.7606523102213</v>
      </c>
      <c r="L108" s="8">
        <v>7620.7606523977811</v>
      </c>
      <c r="M108" s="8">
        <v>7620.7606527082316</v>
      </c>
      <c r="N108" s="8">
        <v>8960.7988058382707</v>
      </c>
      <c r="O108" s="8">
        <v>8860.7988067386414</v>
      </c>
      <c r="P108" s="8">
        <v>9064.3676726656322</v>
      </c>
      <c r="Q108" s="8">
        <v>9064.3676732397907</v>
      </c>
      <c r="R108" s="8">
        <v>9064.3676779067318</v>
      </c>
      <c r="S108" s="8">
        <v>9014.3676818019212</v>
      </c>
      <c r="T108" s="8">
        <v>9014.3676837545518</v>
      </c>
      <c r="U108" s="8">
        <v>8814.3676992687506</v>
      </c>
      <c r="V108" s="8">
        <v>8264.367701206982</v>
      </c>
      <c r="W108" s="8">
        <v>11473.345473827352</v>
      </c>
      <c r="X108" s="8">
        <v>11353.488527972992</v>
      </c>
      <c r="Y108" s="8">
        <v>11187.903638668486</v>
      </c>
      <c r="Z108" s="8">
        <v>9089.7539812722662</v>
      </c>
      <c r="AA108" s="8">
        <v>8829.7534798209253</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122.550003051757</v>
      </c>
      <c r="D110" s="8">
        <v>200.80999469756986</v>
      </c>
      <c r="E110" s="8">
        <v>311.58000564575138</v>
      </c>
      <c r="F110" s="8">
        <v>478.78000640869089</v>
      </c>
      <c r="G110" s="8">
        <v>622.82999420165993</v>
      </c>
      <c r="H110" s="8">
        <v>788.04002380370991</v>
      </c>
      <c r="I110" s="8">
        <v>980.39002990722497</v>
      </c>
      <c r="J110" s="8">
        <v>1207.8900146484359</v>
      </c>
      <c r="K110" s="8">
        <v>1459.5799865722649</v>
      </c>
      <c r="L110" s="8">
        <v>1741.55004882812</v>
      </c>
      <c r="M110" s="8">
        <v>2063.23999023437</v>
      </c>
      <c r="N110" s="8">
        <v>2442.0000610351508</v>
      </c>
      <c r="O110" s="8">
        <v>2879.9299316406168</v>
      </c>
      <c r="P110" s="8">
        <v>3351.84008789062</v>
      </c>
      <c r="Q110" s="8">
        <v>3850.61010742187</v>
      </c>
      <c r="R110" s="8">
        <v>4378.0001220703098</v>
      </c>
      <c r="S110" s="8">
        <v>4960.3499755859302</v>
      </c>
      <c r="T110" s="8">
        <v>5578.9998779296802</v>
      </c>
      <c r="U110" s="8">
        <v>6242.4499511718695</v>
      </c>
      <c r="V110" s="8">
        <v>6931.93994140625</v>
      </c>
      <c r="W110" s="8">
        <v>7656.43017578125</v>
      </c>
      <c r="X110" s="8">
        <v>8412.169921875</v>
      </c>
      <c r="Y110" s="8">
        <v>9189.68994140625</v>
      </c>
      <c r="Z110" s="8">
        <v>9988.8701171875</v>
      </c>
      <c r="AA110" s="8">
        <v>10278.3798828125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5292.9916450314304</v>
      </c>
      <c r="F113" s="8">
        <v>6163.5799854010857</v>
      </c>
      <c r="G113" s="8">
        <v>6163.5799862516751</v>
      </c>
      <c r="H113" s="8">
        <v>6163.5799863794855</v>
      </c>
      <c r="I113" s="8">
        <v>6163.5799865780245</v>
      </c>
      <c r="J113" s="8">
        <v>6108.2499869511485</v>
      </c>
      <c r="K113" s="8">
        <v>9163.4102222793772</v>
      </c>
      <c r="L113" s="8">
        <v>9163.410222453178</v>
      </c>
      <c r="M113" s="8">
        <v>9163.4102226704781</v>
      </c>
      <c r="N113" s="8">
        <v>9163.4102230317767</v>
      </c>
      <c r="O113" s="8">
        <v>9158.4102233508784</v>
      </c>
      <c r="P113" s="8">
        <v>9158.4102239059794</v>
      </c>
      <c r="Q113" s="8">
        <v>9158.4102242803783</v>
      </c>
      <c r="R113" s="8">
        <v>8858.4102246939765</v>
      </c>
      <c r="S113" s="8">
        <v>8858.4102249965781</v>
      </c>
      <c r="T113" s="8">
        <v>8658.3402180664598</v>
      </c>
      <c r="U113" s="8">
        <v>8458.3402184287606</v>
      </c>
      <c r="V113" s="8">
        <v>8358.3402189163608</v>
      </c>
      <c r="W113" s="8">
        <v>7868.3402194596601</v>
      </c>
      <c r="X113" s="8">
        <v>7768.3401370970605</v>
      </c>
      <c r="Y113" s="8">
        <v>7302.8886490082095</v>
      </c>
      <c r="Z113" s="8">
        <v>6412.30036128966</v>
      </c>
      <c r="AA113" s="8">
        <v>5812.3001615033809</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168.82000732421801</v>
      </c>
      <c r="D115" s="8">
        <v>264.30000019073486</v>
      </c>
      <c r="E115" s="8">
        <v>399.94999313354447</v>
      </c>
      <c r="F115" s="8">
        <v>599.8300056457515</v>
      </c>
      <c r="G115" s="8">
        <v>764.79997253417901</v>
      </c>
      <c r="H115" s="8">
        <v>955.33998107909997</v>
      </c>
      <c r="I115" s="8">
        <v>1174.77001953125</v>
      </c>
      <c r="J115" s="8">
        <v>1435.9899597167939</v>
      </c>
      <c r="K115" s="8">
        <v>1711.9000549316349</v>
      </c>
      <c r="L115" s="8">
        <v>2026.530029296867</v>
      </c>
      <c r="M115" s="8">
        <v>2403.4499511718668</v>
      </c>
      <c r="N115" s="8">
        <v>2835.2399291992178</v>
      </c>
      <c r="O115" s="8">
        <v>3336.67016601562</v>
      </c>
      <c r="P115" s="8">
        <v>3875.74999999999</v>
      </c>
      <c r="Q115" s="8">
        <v>4445.7800292968695</v>
      </c>
      <c r="R115" s="8">
        <v>5052.2598876952998</v>
      </c>
      <c r="S115" s="8">
        <v>5720.79003906249</v>
      </c>
      <c r="T115" s="8">
        <v>6433.99999999999</v>
      </c>
      <c r="U115" s="8">
        <v>7202.0002441406195</v>
      </c>
      <c r="V115" s="8">
        <v>8011.2099609375</v>
      </c>
      <c r="W115" s="8">
        <v>8858.3200683593695</v>
      </c>
      <c r="X115" s="8">
        <v>9749.58984375</v>
      </c>
      <c r="Y115" s="8">
        <v>10694.43994140625</v>
      </c>
      <c r="Z115" s="8">
        <v>11670.16015625</v>
      </c>
      <c r="AA115" s="8">
        <v>12031.3095703125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2437.8694392179868</v>
      </c>
      <c r="F118" s="8">
        <v>2437.8699984094369</v>
      </c>
      <c r="G118" s="8">
        <v>2407.8699995300922</v>
      </c>
      <c r="H118" s="8">
        <v>2407.8699997638969</v>
      </c>
      <c r="I118" s="8">
        <v>2407.870000956947</v>
      </c>
      <c r="J118" s="8">
        <v>2407.8700014374072</v>
      </c>
      <c r="K118" s="8">
        <v>2382.8700017915071</v>
      </c>
      <c r="L118" s="8">
        <v>2382.870002178257</v>
      </c>
      <c r="M118" s="8">
        <v>2382.8700028207372</v>
      </c>
      <c r="N118" s="8">
        <v>3262.6638493859773</v>
      </c>
      <c r="O118" s="8">
        <v>3262.6638501587772</v>
      </c>
      <c r="P118" s="8">
        <v>3262.6638611066674</v>
      </c>
      <c r="Q118" s="8">
        <v>3262.6638622337769</v>
      </c>
      <c r="R118" s="8">
        <v>3256.3942025679808</v>
      </c>
      <c r="S118" s="8">
        <v>3256.3942037753905</v>
      </c>
      <c r="T118" s="8">
        <v>2998.3942091423705</v>
      </c>
      <c r="U118" s="8">
        <v>2698.3942256262108</v>
      </c>
      <c r="V118" s="8">
        <v>2688.3942266293907</v>
      </c>
      <c r="W118" s="8">
        <v>2628.3942287992004</v>
      </c>
      <c r="X118" s="8">
        <v>2628.3941766782709</v>
      </c>
      <c r="Y118" s="8">
        <v>1913.79476859651</v>
      </c>
      <c r="Z118" s="8">
        <v>1802.7943892611399</v>
      </c>
      <c r="AA118" s="8">
        <v>1802.79439096588</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178.77999877929599</v>
      </c>
      <c r="D120" s="8">
        <v>237.34999394416772</v>
      </c>
      <c r="E120" s="8">
        <v>302.04000854492102</v>
      </c>
      <c r="F120" s="8">
        <v>335.67000770568774</v>
      </c>
      <c r="G120" s="8">
        <v>398.72000122070301</v>
      </c>
      <c r="H120" s="8">
        <v>470.300010681152</v>
      </c>
      <c r="I120" s="8">
        <v>550.73999786376885</v>
      </c>
      <c r="J120" s="8">
        <v>645.11000823974609</v>
      </c>
      <c r="K120" s="8">
        <v>745.01997375488202</v>
      </c>
      <c r="L120" s="8">
        <v>855.85000610351494</v>
      </c>
      <c r="M120" s="8">
        <v>985.19003295898301</v>
      </c>
      <c r="N120" s="8">
        <v>1134.390014648437</v>
      </c>
      <c r="O120" s="8">
        <v>1300.6100158691349</v>
      </c>
      <c r="P120" s="8">
        <v>1476.4400329589839</v>
      </c>
      <c r="Q120" s="8">
        <v>1655.9999389648381</v>
      </c>
      <c r="R120" s="8">
        <v>1845.34997558593</v>
      </c>
      <c r="S120" s="8">
        <v>2052.3600463867178</v>
      </c>
      <c r="T120" s="8">
        <v>2268.6199951171802</v>
      </c>
      <c r="U120" s="8">
        <v>2499.839965820312</v>
      </c>
      <c r="V120" s="8">
        <v>2741.01000976562</v>
      </c>
      <c r="W120" s="8">
        <v>2989.4500122070313</v>
      </c>
      <c r="X120" s="8">
        <v>3247.5</v>
      </c>
      <c r="Y120" s="8">
        <v>3514.7799072265598</v>
      </c>
      <c r="Z120" s="8">
        <v>3792.32006835937</v>
      </c>
      <c r="AA120" s="8">
        <v>3882.43994140625</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1.0764819E-4</v>
      </c>
      <c r="G123" s="8">
        <v>1.0803247E-4</v>
      </c>
      <c r="H123" s="8">
        <v>1.0813767E-4</v>
      </c>
      <c r="I123" s="8">
        <v>1.0849526E-4</v>
      </c>
      <c r="J123" s="8">
        <v>1.08725435E-4</v>
      </c>
      <c r="K123" s="8">
        <v>1.0891456000000001E-4</v>
      </c>
      <c r="L123" s="8">
        <v>1.09060726E-4</v>
      </c>
      <c r="M123" s="8">
        <v>1.0927222E-4</v>
      </c>
      <c r="N123" s="8">
        <v>3.4716479E-4</v>
      </c>
      <c r="O123" s="8">
        <v>3.48524709E-4</v>
      </c>
      <c r="P123" s="8">
        <v>4.3974326999999999E-4</v>
      </c>
      <c r="Q123" s="8">
        <v>4.4206899E-4</v>
      </c>
      <c r="R123" s="8">
        <v>5.1746805E-4</v>
      </c>
      <c r="S123" s="8">
        <v>5.1930783000000004E-4</v>
      </c>
      <c r="T123" s="8">
        <v>5.2322449999999993E-4</v>
      </c>
      <c r="U123" s="8">
        <v>5.4178123999999999E-4</v>
      </c>
      <c r="V123" s="8">
        <v>5.4430874000000005E-4</v>
      </c>
      <c r="W123" s="8">
        <v>5.8712666000000006E-4</v>
      </c>
      <c r="X123" s="8">
        <v>5.4929296000000001E-4</v>
      </c>
      <c r="Y123" s="8">
        <v>5.5069302999999998E-4</v>
      </c>
      <c r="Z123" s="8">
        <v>4.8544132499999998E-4</v>
      </c>
      <c r="AA123" s="8">
        <v>4.8979302999999997E-4</v>
      </c>
    </row>
    <row r="124" spans="1:27">
      <c r="A124" s="16" t="s">
        <v>27</v>
      </c>
      <c r="B124" s="16" t="s">
        <v>188</v>
      </c>
      <c r="C124" s="8">
        <v>0</v>
      </c>
      <c r="D124" s="8">
        <v>0</v>
      </c>
      <c r="E124" s="8">
        <v>0</v>
      </c>
      <c r="F124" s="8">
        <v>1.9953080000000001E-4</v>
      </c>
      <c r="G124" s="8">
        <v>1.9955571000000001E-4</v>
      </c>
      <c r="H124" s="8">
        <v>2.0032553999999999E-4</v>
      </c>
      <c r="I124" s="8">
        <v>157.50667999999999</v>
      </c>
      <c r="J124" s="8">
        <v>157.50667999999999</v>
      </c>
      <c r="K124" s="8">
        <v>157.50667999999999</v>
      </c>
      <c r="L124" s="8">
        <v>157.50667999999999</v>
      </c>
      <c r="M124" s="8">
        <v>157.50667999999999</v>
      </c>
      <c r="N124" s="8">
        <v>157.50667999999999</v>
      </c>
      <c r="O124" s="8">
        <v>157.50667999999999</v>
      </c>
      <c r="P124" s="8">
        <v>157.50667999999999</v>
      </c>
      <c r="Q124" s="8">
        <v>157.50667999999999</v>
      </c>
      <c r="R124" s="8">
        <v>157.50667999999999</v>
      </c>
      <c r="S124" s="8">
        <v>157.50667999999999</v>
      </c>
      <c r="T124" s="8">
        <v>157.50667999999999</v>
      </c>
      <c r="U124" s="8">
        <v>157.50667999999999</v>
      </c>
      <c r="V124" s="8">
        <v>157.50667999999999</v>
      </c>
      <c r="W124" s="8">
        <v>157.50667999999999</v>
      </c>
      <c r="X124" s="8">
        <v>157.50667999999999</v>
      </c>
      <c r="Y124" s="8">
        <v>157.50667999999999</v>
      </c>
      <c r="Z124" s="8">
        <v>157.50667999999999</v>
      </c>
      <c r="AA124" s="8">
        <v>157.50667999999999</v>
      </c>
    </row>
    <row r="125" spans="1:27">
      <c r="A125" s="16" t="s">
        <v>27</v>
      </c>
      <c r="B125" s="16" t="s">
        <v>94</v>
      </c>
      <c r="C125" s="8">
        <v>9.1400003433227504</v>
      </c>
      <c r="D125" s="8">
        <v>14.970000088214826</v>
      </c>
      <c r="E125" s="8">
        <v>22.75999951362601</v>
      </c>
      <c r="F125" s="8">
        <v>35.969998836517263</v>
      </c>
      <c r="G125" s="8">
        <v>45.950000762939403</v>
      </c>
      <c r="H125" s="8">
        <v>57.990000724792431</v>
      </c>
      <c r="I125" s="8">
        <v>71.619998931884709</v>
      </c>
      <c r="J125" s="8">
        <v>89.329999923705898</v>
      </c>
      <c r="K125" s="8">
        <v>108.2700004577636</v>
      </c>
      <c r="L125" s="8">
        <v>130.0800018310546</v>
      </c>
      <c r="M125" s="8">
        <v>156.1399993896479</v>
      </c>
      <c r="N125" s="8">
        <v>186.2100028991695</v>
      </c>
      <c r="O125" s="8">
        <v>220.70000457763589</v>
      </c>
      <c r="P125" s="8">
        <v>258.4700012207021</v>
      </c>
      <c r="Q125" s="8">
        <v>295.89999389648398</v>
      </c>
      <c r="R125" s="8">
        <v>335.68000030517499</v>
      </c>
      <c r="S125" s="8">
        <v>379.43998718261599</v>
      </c>
      <c r="T125" s="8">
        <v>425.90998840331997</v>
      </c>
      <c r="U125" s="8">
        <v>475.73001098632699</v>
      </c>
      <c r="V125" s="8">
        <v>528.13999938964696</v>
      </c>
      <c r="W125" s="8">
        <v>582.74000549316304</v>
      </c>
      <c r="X125" s="8">
        <v>640.05999755859307</v>
      </c>
      <c r="Y125" s="8">
        <v>700.669982910155</v>
      </c>
      <c r="Z125" s="8">
        <v>762.95999145507699</v>
      </c>
      <c r="AA125" s="8">
        <v>779.77999877929597</v>
      </c>
    </row>
  </sheetData>
  <sheetProtection algorithmName="SHA-512" hashValue="857KsfR3BJPvC8E+9O+Z/rFmDFImJ+hX2yu1R674JZHFMtOOgzIXneEdVu4NXBwU23Xm2pN6zPnQwYO/fUfiTQ==" saltValue="PZ9o/YNyi91FbXHHzFjAG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03E8-E0BA-45E3-BF88-788318E52223}">
  <sheetPr codeName="Sheet107">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255</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213</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3.7698509999999998E-6</v>
      </c>
      <c r="G6" s="8">
        <v>79.768165999999994</v>
      </c>
      <c r="H6" s="8">
        <v>91.246544</v>
      </c>
      <c r="I6" s="8">
        <v>84.075550000000007</v>
      </c>
      <c r="J6" s="8">
        <v>78.367760000000004</v>
      </c>
      <c r="K6" s="8">
        <v>84.855329999999995</v>
      </c>
      <c r="L6" s="8">
        <v>77.341939999999994</v>
      </c>
      <c r="M6" s="8">
        <v>77.572839999999999</v>
      </c>
      <c r="N6" s="8">
        <v>82.973640000000003</v>
      </c>
      <c r="O6" s="8">
        <v>80.598990000000001</v>
      </c>
      <c r="P6" s="8">
        <v>537.29065000000003</v>
      </c>
      <c r="Q6" s="8">
        <v>528.54729999999995</v>
      </c>
      <c r="R6" s="8">
        <v>474.50945999999999</v>
      </c>
      <c r="S6" s="8">
        <v>458.54430000000002</v>
      </c>
      <c r="T6" s="8">
        <v>478.13209999999998</v>
      </c>
      <c r="U6" s="8">
        <v>491.74329999999998</v>
      </c>
      <c r="V6" s="8">
        <v>470.62939999999998</v>
      </c>
      <c r="W6" s="8">
        <v>471.78559999999999</v>
      </c>
      <c r="X6" s="8">
        <v>462.65985000000001</v>
      </c>
      <c r="Y6" s="8">
        <v>1477.5062</v>
      </c>
      <c r="Z6" s="8">
        <v>1384.8187</v>
      </c>
      <c r="AA6" s="8">
        <v>1360.7809</v>
      </c>
      <c r="AB6" s="8">
        <v>1305.8766000000001</v>
      </c>
      <c r="AC6" s="8">
        <v>1425.633</v>
      </c>
    </row>
    <row r="7" spans="1:29" s="5" customFormat="1">
      <c r="A7" s="16" t="s">
        <v>96</v>
      </c>
      <c r="B7" s="16" t="s">
        <v>98</v>
      </c>
      <c r="C7" s="16" t="s">
        <v>133</v>
      </c>
      <c r="D7" s="16" t="s">
        <v>10</v>
      </c>
      <c r="E7" s="8">
        <v>220.98934600000001</v>
      </c>
      <c r="F7" s="8">
        <v>187.15060864391242</v>
      </c>
      <c r="G7" s="8">
        <v>219.31289226170497</v>
      </c>
      <c r="H7" s="8">
        <v>233.17571365409003</v>
      </c>
      <c r="I7" s="8">
        <v>239.618309001527</v>
      </c>
      <c r="J7" s="8">
        <v>242.84512111047499</v>
      </c>
      <c r="K7" s="8">
        <v>248.39343224625401</v>
      </c>
      <c r="L7" s="8">
        <v>240.26356242183999</v>
      </c>
      <c r="M7" s="8">
        <v>236.06626807184</v>
      </c>
      <c r="N7" s="8">
        <v>245.51990020728601</v>
      </c>
      <c r="O7" s="8">
        <v>247.27261269519602</v>
      </c>
      <c r="P7" s="8">
        <v>92.57477951736</v>
      </c>
      <c r="Q7" s="8">
        <v>96.10763850056</v>
      </c>
      <c r="R7" s="8">
        <v>100.06989377967</v>
      </c>
      <c r="S7" s="8">
        <v>101.89085720327999</v>
      </c>
      <c r="T7" s="8">
        <v>102.29381396538</v>
      </c>
      <c r="U7" s="8">
        <v>98.998528404829997</v>
      </c>
      <c r="V7" s="8">
        <v>97.621021593359998</v>
      </c>
      <c r="W7" s="8">
        <v>101.20513921622</v>
      </c>
      <c r="X7" s="8">
        <v>103.9897458551</v>
      </c>
      <c r="Y7" s="8">
        <v>50.495719998569996</v>
      </c>
      <c r="Z7" s="8">
        <v>52.570553473219995</v>
      </c>
      <c r="AA7" s="8">
        <v>3.922563E-4</v>
      </c>
      <c r="AB7" s="8">
        <v>4.0287225000000001E-4</v>
      </c>
      <c r="AC7" s="8">
        <v>3.9871619999999998E-4</v>
      </c>
    </row>
    <row r="8" spans="1:29" s="5" customFormat="1">
      <c r="A8" s="16" t="s">
        <v>96</v>
      </c>
      <c r="B8" s="16" t="s">
        <v>99</v>
      </c>
      <c r="C8" s="16" t="s">
        <v>134</v>
      </c>
      <c r="D8" s="16" t="s">
        <v>10</v>
      </c>
      <c r="E8" s="8">
        <v>1175.16824</v>
      </c>
      <c r="F8" s="8">
        <v>1568.5536835695739</v>
      </c>
      <c r="G8" s="8">
        <v>2112.1867357209339</v>
      </c>
      <c r="H8" s="8">
        <v>2381.6782200013649</v>
      </c>
      <c r="I8" s="8">
        <v>2504.36277460165</v>
      </c>
      <c r="J8" s="8">
        <v>2473.7712287320564</v>
      </c>
      <c r="K8" s="8">
        <v>2588.7167906705699</v>
      </c>
      <c r="L8" s="8">
        <v>2475.1650363519097</v>
      </c>
      <c r="M8" s="8">
        <v>2364.1358462385301</v>
      </c>
      <c r="N8" s="8">
        <v>2431.0209217196202</v>
      </c>
      <c r="O8" s="8">
        <v>2353.0416278986499</v>
      </c>
      <c r="P8" s="8">
        <v>2556.6046900000001</v>
      </c>
      <c r="Q8" s="8">
        <v>2815.4890700000001</v>
      </c>
      <c r="R8" s="8">
        <v>2906.0602399999998</v>
      </c>
      <c r="S8" s="8">
        <v>2865.1159900000002</v>
      </c>
      <c r="T8" s="8">
        <v>2992.8731199999997</v>
      </c>
      <c r="U8" s="8">
        <v>2826.7350499999998</v>
      </c>
      <c r="V8" s="8">
        <v>2344.7826</v>
      </c>
      <c r="W8" s="8">
        <v>2367.91669</v>
      </c>
      <c r="X8" s="8">
        <v>2285.8913699999998</v>
      </c>
      <c r="Y8" s="8">
        <v>2659.5672199999999</v>
      </c>
      <c r="Z8" s="8">
        <v>2536.6203700000001</v>
      </c>
      <c r="AA8" s="8">
        <v>2609.2037599999999</v>
      </c>
      <c r="AB8" s="8">
        <v>2571.6437299999998</v>
      </c>
      <c r="AC8" s="8">
        <v>2392.2297500000004</v>
      </c>
    </row>
    <row r="9" spans="1:29" s="5" customFormat="1">
      <c r="A9" s="16" t="s">
        <v>96</v>
      </c>
      <c r="B9" s="16" t="s">
        <v>100</v>
      </c>
      <c r="C9" s="16" t="s">
        <v>135</v>
      </c>
      <c r="D9" s="16" t="s">
        <v>10</v>
      </c>
      <c r="E9" s="8">
        <v>1624.7284400000001</v>
      </c>
      <c r="F9" s="8">
        <v>1440.5512077527264</v>
      </c>
      <c r="G9" s="8">
        <v>1527.3306283774771</v>
      </c>
      <c r="H9" s="8">
        <v>1717.3650506333547</v>
      </c>
      <c r="I9" s="8">
        <v>1764.0742919823604</v>
      </c>
      <c r="J9" s="8">
        <v>1791.65130308324</v>
      </c>
      <c r="K9" s="8">
        <v>1842.9701817229429</v>
      </c>
      <c r="L9" s="8">
        <v>1767.7941918632998</v>
      </c>
      <c r="M9" s="8">
        <v>1700.9184468909898</v>
      </c>
      <c r="N9" s="8">
        <v>1820.1177858692597</v>
      </c>
      <c r="O9" s="8">
        <v>1787.5278843604799</v>
      </c>
      <c r="P9" s="8">
        <v>1537.3694287576002</v>
      </c>
      <c r="Q9" s="8">
        <v>1716.7949482435199</v>
      </c>
      <c r="R9" s="8">
        <v>1768.7572260422503</v>
      </c>
      <c r="S9" s="8">
        <v>1792.1766603731</v>
      </c>
      <c r="T9" s="8">
        <v>1846.4010974325599</v>
      </c>
      <c r="U9" s="8">
        <v>1770.1117380264</v>
      </c>
      <c r="V9" s="8">
        <v>1706.9172212053002</v>
      </c>
      <c r="W9" s="8">
        <v>1697.3843169723002</v>
      </c>
      <c r="X9" s="8">
        <v>1670.8086558785003</v>
      </c>
      <c r="Y9" s="8">
        <v>1438.2713858753</v>
      </c>
      <c r="Z9" s="8">
        <v>1608.9097738227999</v>
      </c>
      <c r="AA9" s="8">
        <v>433.54812063740002</v>
      </c>
      <c r="AB9" s="8">
        <v>59.495275332399999</v>
      </c>
      <c r="AC9" s="8">
        <v>2.3901806999999998E-3</v>
      </c>
    </row>
    <row r="10" spans="1:29" s="5" customFormat="1">
      <c r="A10" s="16" t="s">
        <v>96</v>
      </c>
      <c r="B10" s="16" t="s">
        <v>101</v>
      </c>
      <c r="C10" s="16" t="s">
        <v>136</v>
      </c>
      <c r="D10" s="16" t="s">
        <v>10</v>
      </c>
      <c r="E10" s="8">
        <v>33.602528</v>
      </c>
      <c r="F10" s="8">
        <v>31.248310067321199</v>
      </c>
      <c r="G10" s="8">
        <v>37.297028987372997</v>
      </c>
      <c r="H10" s="8">
        <v>39.411697323343006</v>
      </c>
      <c r="I10" s="8">
        <v>303.27190999999999</v>
      </c>
      <c r="J10" s="8">
        <v>297.98312200000004</v>
      </c>
      <c r="K10" s="8">
        <v>306.74437999999998</v>
      </c>
      <c r="L10" s="8">
        <v>290.21311700000001</v>
      </c>
      <c r="M10" s="8">
        <v>292.48661399999997</v>
      </c>
      <c r="N10" s="8">
        <v>888.79119700000001</v>
      </c>
      <c r="O10" s="8">
        <v>890.35729700000002</v>
      </c>
      <c r="P10" s="8">
        <v>1483.443356</v>
      </c>
      <c r="Q10" s="8">
        <v>1380.6164839999999</v>
      </c>
      <c r="R10" s="8">
        <v>1429.8059430000001</v>
      </c>
      <c r="S10" s="8">
        <v>1455.6763960000001</v>
      </c>
      <c r="T10" s="8">
        <v>1452.0475980000001</v>
      </c>
      <c r="U10" s="8">
        <v>1702.53216</v>
      </c>
      <c r="V10" s="8">
        <v>1599.9617000000001</v>
      </c>
      <c r="W10" s="8">
        <v>1606.3684000000001</v>
      </c>
      <c r="X10" s="8">
        <v>1625.7766999999999</v>
      </c>
      <c r="Y10" s="8">
        <v>1669.2552000000001</v>
      </c>
      <c r="Z10" s="8">
        <v>1509.0245</v>
      </c>
      <c r="AA10" s="8">
        <v>1963.2097000000001</v>
      </c>
      <c r="AB10" s="8">
        <v>1988.4382000000001</v>
      </c>
      <c r="AC10" s="8">
        <v>2085.3353999999999</v>
      </c>
    </row>
    <row r="11" spans="1:29" s="5" customFormat="1">
      <c r="A11" s="16" t="s">
        <v>96</v>
      </c>
      <c r="B11" s="16" t="s">
        <v>102</v>
      </c>
      <c r="C11" s="16" t="s">
        <v>137</v>
      </c>
      <c r="D11" s="16" t="s">
        <v>10</v>
      </c>
      <c r="E11" s="8">
        <v>218.53236000000001</v>
      </c>
      <c r="F11" s="8">
        <v>199.15274363721159</v>
      </c>
      <c r="G11" s="8">
        <v>207.46693710392799</v>
      </c>
      <c r="H11" s="8">
        <v>1471.5202200000001</v>
      </c>
      <c r="I11" s="8">
        <v>1370.6630700000001</v>
      </c>
      <c r="J11" s="8">
        <v>1397.21984</v>
      </c>
      <c r="K11" s="8">
        <v>1408.6797999999999</v>
      </c>
      <c r="L11" s="8">
        <v>2754.2564499999999</v>
      </c>
      <c r="M11" s="8">
        <v>4227.5540499999997</v>
      </c>
      <c r="N11" s="8">
        <v>5187.3464000000004</v>
      </c>
      <c r="O11" s="8">
        <v>5116.8184499999998</v>
      </c>
      <c r="P11" s="8">
        <v>5099.51584</v>
      </c>
      <c r="Q11" s="8">
        <v>5124.9821400000001</v>
      </c>
      <c r="R11" s="8">
        <v>4425.4908299999997</v>
      </c>
      <c r="S11" s="8">
        <v>4697.6998299999996</v>
      </c>
      <c r="T11" s="8">
        <v>4549.2933699999994</v>
      </c>
      <c r="U11" s="8">
        <v>4849.8891300000005</v>
      </c>
      <c r="V11" s="8">
        <v>4724.1865800000005</v>
      </c>
      <c r="W11" s="8">
        <v>4511.7598400000006</v>
      </c>
      <c r="X11" s="8">
        <v>4532.2443000000003</v>
      </c>
      <c r="Y11" s="8">
        <v>4475.9247400000004</v>
      </c>
      <c r="Z11" s="8">
        <v>4360.0929900000001</v>
      </c>
      <c r="AA11" s="8">
        <v>4096.0040300000001</v>
      </c>
      <c r="AB11" s="8">
        <v>4356.3109799999993</v>
      </c>
      <c r="AC11" s="8">
        <v>4509.39077</v>
      </c>
    </row>
    <row r="12" spans="1:29" s="5" customFormat="1">
      <c r="A12" s="16" t="s">
        <v>96</v>
      </c>
      <c r="B12" s="16" t="s">
        <v>103</v>
      </c>
      <c r="C12" s="16" t="s">
        <v>138</v>
      </c>
      <c r="D12" s="16" t="s">
        <v>10</v>
      </c>
      <c r="E12" s="8">
        <v>934.04202000000009</v>
      </c>
      <c r="F12" s="8">
        <v>1059.8679430151137</v>
      </c>
      <c r="G12" s="8">
        <v>1387.0376171662299</v>
      </c>
      <c r="H12" s="8">
        <v>2626.1178399999999</v>
      </c>
      <c r="I12" s="8">
        <v>2589.2512299999999</v>
      </c>
      <c r="J12" s="8">
        <v>2696.0795900000003</v>
      </c>
      <c r="K12" s="8">
        <v>2661.9987000000001</v>
      </c>
      <c r="L12" s="8">
        <v>2596.7576399999998</v>
      </c>
      <c r="M12" s="8">
        <v>2614.7584500000003</v>
      </c>
      <c r="N12" s="8">
        <v>3734.3597100000002</v>
      </c>
      <c r="O12" s="8">
        <v>3891.1182600000002</v>
      </c>
      <c r="P12" s="8">
        <v>3498.5290999999997</v>
      </c>
      <c r="Q12" s="8">
        <v>3608.0997200000002</v>
      </c>
      <c r="R12" s="8">
        <v>3432.89867</v>
      </c>
      <c r="S12" s="8">
        <v>3621.3375800000003</v>
      </c>
      <c r="T12" s="8">
        <v>3514.8856599999999</v>
      </c>
      <c r="U12" s="8">
        <v>3740.7598600000001</v>
      </c>
      <c r="V12" s="8">
        <v>3701.9404300000001</v>
      </c>
      <c r="W12" s="8">
        <v>3667.9740099999999</v>
      </c>
      <c r="X12" s="8">
        <v>3679.6830599999998</v>
      </c>
      <c r="Y12" s="8">
        <v>3370.3024299999997</v>
      </c>
      <c r="Z12" s="8">
        <v>3451.4320500000003</v>
      </c>
      <c r="AA12" s="8">
        <v>3451.0006199999998</v>
      </c>
      <c r="AB12" s="8">
        <v>3350.0109900000002</v>
      </c>
      <c r="AC12" s="8">
        <v>3327.9651400000002</v>
      </c>
    </row>
    <row r="13" spans="1:29" s="5" customFormat="1">
      <c r="A13" s="16" t="s">
        <v>96</v>
      </c>
      <c r="B13" s="16" t="s">
        <v>104</v>
      </c>
      <c r="C13" s="16" t="s">
        <v>28</v>
      </c>
      <c r="D13" s="16" t="s">
        <v>10</v>
      </c>
      <c r="E13" s="8">
        <v>2869.1581679999995</v>
      </c>
      <c r="F13" s="8">
        <v>3996.3846904161082</v>
      </c>
      <c r="G13" s="8">
        <v>7831.4872800000012</v>
      </c>
      <c r="H13" s="8">
        <v>10403.945944999999</v>
      </c>
      <c r="I13" s="8">
        <v>10171.55602</v>
      </c>
      <c r="J13" s="8">
        <v>10386.037605000001</v>
      </c>
      <c r="K13" s="8">
        <v>10259.063822</v>
      </c>
      <c r="L13" s="8">
        <v>9785.6579199999996</v>
      </c>
      <c r="M13" s="8">
        <v>10339.241586</v>
      </c>
      <c r="N13" s="8">
        <v>11238.014660000001</v>
      </c>
      <c r="O13" s="8">
        <v>14340.879494999999</v>
      </c>
      <c r="P13" s="8">
        <v>13650.892116000001</v>
      </c>
      <c r="Q13" s="8">
        <v>13510.319255000002</v>
      </c>
      <c r="R13" s="8">
        <v>12814.315129999999</v>
      </c>
      <c r="S13" s="8">
        <v>13447.90595</v>
      </c>
      <c r="T13" s="8">
        <v>12830.436750000001</v>
      </c>
      <c r="U13" s="8">
        <v>13355.380631</v>
      </c>
      <c r="V13" s="8">
        <v>13984.923976000002</v>
      </c>
      <c r="W13" s="8">
        <v>13793.08071</v>
      </c>
      <c r="X13" s="8">
        <v>13901.699549000001</v>
      </c>
      <c r="Y13" s="8">
        <v>13048.294269999999</v>
      </c>
      <c r="Z13" s="8">
        <v>12258.948994999999</v>
      </c>
      <c r="AA13" s="8">
        <v>11740.293689999999</v>
      </c>
      <c r="AB13" s="8">
        <v>12173.07994</v>
      </c>
      <c r="AC13" s="8">
        <v>12454.208490000001</v>
      </c>
    </row>
    <row r="14" spans="1:29" s="5" customFormat="1">
      <c r="A14" s="16" t="s">
        <v>96</v>
      </c>
      <c r="B14" s="16" t="s">
        <v>105</v>
      </c>
      <c r="C14" s="16" t="s">
        <v>139</v>
      </c>
      <c r="D14" s="16" t="s">
        <v>10</v>
      </c>
      <c r="E14" s="8">
        <v>0</v>
      </c>
      <c r="F14" s="8">
        <v>3.6248673000000002E-6</v>
      </c>
      <c r="G14" s="8">
        <v>6.9638299999999994E-5</v>
      </c>
      <c r="H14" s="8">
        <v>1.1555964E-4</v>
      </c>
      <c r="I14" s="8">
        <v>1.0833145999999999E-4</v>
      </c>
      <c r="J14" s="8">
        <v>1.10878165E-4</v>
      </c>
      <c r="K14" s="8">
        <v>1.0600847E-4</v>
      </c>
      <c r="L14" s="8">
        <v>1.0243392E-4</v>
      </c>
      <c r="M14" s="8">
        <v>1.0170358E-4</v>
      </c>
      <c r="N14" s="8">
        <v>9.8454984000000001E-5</v>
      </c>
      <c r="O14" s="8">
        <v>1.7038154999999999E-4</v>
      </c>
      <c r="P14" s="8">
        <v>8601.8950000000004</v>
      </c>
      <c r="Q14" s="8">
        <v>8292.2649999999994</v>
      </c>
      <c r="R14" s="8">
        <v>9798.3649999999998</v>
      </c>
      <c r="S14" s="8">
        <v>10460.133</v>
      </c>
      <c r="T14" s="8">
        <v>10133.067999999999</v>
      </c>
      <c r="U14" s="8">
        <v>12029.032999999999</v>
      </c>
      <c r="V14" s="8">
        <v>12798.064</v>
      </c>
      <c r="W14" s="8">
        <v>12568.296</v>
      </c>
      <c r="X14" s="8">
        <v>12792.262000000001</v>
      </c>
      <c r="Y14" s="8">
        <v>27062.513999999999</v>
      </c>
      <c r="Z14" s="8">
        <v>28577.581999999999</v>
      </c>
      <c r="AA14" s="8">
        <v>26433.782999999999</v>
      </c>
      <c r="AB14" s="8">
        <v>28417.798999999999</v>
      </c>
      <c r="AC14" s="8">
        <v>30489.692999999999</v>
      </c>
    </row>
    <row r="15" spans="1:29" s="5" customFormat="1">
      <c r="A15" s="16" t="s">
        <v>161</v>
      </c>
      <c r="B15" s="16" t="s">
        <v>106</v>
      </c>
      <c r="C15" s="16" t="s">
        <v>140</v>
      </c>
      <c r="D15" s="16" t="s">
        <v>10</v>
      </c>
      <c r="E15" s="8">
        <v>436.26063999999997</v>
      </c>
      <c r="F15" s="8">
        <v>352.92967693495848</v>
      </c>
      <c r="G15" s="8">
        <v>379.96431160016999</v>
      </c>
      <c r="H15" s="8">
        <v>409.80364680886998</v>
      </c>
      <c r="I15" s="8">
        <v>437.88612153324999</v>
      </c>
      <c r="J15" s="8">
        <v>448.07700463255998</v>
      </c>
      <c r="K15" s="8">
        <v>439.38437925194</v>
      </c>
      <c r="L15" s="8">
        <v>472.81280999999996</v>
      </c>
      <c r="M15" s="8">
        <v>456.91602400000005</v>
      </c>
      <c r="N15" s="8">
        <v>498.74290999999999</v>
      </c>
      <c r="O15" s="8">
        <v>501.38018700000003</v>
      </c>
      <c r="P15" s="8">
        <v>431.54899</v>
      </c>
      <c r="Q15" s="8">
        <v>500.98860000000008</v>
      </c>
      <c r="R15" s="8">
        <v>531.30678999999998</v>
      </c>
      <c r="S15" s="8">
        <v>550.41489999999999</v>
      </c>
      <c r="T15" s="8">
        <v>537.76855</v>
      </c>
      <c r="U15" s="8">
        <v>536.88081999999997</v>
      </c>
      <c r="V15" s="8">
        <v>527.11610599999995</v>
      </c>
      <c r="W15" s="8">
        <v>557.90167999999994</v>
      </c>
      <c r="X15" s="8">
        <v>563.01324</v>
      </c>
      <c r="Y15" s="8">
        <v>443.18024000000003</v>
      </c>
      <c r="Z15" s="8">
        <v>454.39003000000002</v>
      </c>
      <c r="AA15" s="8">
        <v>470.68618000000004</v>
      </c>
      <c r="AB15" s="8">
        <v>481.11644999999999</v>
      </c>
      <c r="AC15" s="8">
        <v>481.37490000000003</v>
      </c>
    </row>
    <row r="16" spans="1:29" s="5" customFormat="1">
      <c r="A16" s="16" t="s">
        <v>161</v>
      </c>
      <c r="B16" s="16" t="s">
        <v>107</v>
      </c>
      <c r="C16" s="16" t="s">
        <v>141</v>
      </c>
      <c r="D16" s="16" t="s">
        <v>10</v>
      </c>
      <c r="E16" s="8">
        <v>1173.1269789999999</v>
      </c>
      <c r="F16" s="8">
        <v>1107.9988023029491</v>
      </c>
      <c r="G16" s="8">
        <v>1075.78576700602</v>
      </c>
      <c r="H16" s="8">
        <v>8985.2991350000011</v>
      </c>
      <c r="I16" s="8">
        <v>9149.7836040000002</v>
      </c>
      <c r="J16" s="8">
        <v>8987.021342</v>
      </c>
      <c r="K16" s="8">
        <v>11075.686076</v>
      </c>
      <c r="L16" s="8">
        <v>11486.66582</v>
      </c>
      <c r="M16" s="8">
        <v>11166.753369999999</v>
      </c>
      <c r="N16" s="8">
        <v>12492.509119999999</v>
      </c>
      <c r="O16" s="8">
        <v>12045.476325</v>
      </c>
      <c r="P16" s="8">
        <v>10002.795043</v>
      </c>
      <c r="Q16" s="8">
        <v>10166.159398</v>
      </c>
      <c r="R16" s="8">
        <v>10317.874444999999</v>
      </c>
      <c r="S16" s="8">
        <v>13648.254269999999</v>
      </c>
      <c r="T16" s="8">
        <v>13175.213884999999</v>
      </c>
      <c r="U16" s="8">
        <v>16074.50152</v>
      </c>
      <c r="V16" s="8">
        <v>16785.893080000002</v>
      </c>
      <c r="W16" s="8">
        <v>18206.141159999999</v>
      </c>
      <c r="X16" s="8">
        <v>18847.531999999999</v>
      </c>
      <c r="Y16" s="8">
        <v>16721.04088</v>
      </c>
      <c r="Z16" s="8">
        <v>17705.077659999999</v>
      </c>
      <c r="AA16" s="8">
        <v>17964.455480000001</v>
      </c>
      <c r="AB16" s="8">
        <v>17824.54952</v>
      </c>
      <c r="AC16" s="8">
        <v>19881.128659999998</v>
      </c>
    </row>
    <row r="17" spans="1:29" s="5" customFormat="1">
      <c r="A17" s="16" t="s">
        <v>161</v>
      </c>
      <c r="B17" s="16" t="s">
        <v>108</v>
      </c>
      <c r="C17" s="16" t="s">
        <v>142</v>
      </c>
      <c r="D17" s="16" t="s">
        <v>10</v>
      </c>
      <c r="E17" s="8">
        <v>2032.8493900000001</v>
      </c>
      <c r="F17" s="8">
        <v>2968.9677687889316</v>
      </c>
      <c r="G17" s="8">
        <v>3529.4834927111397</v>
      </c>
      <c r="H17" s="8">
        <v>4274.9160899999997</v>
      </c>
      <c r="I17" s="8">
        <v>4564.44121</v>
      </c>
      <c r="J17" s="8">
        <v>4593.4869500000004</v>
      </c>
      <c r="K17" s="8">
        <v>4605.7512349999997</v>
      </c>
      <c r="L17" s="8">
        <v>4449.273126</v>
      </c>
      <c r="M17" s="8">
        <v>7618.9844749999993</v>
      </c>
      <c r="N17" s="8">
        <v>8227.9429500000006</v>
      </c>
      <c r="O17" s="8">
        <v>9667.7517399999997</v>
      </c>
      <c r="P17" s="8">
        <v>8944.6837599999999</v>
      </c>
      <c r="Q17" s="8">
        <v>9679.5988300000008</v>
      </c>
      <c r="R17" s="8">
        <v>11366.759485999999</v>
      </c>
      <c r="S17" s="8">
        <v>11615.6921</v>
      </c>
      <c r="T17" s="8">
        <v>12080.228216</v>
      </c>
      <c r="U17" s="8">
        <v>11373.778320000001</v>
      </c>
      <c r="V17" s="8">
        <v>14527.53616</v>
      </c>
      <c r="W17" s="8">
        <v>15263.427614</v>
      </c>
      <c r="X17" s="8">
        <v>16025.22624</v>
      </c>
      <c r="Y17" s="8">
        <v>14871.29306</v>
      </c>
      <c r="Z17" s="8">
        <v>13554.039530000002</v>
      </c>
      <c r="AA17" s="8">
        <v>13872.88039</v>
      </c>
      <c r="AB17" s="8">
        <v>12911.44284</v>
      </c>
      <c r="AC17" s="8">
        <v>14625.78701</v>
      </c>
    </row>
    <row r="18" spans="1:29" s="5" customFormat="1">
      <c r="A18" s="16" t="s">
        <v>161</v>
      </c>
      <c r="B18" s="16" t="s">
        <v>109</v>
      </c>
      <c r="C18" s="16" t="s">
        <v>143</v>
      </c>
      <c r="D18" s="16" t="s">
        <v>10</v>
      </c>
      <c r="E18" s="8">
        <v>95.471879999999999</v>
      </c>
      <c r="F18" s="8">
        <v>103.693549131513</v>
      </c>
      <c r="G18" s="8">
        <v>414.81352999999996</v>
      </c>
      <c r="H18" s="8">
        <v>457.05793</v>
      </c>
      <c r="I18" s="8">
        <v>447.20197000000002</v>
      </c>
      <c r="J18" s="8">
        <v>439.82712000000004</v>
      </c>
      <c r="K18" s="8">
        <v>456.23039999999997</v>
      </c>
      <c r="L18" s="8">
        <v>441.56243999999998</v>
      </c>
      <c r="M18" s="8">
        <v>783.7157400000001</v>
      </c>
      <c r="N18" s="8">
        <v>819.05608999999993</v>
      </c>
      <c r="O18" s="8">
        <v>829.95267000000001</v>
      </c>
      <c r="P18" s="8">
        <v>1002.2420100000001</v>
      </c>
      <c r="Q18" s="8">
        <v>996.53649999999993</v>
      </c>
      <c r="R18" s="8">
        <v>942.42367999999999</v>
      </c>
      <c r="S18" s="8">
        <v>983.22215000000006</v>
      </c>
      <c r="T18" s="8">
        <v>999.99168000000009</v>
      </c>
      <c r="U18" s="8">
        <v>1177.231125</v>
      </c>
      <c r="V18" s="8">
        <v>2140.0088000000001</v>
      </c>
      <c r="W18" s="8">
        <v>2127.1840000000002</v>
      </c>
      <c r="X18" s="8">
        <v>2343.6736000000001</v>
      </c>
      <c r="Y18" s="8">
        <v>2222.2114000000001</v>
      </c>
      <c r="Z18" s="8">
        <v>3113.4438</v>
      </c>
      <c r="AA18" s="8">
        <v>2905.7651000000001</v>
      </c>
      <c r="AB18" s="8">
        <v>2932.8231999999998</v>
      </c>
      <c r="AC18" s="8">
        <v>3365.8789999999999</v>
      </c>
    </row>
    <row r="19" spans="1:29" s="5" customFormat="1">
      <c r="A19" s="16" t="s">
        <v>161</v>
      </c>
      <c r="B19" s="16" t="s">
        <v>110</v>
      </c>
      <c r="C19" s="16" t="s">
        <v>144</v>
      </c>
      <c r="D19" s="16" t="s">
        <v>10</v>
      </c>
      <c r="E19" s="8">
        <v>2560.4215559999998</v>
      </c>
      <c r="F19" s="8">
        <v>3284.7414066533083</v>
      </c>
      <c r="G19" s="8">
        <v>3526.5205901944601</v>
      </c>
      <c r="H19" s="8">
        <v>3719.2443596197204</v>
      </c>
      <c r="I19" s="8">
        <v>3805.6704944544304</v>
      </c>
      <c r="J19" s="8">
        <v>3769.8699211757203</v>
      </c>
      <c r="K19" s="8">
        <v>3901.3377160476907</v>
      </c>
      <c r="L19" s="8">
        <v>3734.7898953353206</v>
      </c>
      <c r="M19" s="8">
        <v>3562.9641239372995</v>
      </c>
      <c r="N19" s="8">
        <v>3836.9668783345301</v>
      </c>
      <c r="O19" s="8">
        <v>3831.7517081335</v>
      </c>
      <c r="P19" s="8">
        <v>4684.3898750000008</v>
      </c>
      <c r="Q19" s="8">
        <v>4788.9089299999996</v>
      </c>
      <c r="R19" s="8">
        <v>4835.008374</v>
      </c>
      <c r="S19" s="8">
        <v>5386.8162949999996</v>
      </c>
      <c r="T19" s="8">
        <v>5610.9043700000002</v>
      </c>
      <c r="U19" s="8">
        <v>5343.3976759999996</v>
      </c>
      <c r="V19" s="8">
        <v>4972.9588739999999</v>
      </c>
      <c r="W19" s="8">
        <v>5203.5160699999997</v>
      </c>
      <c r="X19" s="8">
        <v>5323.0306600000004</v>
      </c>
      <c r="Y19" s="8">
        <v>5896.1375100000005</v>
      </c>
      <c r="Z19" s="8">
        <v>5854.8285109999997</v>
      </c>
      <c r="AA19" s="8">
        <v>5755.7057600000007</v>
      </c>
      <c r="AB19" s="8">
        <v>4743.81423</v>
      </c>
      <c r="AC19" s="8">
        <v>4722.2679849999995</v>
      </c>
    </row>
    <row r="20" spans="1:29" s="5" customFormat="1">
      <c r="A20" s="16" t="s">
        <v>161</v>
      </c>
      <c r="B20" s="16" t="s">
        <v>111</v>
      </c>
      <c r="C20" s="16" t="s">
        <v>145</v>
      </c>
      <c r="D20" s="16" t="s">
        <v>10</v>
      </c>
      <c r="E20" s="8">
        <v>1369.61663</v>
      </c>
      <c r="F20" s="8">
        <v>1345.3332408429469</v>
      </c>
      <c r="G20" s="8">
        <v>2487.4865299999997</v>
      </c>
      <c r="H20" s="8">
        <v>2741.5244560000001</v>
      </c>
      <c r="I20" s="8">
        <v>2808.5370439999997</v>
      </c>
      <c r="J20" s="8">
        <v>2658.417465</v>
      </c>
      <c r="K20" s="8">
        <v>2826.9015799999997</v>
      </c>
      <c r="L20" s="8">
        <v>2772.7486600000002</v>
      </c>
      <c r="M20" s="8">
        <v>2688.7596160000003</v>
      </c>
      <c r="N20" s="8">
        <v>2863.6567500000001</v>
      </c>
      <c r="O20" s="8">
        <v>2824.6863600000001</v>
      </c>
      <c r="P20" s="8">
        <v>4792.3920550000003</v>
      </c>
      <c r="Q20" s="8">
        <v>4846.1203559999994</v>
      </c>
      <c r="R20" s="8">
        <v>4707.3692140000003</v>
      </c>
      <c r="S20" s="8">
        <v>4654.6391600000006</v>
      </c>
      <c r="T20" s="8">
        <v>4903.1771050000007</v>
      </c>
      <c r="U20" s="8">
        <v>4745.6476499999999</v>
      </c>
      <c r="V20" s="8">
        <v>4530.4057349999994</v>
      </c>
      <c r="W20" s="8">
        <v>4677.1700340000007</v>
      </c>
      <c r="X20" s="8">
        <v>4873.5554199999997</v>
      </c>
      <c r="Y20" s="8">
        <v>5299.2901140000004</v>
      </c>
      <c r="Z20" s="8">
        <v>5026.9925000000003</v>
      </c>
      <c r="AA20" s="8">
        <v>4899.6964090000001</v>
      </c>
      <c r="AB20" s="8">
        <v>4668.3858300000002</v>
      </c>
      <c r="AC20" s="8">
        <v>4985.4313000000002</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218</v>
      </c>
      <c r="D24" s="16" t="s">
        <v>10</v>
      </c>
      <c r="E24" s="8">
        <v>1247.03045</v>
      </c>
      <c r="F24" s="8">
        <v>1225.6150403409738</v>
      </c>
      <c r="G24" s="8">
        <v>1295.3656345108661</v>
      </c>
      <c r="H24" s="8">
        <v>1524.7941559999999</v>
      </c>
      <c r="I24" s="8">
        <v>4215.8121300000003</v>
      </c>
      <c r="J24" s="8">
        <v>4171.7047860000002</v>
      </c>
      <c r="K24" s="8">
        <v>4468.372335</v>
      </c>
      <c r="L24" s="8">
        <v>4627.0643359999995</v>
      </c>
      <c r="M24" s="8">
        <v>4915.2705660000001</v>
      </c>
      <c r="N24" s="8">
        <v>5178.9954600000001</v>
      </c>
      <c r="O24" s="8">
        <v>5334.9405499999993</v>
      </c>
      <c r="P24" s="8">
        <v>5449.8554899999999</v>
      </c>
      <c r="Q24" s="8">
        <v>5733.5060860000003</v>
      </c>
      <c r="R24" s="8">
        <v>5741.0190600000005</v>
      </c>
      <c r="S24" s="8">
        <v>5642.6213200000002</v>
      </c>
      <c r="T24" s="8">
        <v>5717.7604499999998</v>
      </c>
      <c r="U24" s="8">
        <v>5757.3528999999999</v>
      </c>
      <c r="V24" s="8">
        <v>5928.9206600000007</v>
      </c>
      <c r="W24" s="8">
        <v>6183.4710699999996</v>
      </c>
      <c r="X24" s="8">
        <v>6192.7560100000001</v>
      </c>
      <c r="Y24" s="8">
        <v>5711.2448899999999</v>
      </c>
      <c r="Z24" s="8">
        <v>5761.4897099999998</v>
      </c>
      <c r="AA24" s="8">
        <v>5618.1578800000007</v>
      </c>
      <c r="AB24" s="8">
        <v>4947.0402999999997</v>
      </c>
      <c r="AC24" s="8">
        <v>5060.3270000000002</v>
      </c>
    </row>
    <row r="25" spans="1:29" s="5" customFormat="1">
      <c r="A25" s="16" t="s">
        <v>162</v>
      </c>
      <c r="B25" s="16" t="s">
        <v>115</v>
      </c>
      <c r="C25" s="16" t="s">
        <v>217</v>
      </c>
      <c r="D25" s="16" t="s">
        <v>10</v>
      </c>
      <c r="E25" s="8">
        <v>0</v>
      </c>
      <c r="F25" s="8">
        <v>213.04419844791099</v>
      </c>
      <c r="G25" s="8">
        <v>386.0127</v>
      </c>
      <c r="H25" s="8">
        <v>403.84172000000001</v>
      </c>
      <c r="I25" s="8">
        <v>403.33793000000003</v>
      </c>
      <c r="J25" s="8">
        <v>397.09686999999997</v>
      </c>
      <c r="K25" s="8">
        <v>425.06867</v>
      </c>
      <c r="L25" s="8">
        <v>432.30178000000001</v>
      </c>
      <c r="M25" s="8">
        <v>437.73236999999995</v>
      </c>
      <c r="N25" s="8">
        <v>463.29491999999999</v>
      </c>
      <c r="O25" s="8">
        <v>468.19005000000004</v>
      </c>
      <c r="P25" s="8">
        <v>553.29078000000004</v>
      </c>
      <c r="Q25" s="8">
        <v>580.82355000000007</v>
      </c>
      <c r="R25" s="8">
        <v>585.61588000000006</v>
      </c>
      <c r="S25" s="8">
        <v>580.70932000000005</v>
      </c>
      <c r="T25" s="8">
        <v>2217.8274999999999</v>
      </c>
      <c r="U25" s="8">
        <v>2370.28233</v>
      </c>
      <c r="V25" s="8">
        <v>2786.06086</v>
      </c>
      <c r="W25" s="8">
        <v>3135.2339199999997</v>
      </c>
      <c r="X25" s="8">
        <v>3138.3357999999998</v>
      </c>
      <c r="Y25" s="8">
        <v>2731.7734300000002</v>
      </c>
      <c r="Z25" s="8">
        <v>2703.4834600000004</v>
      </c>
      <c r="AA25" s="8">
        <v>2640.7165999999997</v>
      </c>
      <c r="AB25" s="8">
        <v>2598.7517800000001</v>
      </c>
      <c r="AC25" s="8">
        <v>2767.1380800000002</v>
      </c>
    </row>
    <row r="26" spans="1:29" s="5" customFormat="1">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216</v>
      </c>
      <c r="D28" s="16" t="s">
        <v>10</v>
      </c>
      <c r="E28" s="8">
        <v>690.29690000000005</v>
      </c>
      <c r="F28" s="8">
        <v>1840.6143</v>
      </c>
      <c r="G28" s="8">
        <v>1716.4434000000001</v>
      </c>
      <c r="H28" s="8">
        <v>1851.3815</v>
      </c>
      <c r="I28" s="8">
        <v>1787.3137999999999</v>
      </c>
      <c r="J28" s="8">
        <v>2000.7257</v>
      </c>
      <c r="K28" s="8">
        <v>1737.7754</v>
      </c>
      <c r="L28" s="8">
        <v>1775.6848</v>
      </c>
      <c r="M28" s="8">
        <v>1830.6608000000001</v>
      </c>
      <c r="N28" s="8">
        <v>1918.1315999999999</v>
      </c>
      <c r="O28" s="8">
        <v>1947.0758000000001</v>
      </c>
      <c r="P28" s="8">
        <v>1735.0177000000001</v>
      </c>
      <c r="Q28" s="8">
        <v>1868.2833000000001</v>
      </c>
      <c r="R28" s="8">
        <v>1802.4348</v>
      </c>
      <c r="S28" s="8">
        <v>2013.9468999999999</v>
      </c>
      <c r="T28" s="8">
        <v>1745.2370000000001</v>
      </c>
      <c r="U28" s="8">
        <v>1774.9989</v>
      </c>
      <c r="V28" s="8">
        <v>1841.4492</v>
      </c>
      <c r="W28" s="8">
        <v>1915.0255999999999</v>
      </c>
      <c r="X28" s="8">
        <v>1947.0719999999999</v>
      </c>
      <c r="Y28" s="8">
        <v>1735.0137999999999</v>
      </c>
      <c r="Z28" s="8">
        <v>1878.1043999999999</v>
      </c>
      <c r="AA28" s="8">
        <v>1797.3833</v>
      </c>
      <c r="AB28" s="8">
        <v>2013.9413</v>
      </c>
      <c r="AC28" s="8">
        <v>1745.2319</v>
      </c>
    </row>
    <row r="29" spans="1:29" s="5" customFormat="1">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221</v>
      </c>
      <c r="C30" s="16" t="s">
        <v>148</v>
      </c>
      <c r="D30" s="16" t="s">
        <v>10</v>
      </c>
      <c r="E30" s="8">
        <v>976.60619399999996</v>
      </c>
      <c r="F30" s="8">
        <v>1849.990570318548</v>
      </c>
      <c r="G30" s="8">
        <v>2051.6424678807839</v>
      </c>
      <c r="H30" s="8">
        <v>2141.2234618074945</v>
      </c>
      <c r="I30" s="8">
        <v>2195.1626846946997</v>
      </c>
      <c r="J30" s="8">
        <v>2140.9919517001504</v>
      </c>
      <c r="K30" s="8">
        <v>2290.0098991239201</v>
      </c>
      <c r="L30" s="8">
        <v>2248.0379881506296</v>
      </c>
      <c r="M30" s="8">
        <v>2121.5276184354448</v>
      </c>
      <c r="N30" s="8">
        <v>2197.8498890239698</v>
      </c>
      <c r="O30" s="8">
        <v>2218.1775858938604</v>
      </c>
      <c r="P30" s="8">
        <v>2459.510655</v>
      </c>
      <c r="Q30" s="8">
        <v>2534.0137150000005</v>
      </c>
      <c r="R30" s="8">
        <v>2570.655514</v>
      </c>
      <c r="S30" s="8">
        <v>2490.6213250000001</v>
      </c>
      <c r="T30" s="8">
        <v>2640.3645650000003</v>
      </c>
      <c r="U30" s="8">
        <v>2551.8059119999998</v>
      </c>
      <c r="V30" s="8">
        <v>2740.8029350000002</v>
      </c>
      <c r="W30" s="8">
        <v>2711.785699</v>
      </c>
      <c r="X30" s="8">
        <v>2703.8329199999998</v>
      </c>
      <c r="Y30" s="8">
        <v>2652.4154250000001</v>
      </c>
      <c r="Z30" s="8">
        <v>2708.215749</v>
      </c>
      <c r="AA30" s="8">
        <v>2740.3580160000001</v>
      </c>
      <c r="AB30" s="8">
        <v>2645.0029690000001</v>
      </c>
      <c r="AC30" s="8">
        <v>2805.5897559999999</v>
      </c>
    </row>
    <row r="31" spans="1:29" s="5" customFormat="1">
      <c r="A31" s="16" t="s">
        <v>163</v>
      </c>
      <c r="B31" s="16" t="s">
        <v>120</v>
      </c>
      <c r="C31" s="16" t="s">
        <v>149</v>
      </c>
      <c r="D31" s="16" t="s">
        <v>10</v>
      </c>
      <c r="E31" s="8">
        <v>285.93111799999997</v>
      </c>
      <c r="F31" s="8">
        <v>289.26597129693897</v>
      </c>
      <c r="G31" s="8">
        <v>309.51185604521498</v>
      </c>
      <c r="H31" s="8">
        <v>338.34058281847194</v>
      </c>
      <c r="I31" s="8">
        <v>347.75044762707398</v>
      </c>
      <c r="J31" s="8">
        <v>340.0944340797505</v>
      </c>
      <c r="K31" s="8">
        <v>353.80603676109899</v>
      </c>
      <c r="L31" s="8">
        <v>351.43648736400502</v>
      </c>
      <c r="M31" s="8">
        <v>335.01298062926003</v>
      </c>
      <c r="N31" s="8">
        <v>346.62730401025198</v>
      </c>
      <c r="O31" s="8">
        <v>357.80343696520998</v>
      </c>
      <c r="P31" s="8">
        <v>325.62106274842</v>
      </c>
      <c r="Q31" s="8">
        <v>350.33600909975002</v>
      </c>
      <c r="R31" s="8">
        <v>356.50441221996704</v>
      </c>
      <c r="S31" s="8">
        <v>348.75391674626002</v>
      </c>
      <c r="T31" s="8">
        <v>293.40573607442997</v>
      </c>
      <c r="U31" s="8">
        <v>286.133385238654</v>
      </c>
      <c r="V31" s="8">
        <v>271.27009418846995</v>
      </c>
      <c r="W31" s="8">
        <v>279.39108551502005</v>
      </c>
      <c r="X31" s="8">
        <v>288.96816944093996</v>
      </c>
      <c r="Y31" s="8">
        <v>266.40678536196003</v>
      </c>
      <c r="Z31" s="8">
        <v>285.99364896397003</v>
      </c>
      <c r="AA31" s="8">
        <v>288.97348445735997</v>
      </c>
      <c r="AB31" s="8">
        <v>36.445107757860001</v>
      </c>
      <c r="AC31" s="8">
        <v>38.05029235608</v>
      </c>
    </row>
    <row r="32" spans="1:29" s="5" customFormat="1">
      <c r="A32" s="16" t="s">
        <v>163</v>
      </c>
      <c r="B32" s="16" t="s">
        <v>121</v>
      </c>
      <c r="C32" s="16" t="s">
        <v>150</v>
      </c>
      <c r="D32" s="16" t="s">
        <v>10</v>
      </c>
      <c r="E32" s="8">
        <v>44.049874000000003</v>
      </c>
      <c r="F32" s="8">
        <v>44.890702110628496</v>
      </c>
      <c r="G32" s="8">
        <v>44.543413897868</v>
      </c>
      <c r="H32" s="8">
        <v>49.714933675010002</v>
      </c>
      <c r="I32" s="8">
        <v>53.847732026349995</v>
      </c>
      <c r="J32" s="8">
        <v>38.765022133842002</v>
      </c>
      <c r="K32" s="8">
        <v>40.015258304999996</v>
      </c>
      <c r="L32" s="8">
        <v>41.540471556580002</v>
      </c>
      <c r="M32" s="8">
        <v>465.72713999999996</v>
      </c>
      <c r="N32" s="8">
        <v>477.29834</v>
      </c>
      <c r="O32" s="8">
        <v>514.52493100000004</v>
      </c>
      <c r="P32" s="8">
        <v>3348.2256859999998</v>
      </c>
      <c r="Q32" s="8">
        <v>3319.3488195</v>
      </c>
      <c r="R32" s="8">
        <v>3148.0542460000001</v>
      </c>
      <c r="S32" s="8">
        <v>3440.7748000000001</v>
      </c>
      <c r="T32" s="8">
        <v>3331.1728439999997</v>
      </c>
      <c r="U32" s="8">
        <v>3491.48369</v>
      </c>
      <c r="V32" s="8">
        <v>3597.8608829999998</v>
      </c>
      <c r="W32" s="8">
        <v>3701.3097280000002</v>
      </c>
      <c r="X32" s="8">
        <v>4166.4290000000001</v>
      </c>
      <c r="Y32" s="8">
        <v>3931.02</v>
      </c>
      <c r="Z32" s="8">
        <v>3760.2473</v>
      </c>
      <c r="AA32" s="8">
        <v>3818.6543000000001</v>
      </c>
      <c r="AB32" s="8">
        <v>4100.2849999999999</v>
      </c>
      <c r="AC32" s="8">
        <v>4073.5493000000001</v>
      </c>
    </row>
    <row r="33" spans="1:29" s="5" customFormat="1">
      <c r="A33" s="16" t="s">
        <v>163</v>
      </c>
      <c r="B33" s="16" t="s">
        <v>122</v>
      </c>
      <c r="C33" s="16" t="s">
        <v>151</v>
      </c>
      <c r="D33" s="16" t="s">
        <v>10</v>
      </c>
      <c r="E33" s="8">
        <v>0</v>
      </c>
      <c r="F33" s="8">
        <v>9.6655590000000006E-6</v>
      </c>
      <c r="G33" s="8">
        <v>1.0145831E-4</v>
      </c>
      <c r="H33" s="8">
        <v>1.0498645000000001E-4</v>
      </c>
      <c r="I33" s="8">
        <v>1.05159794E-4</v>
      </c>
      <c r="J33" s="8">
        <v>1.014362E-4</v>
      </c>
      <c r="K33" s="8">
        <v>3.7280892E-3</v>
      </c>
      <c r="L33" s="8">
        <v>116.91701</v>
      </c>
      <c r="M33" s="8">
        <v>2013.4376999999999</v>
      </c>
      <c r="N33" s="8">
        <v>2095.8384000000001</v>
      </c>
      <c r="O33" s="8">
        <v>2258.0425</v>
      </c>
      <c r="P33" s="8">
        <v>2039.8545999999999</v>
      </c>
      <c r="Q33" s="8">
        <v>2052.5866999999998</v>
      </c>
      <c r="R33" s="8">
        <v>1925.1968999999999</v>
      </c>
      <c r="S33" s="8">
        <v>2020.7276999999999</v>
      </c>
      <c r="T33" s="8">
        <v>1907.1895999999999</v>
      </c>
      <c r="U33" s="8">
        <v>2038.0461</v>
      </c>
      <c r="V33" s="8">
        <v>2426.8598999999999</v>
      </c>
      <c r="W33" s="8">
        <v>2527.7521999999999</v>
      </c>
      <c r="X33" s="8">
        <v>2914.6496999999999</v>
      </c>
      <c r="Y33" s="8">
        <v>2950.9194000000002</v>
      </c>
      <c r="Z33" s="8">
        <v>2863.6648</v>
      </c>
      <c r="AA33" s="8">
        <v>2895.7240000000002</v>
      </c>
      <c r="AB33" s="8">
        <v>3096.1804000000002</v>
      </c>
      <c r="AC33" s="8">
        <v>3104.4367999999999</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821.33551</v>
      </c>
      <c r="F35" s="8">
        <v>745.23432118092705</v>
      </c>
      <c r="G35" s="8">
        <v>1749.94515</v>
      </c>
      <c r="H35" s="8">
        <v>1838.20687</v>
      </c>
      <c r="I35" s="8">
        <v>2002.1040700000001</v>
      </c>
      <c r="J35" s="8">
        <v>2000.62203</v>
      </c>
      <c r="K35" s="8">
        <v>2087.6151099999997</v>
      </c>
      <c r="L35" s="8">
        <v>2019.5491900000002</v>
      </c>
      <c r="M35" s="8">
        <v>2254.62518</v>
      </c>
      <c r="N35" s="8">
        <v>2286.9315699999997</v>
      </c>
      <c r="O35" s="8">
        <v>2395.5810900000001</v>
      </c>
      <c r="P35" s="8">
        <v>2486.5147099999999</v>
      </c>
      <c r="Q35" s="8">
        <v>2483.98666</v>
      </c>
      <c r="R35" s="8">
        <v>2418.39156</v>
      </c>
      <c r="S35" s="8">
        <v>2482.9909299999999</v>
      </c>
      <c r="T35" s="8">
        <v>2906.9655400000001</v>
      </c>
      <c r="U35" s="8">
        <v>2949.31313</v>
      </c>
      <c r="V35" s="8">
        <v>4914.6180100000001</v>
      </c>
      <c r="W35" s="8">
        <v>4323.0243799999998</v>
      </c>
      <c r="X35" s="8">
        <v>4863.8699200000001</v>
      </c>
      <c r="Y35" s="8">
        <v>4829.0825700000005</v>
      </c>
      <c r="Z35" s="8">
        <v>4377.2070000000003</v>
      </c>
      <c r="AA35" s="8">
        <v>4448.3477000000003</v>
      </c>
      <c r="AB35" s="8">
        <v>4677.4916999999996</v>
      </c>
      <c r="AC35" s="8">
        <v>4764.5844999999999</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1.39031745E-5</v>
      </c>
      <c r="G37" s="8">
        <v>906.21270000000004</v>
      </c>
      <c r="H37" s="8">
        <v>950.45320000000004</v>
      </c>
      <c r="I37" s="8">
        <v>1056.4869000000001</v>
      </c>
      <c r="J37" s="8">
        <v>1073.5289</v>
      </c>
      <c r="K37" s="8">
        <v>1071.2217000000001</v>
      </c>
      <c r="L37" s="8">
        <v>1059.7977000000001</v>
      </c>
      <c r="M37" s="8">
        <v>1135.2623000000001</v>
      </c>
      <c r="N37" s="8">
        <v>1151.203</v>
      </c>
      <c r="O37" s="8">
        <v>1237.6194</v>
      </c>
      <c r="P37" s="8">
        <v>1219.4414999999999</v>
      </c>
      <c r="Q37" s="8">
        <v>1184.8725999999999</v>
      </c>
      <c r="R37" s="8">
        <v>1119.1609000000001</v>
      </c>
      <c r="S37" s="8">
        <v>1177.5189</v>
      </c>
      <c r="T37" s="8">
        <v>1101.9237000000001</v>
      </c>
      <c r="U37" s="8">
        <v>1143.2517</v>
      </c>
      <c r="V37" s="8">
        <v>1153.2909999999999</v>
      </c>
      <c r="W37" s="8">
        <v>1169.6677</v>
      </c>
      <c r="X37" s="8">
        <v>1313.9458</v>
      </c>
      <c r="Y37" s="8">
        <v>1275.9949999999999</v>
      </c>
      <c r="Z37" s="8">
        <v>1202.0808</v>
      </c>
      <c r="AA37" s="8">
        <v>1197.2670000000001</v>
      </c>
      <c r="AB37" s="8">
        <v>1278.3101999999999</v>
      </c>
      <c r="AC37" s="8">
        <v>1257.6559999999999</v>
      </c>
    </row>
    <row r="38" spans="1:29" s="5" customFormat="1">
      <c r="A38" s="16" t="s">
        <v>163</v>
      </c>
      <c r="B38" s="16" t="s">
        <v>127</v>
      </c>
      <c r="C38" s="16" t="s">
        <v>156</v>
      </c>
      <c r="D38" s="16" t="s">
        <v>10</v>
      </c>
      <c r="E38" s="8">
        <v>0</v>
      </c>
      <c r="F38" s="8">
        <v>7.7050729999999996E-6</v>
      </c>
      <c r="G38" s="8">
        <v>2.1630012000000001E-5</v>
      </c>
      <c r="H38" s="8">
        <v>2.256788E-5</v>
      </c>
      <c r="I38" s="8">
        <v>2.5684478000000001E-5</v>
      </c>
      <c r="J38" s="8">
        <v>2.4703811999999998E-5</v>
      </c>
      <c r="K38" s="8">
        <v>3.6092322E-5</v>
      </c>
      <c r="L38" s="8">
        <v>3.7383750000000003E-5</v>
      </c>
      <c r="M38" s="8">
        <v>5.5017676999999997E-5</v>
      </c>
      <c r="N38" s="8">
        <v>5.0376907999999997E-5</v>
      </c>
      <c r="O38" s="8">
        <v>5.2587026999999997E-5</v>
      </c>
      <c r="P38" s="8">
        <v>5.7880780000000002E-5</v>
      </c>
      <c r="Q38" s="8">
        <v>6.030413E-5</v>
      </c>
      <c r="R38" s="8">
        <v>6.2678555000000004E-5</v>
      </c>
      <c r="S38" s="8">
        <v>6.3237160000000002E-5</v>
      </c>
      <c r="T38" s="8">
        <v>8.5936189999999998E-5</v>
      </c>
      <c r="U38" s="8">
        <v>8.3142186E-5</v>
      </c>
      <c r="V38" s="8">
        <v>1.6820006E-4</v>
      </c>
      <c r="W38" s="8">
        <v>1.5722784E-4</v>
      </c>
      <c r="X38" s="8">
        <v>1.6052726999999999E-4</v>
      </c>
      <c r="Y38" s="8">
        <v>1.5185762E-4</v>
      </c>
      <c r="Z38" s="8">
        <v>1.5811743999999999E-4</v>
      </c>
      <c r="AA38" s="8">
        <v>1.6385316999999999E-4</v>
      </c>
      <c r="AB38" s="8">
        <v>1.6269440000000001E-4</v>
      </c>
      <c r="AC38" s="8">
        <v>1.6453632000000001E-4</v>
      </c>
    </row>
    <row r="39" spans="1:29" s="5" customFormat="1">
      <c r="A39" s="16" t="s">
        <v>163</v>
      </c>
      <c r="B39" s="16" t="s">
        <v>128</v>
      </c>
      <c r="C39" s="16" t="s">
        <v>157</v>
      </c>
      <c r="D39" s="16" t="s">
        <v>10</v>
      </c>
      <c r="E39" s="8">
        <v>0</v>
      </c>
      <c r="F39" s="8">
        <v>8.2549905000000004E-6</v>
      </c>
      <c r="G39" s="8">
        <v>2.5970601000000001E-5</v>
      </c>
      <c r="H39" s="8">
        <v>2.6484774999999999E-5</v>
      </c>
      <c r="I39" s="8">
        <v>2.8127572000000002E-5</v>
      </c>
      <c r="J39" s="8">
        <v>2.88794E-5</v>
      </c>
      <c r="K39" s="8">
        <v>3.6204266999999998E-5</v>
      </c>
      <c r="L39" s="8">
        <v>4.2442350000000002E-5</v>
      </c>
      <c r="M39" s="8">
        <v>4.9849502999999999E-5</v>
      </c>
      <c r="N39" s="8">
        <v>4.4723016000000002E-5</v>
      </c>
      <c r="O39" s="8">
        <v>4.6026572999999997E-5</v>
      </c>
      <c r="P39" s="8">
        <v>5.6337507E-5</v>
      </c>
      <c r="Q39" s="8">
        <v>5.6541033999999999E-5</v>
      </c>
      <c r="R39" s="8">
        <v>5.8602807E-5</v>
      </c>
      <c r="S39" s="8">
        <v>5.8765289999999997E-5</v>
      </c>
      <c r="T39" s="8">
        <v>9.2198970000000001E-5</v>
      </c>
      <c r="U39" s="8">
        <v>9.1500689999999996E-5</v>
      </c>
      <c r="V39" s="8">
        <v>1.1291329E-4</v>
      </c>
      <c r="W39" s="8">
        <v>1.052421E-4</v>
      </c>
      <c r="X39" s="8">
        <v>1.0521381E-4</v>
      </c>
      <c r="Y39" s="8">
        <v>1.0693952E-4</v>
      </c>
      <c r="Z39" s="8">
        <v>1.08820226E-4</v>
      </c>
      <c r="AA39" s="8">
        <v>1.1109725E-4</v>
      </c>
      <c r="AB39" s="8">
        <v>1.0984849E-4</v>
      </c>
      <c r="AC39" s="8">
        <v>1.10914385E-4</v>
      </c>
    </row>
    <row r="40" spans="1:29" s="5" customFormat="1">
      <c r="A40" s="16" t="s">
        <v>164</v>
      </c>
      <c r="B40" s="16" t="s">
        <v>129</v>
      </c>
      <c r="C40" s="16" t="s">
        <v>158</v>
      </c>
      <c r="D40" s="16" t="s">
        <v>10</v>
      </c>
      <c r="E40" s="8">
        <v>0</v>
      </c>
      <c r="F40" s="8">
        <v>6.9328975999999999E-6</v>
      </c>
      <c r="G40" s="8">
        <v>6.8165314000000003E-6</v>
      </c>
      <c r="H40" s="8">
        <v>1.3758627E-5</v>
      </c>
      <c r="I40" s="8">
        <v>1.3032474E-5</v>
      </c>
      <c r="J40" s="8">
        <v>1.2071547999999999E-5</v>
      </c>
      <c r="K40" s="8">
        <v>1.6563703E-5</v>
      </c>
      <c r="L40" s="8">
        <v>2.6127393000000001E-5</v>
      </c>
      <c r="M40" s="8">
        <v>2.7022210000000001E-5</v>
      </c>
      <c r="N40" s="8">
        <v>2.5318892000000001E-5</v>
      </c>
      <c r="O40" s="8">
        <v>2.5295636000000001E-5</v>
      </c>
      <c r="P40" s="8">
        <v>4.7707555000000001E-5</v>
      </c>
      <c r="Q40" s="8">
        <v>4.6150879999999997E-5</v>
      </c>
      <c r="R40" s="8">
        <v>6.4847300000000005E-5</v>
      </c>
      <c r="S40" s="8">
        <v>6.6887500000000006E-5</v>
      </c>
      <c r="T40" s="8">
        <v>1.7553537E-4</v>
      </c>
      <c r="U40" s="8">
        <v>1.8464358999999999E-4</v>
      </c>
      <c r="V40" s="8">
        <v>1.7510384E-4</v>
      </c>
      <c r="W40" s="8">
        <v>1.7355480999999999E-4</v>
      </c>
      <c r="X40" s="8">
        <v>1.6966250000000001E-4</v>
      </c>
      <c r="Y40" s="8">
        <v>2.0162808999999999E-4</v>
      </c>
      <c r="Z40" s="8">
        <v>2.0674345E-4</v>
      </c>
      <c r="AA40" s="8">
        <v>2.1219629000000001E-4</v>
      </c>
      <c r="AB40" s="8">
        <v>2.037989E-4</v>
      </c>
      <c r="AC40" s="8">
        <v>2.1440856000000001E-4</v>
      </c>
    </row>
    <row r="41" spans="1:29" s="5" customFormat="1">
      <c r="A41" s="16" t="s">
        <v>164</v>
      </c>
      <c r="B41" s="16" t="s">
        <v>130</v>
      </c>
      <c r="C41" s="16" t="s">
        <v>159</v>
      </c>
      <c r="D41" s="16" t="s">
        <v>10</v>
      </c>
      <c r="E41" s="8">
        <v>0</v>
      </c>
      <c r="F41" s="8">
        <v>4.8068086000000001E-6</v>
      </c>
      <c r="G41" s="8">
        <v>1.1017233E-5</v>
      </c>
      <c r="H41" s="8">
        <v>1.4904481000000001E-5</v>
      </c>
      <c r="I41" s="8">
        <v>1.4867605999999999E-5</v>
      </c>
      <c r="J41" s="8">
        <v>1.3602158999999999E-5</v>
      </c>
      <c r="K41" s="8">
        <v>1.4163698000000001E-5</v>
      </c>
      <c r="L41" s="8">
        <v>1.4539558000000001E-5</v>
      </c>
      <c r="M41" s="8">
        <v>1.4206185E-5</v>
      </c>
      <c r="N41" s="8">
        <v>7.7852169999999998E-5</v>
      </c>
      <c r="O41" s="8">
        <v>7.8265140000000007E-5</v>
      </c>
      <c r="P41" s="8">
        <v>7.9532530000000007E-5</v>
      </c>
      <c r="Q41" s="8">
        <v>7.763E-5</v>
      </c>
      <c r="R41" s="8">
        <v>7.8342906000000001E-5</v>
      </c>
      <c r="S41" s="8">
        <v>7.6588716000000005E-5</v>
      </c>
      <c r="T41" s="8">
        <v>7.7859295000000001E-5</v>
      </c>
      <c r="U41" s="8">
        <v>8.286519E-5</v>
      </c>
      <c r="V41" s="8">
        <v>7.7765223999999998E-5</v>
      </c>
      <c r="W41" s="8">
        <v>7.6466090000000002E-5</v>
      </c>
      <c r="X41" s="8">
        <v>7.4526060000000002E-5</v>
      </c>
      <c r="Y41" s="8">
        <v>7.399347E-5</v>
      </c>
      <c r="Z41" s="8">
        <v>7.6004650000000004E-5</v>
      </c>
      <c r="AA41" s="8">
        <v>7.7198879999999996E-5</v>
      </c>
      <c r="AB41" s="8">
        <v>7.3273650000000006E-5</v>
      </c>
      <c r="AC41" s="8">
        <v>7.7183606000000001E-5</v>
      </c>
    </row>
    <row r="42" spans="1:29" s="5" customFormat="1">
      <c r="A42" s="16" t="s">
        <v>164</v>
      </c>
      <c r="B42" s="16" t="s">
        <v>131</v>
      </c>
      <c r="C42" s="16" t="s">
        <v>160</v>
      </c>
      <c r="D42" s="16" t="s">
        <v>10</v>
      </c>
      <c r="E42" s="8">
        <v>0</v>
      </c>
      <c r="F42" s="8">
        <v>760.75440373587321</v>
      </c>
      <c r="G42" s="8">
        <v>1035.5624051255231</v>
      </c>
      <c r="H42" s="8">
        <v>1047.4538269904476</v>
      </c>
      <c r="I42" s="8">
        <v>1059.4777376808961</v>
      </c>
      <c r="J42" s="8">
        <v>1043.8825775415633</v>
      </c>
      <c r="K42" s="8">
        <v>1099.30348039973</v>
      </c>
      <c r="L42" s="8">
        <v>1093.719994934989</v>
      </c>
      <c r="M42" s="8">
        <v>1093.944545380512</v>
      </c>
      <c r="N42" s="8">
        <v>1132.4812346437091</v>
      </c>
      <c r="O42" s="8">
        <v>1135.0353659886821</v>
      </c>
      <c r="P42" s="8">
        <v>1206.2777145397681</v>
      </c>
      <c r="Q42" s="8">
        <v>1222.4308823465972</v>
      </c>
      <c r="R42" s="8">
        <v>1242.9338429308241</v>
      </c>
      <c r="S42" s="8">
        <v>1230.2159534541101</v>
      </c>
      <c r="T42" s="8">
        <v>2890.4491979152658</v>
      </c>
      <c r="U42" s="8">
        <v>3026.9901533112902</v>
      </c>
      <c r="V42" s="8">
        <v>3431.9669196966061</v>
      </c>
      <c r="W42" s="8">
        <v>3802.3419783022518</v>
      </c>
      <c r="X42" s="8">
        <v>3799.2009593849471</v>
      </c>
      <c r="Y42" s="8">
        <v>3381.0430120207102</v>
      </c>
      <c r="Z42" s="8">
        <v>3340.6202014866003</v>
      </c>
      <c r="AA42" s="8">
        <v>3298.2571522872399</v>
      </c>
      <c r="AB42" s="8">
        <v>3247.77341101503</v>
      </c>
      <c r="AC42" s="8">
        <v>3437.959163360355</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863.45784000000003</v>
      </c>
      <c r="F45" s="8">
        <v>2496.3347980807748</v>
      </c>
      <c r="G45" s="8">
        <v>4202.4425099999999</v>
      </c>
      <c r="H45" s="8">
        <v>4390.70946</v>
      </c>
      <c r="I45" s="8">
        <v>4427.9491200000002</v>
      </c>
      <c r="J45" s="8">
        <v>4939.7959799999999</v>
      </c>
      <c r="K45" s="8">
        <v>5005.2628800000002</v>
      </c>
      <c r="L45" s="8">
        <v>4063.8180000000002</v>
      </c>
      <c r="M45" s="8">
        <v>4612.4405900000002</v>
      </c>
      <c r="N45" s="8">
        <v>4787.2061000000003</v>
      </c>
      <c r="O45" s="8">
        <v>4696.8279400000001</v>
      </c>
      <c r="P45" s="8">
        <v>4153.2279099999996</v>
      </c>
      <c r="Q45" s="8">
        <v>4349.3283700000002</v>
      </c>
      <c r="R45" s="8">
        <v>4250.8400700000002</v>
      </c>
      <c r="S45" s="8">
        <v>4539.3320199999998</v>
      </c>
      <c r="T45" s="8">
        <v>4567.2275499999996</v>
      </c>
      <c r="U45" s="8">
        <v>3956.6313899999996</v>
      </c>
      <c r="V45" s="8">
        <v>4179.9126799999995</v>
      </c>
      <c r="W45" s="8">
        <v>4160.3729000000003</v>
      </c>
      <c r="X45" s="8">
        <v>4206.0841700000001</v>
      </c>
      <c r="Y45" s="8">
        <v>3712.0106999999998</v>
      </c>
      <c r="Z45" s="8">
        <v>3845.9306000000001</v>
      </c>
      <c r="AA45" s="8">
        <v>3611.8805000000002</v>
      </c>
      <c r="AB45" s="8">
        <v>3841.3373999999999</v>
      </c>
      <c r="AC45" s="8">
        <v>3866.0357999999997</v>
      </c>
    </row>
    <row r="46" spans="1:29" s="19" customFormat="1">
      <c r="A46" s="16" t="s">
        <v>96</v>
      </c>
      <c r="B46" s="16" t="s">
        <v>98</v>
      </c>
      <c r="C46" s="16" t="s">
        <v>133</v>
      </c>
      <c r="D46" s="16" t="s">
        <v>9</v>
      </c>
      <c r="E46" s="8">
        <v>134.49359999999999</v>
      </c>
      <c r="F46" s="8">
        <v>130.892771500203</v>
      </c>
      <c r="G46" s="8">
        <v>2382.5067000540075</v>
      </c>
      <c r="H46" s="8">
        <v>2313.2718039509423</v>
      </c>
      <c r="I46" s="8">
        <v>2454.2885816916232</v>
      </c>
      <c r="J46" s="8">
        <v>3508.7952157280079</v>
      </c>
      <c r="K46" s="8">
        <v>4088.6253438362546</v>
      </c>
      <c r="L46" s="8">
        <v>5253.9694832024243</v>
      </c>
      <c r="M46" s="8">
        <v>5782.3211315780309</v>
      </c>
      <c r="N46" s="8">
        <v>6205.984847004579</v>
      </c>
      <c r="O46" s="8">
        <v>5965.9680636678904</v>
      </c>
      <c r="P46" s="8">
        <v>5522.0829318189908</v>
      </c>
      <c r="Q46" s="8">
        <v>5336.3863204966601</v>
      </c>
      <c r="R46" s="8">
        <v>5459.7987866163303</v>
      </c>
      <c r="S46" s="8">
        <v>5471.2026251655507</v>
      </c>
      <c r="T46" s="8">
        <v>5305.4711024504995</v>
      </c>
      <c r="U46" s="8">
        <v>5564.0196817944397</v>
      </c>
      <c r="V46" s="8">
        <v>5818.1252160354597</v>
      </c>
      <c r="W46" s="8">
        <v>6089.89275692107</v>
      </c>
      <c r="X46" s="8">
        <v>5932.1473608842507</v>
      </c>
      <c r="Y46" s="8">
        <v>5403.5778252370801</v>
      </c>
      <c r="Z46" s="8">
        <v>5152.7215241512404</v>
      </c>
      <c r="AA46" s="8">
        <v>5373.8820923705498</v>
      </c>
      <c r="AB46" s="8">
        <v>5384.9115569261203</v>
      </c>
      <c r="AC46" s="8">
        <v>5338.6184438509999</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603.72433071357102</v>
      </c>
      <c r="G48" s="8">
        <v>826.99644674732849</v>
      </c>
      <c r="H48" s="8">
        <v>863.21564439437498</v>
      </c>
      <c r="I48" s="8">
        <v>878.21087542234352</v>
      </c>
      <c r="J48" s="8">
        <v>930.22758389546289</v>
      </c>
      <c r="K48" s="8">
        <v>860.22668424829999</v>
      </c>
      <c r="L48" s="8">
        <v>830.20758267776102</v>
      </c>
      <c r="M48" s="8">
        <v>879.52958942131397</v>
      </c>
      <c r="N48" s="8">
        <v>856.13087492504098</v>
      </c>
      <c r="O48" s="8">
        <v>970.41336110746602</v>
      </c>
      <c r="P48" s="8">
        <v>830.13198363088793</v>
      </c>
      <c r="Q48" s="8">
        <v>864.81731030957008</v>
      </c>
      <c r="R48" s="8">
        <v>882.57122602638003</v>
      </c>
      <c r="S48" s="8">
        <v>929.26878912787697</v>
      </c>
      <c r="T48" s="8">
        <v>861.64682219959002</v>
      </c>
      <c r="U48" s="8">
        <v>833.39446798688004</v>
      </c>
      <c r="V48" s="8">
        <v>882.73669199081496</v>
      </c>
      <c r="W48" s="8">
        <v>854.73584070055506</v>
      </c>
      <c r="X48" s="8">
        <v>970.41284313814606</v>
      </c>
      <c r="Y48" s="8">
        <v>830.13017218953007</v>
      </c>
      <c r="Z48" s="8">
        <v>1234.9669159917501</v>
      </c>
      <c r="AA48" s="8">
        <v>1672.6134181114201</v>
      </c>
      <c r="AB48" s="8">
        <v>1767.3786253469139</v>
      </c>
      <c r="AC48" s="8">
        <v>1645.2903737710362</v>
      </c>
    </row>
    <row r="49" spans="1:29" s="19" customFormat="1">
      <c r="A49" s="16" t="s">
        <v>96</v>
      </c>
      <c r="B49" s="16" t="s">
        <v>101</v>
      </c>
      <c r="C49" s="16" t="s">
        <v>136</v>
      </c>
      <c r="D49" s="16" t="s">
        <v>9</v>
      </c>
      <c r="E49" s="8">
        <v>0</v>
      </c>
      <c r="F49" s="8">
        <v>2730.1430707805798</v>
      </c>
      <c r="G49" s="8">
        <v>3265.1060618133301</v>
      </c>
      <c r="H49" s="8">
        <v>3057.310055564808</v>
      </c>
      <c r="I49" s="8">
        <v>3110.1448571592059</v>
      </c>
      <c r="J49" s="8">
        <v>3098.0525546823696</v>
      </c>
      <c r="K49" s="8">
        <v>3328.9523175218401</v>
      </c>
      <c r="L49" s="8">
        <v>3186.6393400000002</v>
      </c>
      <c r="M49" s="8">
        <v>5034.3975</v>
      </c>
      <c r="N49" s="8">
        <v>5202.0653000000002</v>
      </c>
      <c r="O49" s="8">
        <v>5316.3602000000001</v>
      </c>
      <c r="P49" s="8">
        <v>4866.0977000000003</v>
      </c>
      <c r="Q49" s="8">
        <v>4541.4642999999996</v>
      </c>
      <c r="R49" s="8">
        <v>4605.6356999999998</v>
      </c>
      <c r="S49" s="8">
        <v>4494.4970000000003</v>
      </c>
      <c r="T49" s="8">
        <v>4779.4403999999995</v>
      </c>
      <c r="U49" s="8">
        <v>4967.6875</v>
      </c>
      <c r="V49" s="8">
        <v>5091.7395999999999</v>
      </c>
      <c r="W49" s="8">
        <v>5161.1319999999996</v>
      </c>
      <c r="X49" s="8">
        <v>5276.9418999999998</v>
      </c>
      <c r="Y49" s="8">
        <v>4750.7898999999998</v>
      </c>
      <c r="Z49" s="8">
        <v>4342.1136000000006</v>
      </c>
      <c r="AA49" s="8">
        <v>4540.8625000000002</v>
      </c>
      <c r="AB49" s="8">
        <v>4430.7529000000004</v>
      </c>
      <c r="AC49" s="8">
        <v>4784.4623000000001</v>
      </c>
    </row>
    <row r="50" spans="1:29" s="19" customFormat="1">
      <c r="A50" s="16" t="s">
        <v>96</v>
      </c>
      <c r="B50" s="16" t="s">
        <v>102</v>
      </c>
      <c r="C50" s="16" t="s">
        <v>137</v>
      </c>
      <c r="D50" s="16" t="s">
        <v>9</v>
      </c>
      <c r="E50" s="8">
        <v>0</v>
      </c>
      <c r="F50" s="8">
        <v>518.38139011482201</v>
      </c>
      <c r="G50" s="8">
        <v>664.45105845115199</v>
      </c>
      <c r="H50" s="8">
        <v>1671.0939196293727</v>
      </c>
      <c r="I50" s="8">
        <v>1646.144547938979</v>
      </c>
      <c r="J50" s="8">
        <v>1651.6009088335379</v>
      </c>
      <c r="K50" s="8">
        <v>3293.5110357687681</v>
      </c>
      <c r="L50" s="8">
        <v>3027.7457564848742</v>
      </c>
      <c r="M50" s="8">
        <v>3266.622556837398</v>
      </c>
      <c r="N50" s="8">
        <v>3115.35094857986</v>
      </c>
      <c r="O50" s="8">
        <v>3411.6799181899146</v>
      </c>
      <c r="P50" s="8">
        <v>3038.5461095360401</v>
      </c>
      <c r="Q50" s="8">
        <v>3206.46756</v>
      </c>
      <c r="R50" s="8">
        <v>3093.7863000000002</v>
      </c>
      <c r="S50" s="8">
        <v>3019.3030100000001</v>
      </c>
      <c r="T50" s="8">
        <v>3816.2663500000003</v>
      </c>
      <c r="U50" s="8">
        <v>3711.1145000000001</v>
      </c>
      <c r="V50" s="8">
        <v>4404.5128000000004</v>
      </c>
      <c r="W50" s="8">
        <v>4700.4490400000004</v>
      </c>
      <c r="X50" s="8">
        <v>5276.6608999999999</v>
      </c>
      <c r="Y50" s="8">
        <v>4889.7722000000003</v>
      </c>
      <c r="Z50" s="8">
        <v>5040.1108299999996</v>
      </c>
      <c r="AA50" s="8">
        <v>4967.2451500000006</v>
      </c>
      <c r="AB50" s="8">
        <v>4843.6206000000002</v>
      </c>
      <c r="AC50" s="8">
        <v>5223.4426000000003</v>
      </c>
    </row>
    <row r="51" spans="1:29" s="19" customFormat="1">
      <c r="A51" s="16" t="s">
        <v>96</v>
      </c>
      <c r="B51" s="16" t="s">
        <v>103</v>
      </c>
      <c r="C51" s="16" t="s">
        <v>138</v>
      </c>
      <c r="D51" s="16" t="s">
        <v>9</v>
      </c>
      <c r="E51" s="8">
        <v>0</v>
      </c>
      <c r="F51" s="8">
        <v>1.0843167299999999E-5</v>
      </c>
      <c r="G51" s="8">
        <v>5.0081504000000002E-5</v>
      </c>
      <c r="H51" s="8">
        <v>5.0586694999999994E-5</v>
      </c>
      <c r="I51" s="8">
        <v>4.8725649000000001E-5</v>
      </c>
      <c r="J51" s="8">
        <v>4.1483863999999999E-5</v>
      </c>
      <c r="K51" s="8">
        <v>4.3595138000000003E-5</v>
      </c>
      <c r="L51" s="8">
        <v>4.2040287000000002E-5</v>
      </c>
      <c r="M51" s="8">
        <v>4.6133854999999999E-5</v>
      </c>
      <c r="N51" s="8">
        <v>4.1688942999999998E-5</v>
      </c>
      <c r="O51" s="8">
        <v>4.5990756E-5</v>
      </c>
      <c r="P51" s="8">
        <v>2.4006625300000001E-4</v>
      </c>
      <c r="Q51" s="8">
        <v>2.3499528000000002E-4</v>
      </c>
      <c r="R51" s="8">
        <v>2.3685315999999999E-4</v>
      </c>
      <c r="S51" s="8">
        <v>2.2333830399999999E-4</v>
      </c>
      <c r="T51" s="8">
        <v>2.3167928000000001E-4</v>
      </c>
      <c r="U51" s="8">
        <v>2.3534199E-4</v>
      </c>
      <c r="V51" s="8">
        <v>2.2924974E-4</v>
      </c>
      <c r="W51" s="8">
        <v>2.1718826600000002E-4</v>
      </c>
      <c r="X51" s="8">
        <v>2.3684016999999999E-4</v>
      </c>
      <c r="Y51" s="8">
        <v>536.68196261449998</v>
      </c>
      <c r="Z51" s="8">
        <v>524.01657592640004</v>
      </c>
      <c r="AA51" s="8">
        <v>514.11391237841997</v>
      </c>
      <c r="AB51" s="8">
        <v>474.12539770267</v>
      </c>
      <c r="AC51" s="8">
        <v>513.16310555123994</v>
      </c>
    </row>
    <row r="52" spans="1:29" s="19" customFormat="1">
      <c r="A52" s="16" t="s">
        <v>96</v>
      </c>
      <c r="B52" s="16" t="s">
        <v>104</v>
      </c>
      <c r="C52" s="16" t="s">
        <v>28</v>
      </c>
      <c r="D52" s="16" t="s">
        <v>9</v>
      </c>
      <c r="E52" s="8">
        <v>4555.2301499999994</v>
      </c>
      <c r="F52" s="8">
        <v>8842.8023456508345</v>
      </c>
      <c r="G52" s="8">
        <v>8685.9513432539989</v>
      </c>
      <c r="H52" s="8">
        <v>8554.22238419532</v>
      </c>
      <c r="I52" s="8">
        <v>8913.5183496827813</v>
      </c>
      <c r="J52" s="8">
        <v>8535.3050963266796</v>
      </c>
      <c r="K52" s="8">
        <v>9356.2767000000003</v>
      </c>
      <c r="L52" s="8">
        <v>14052.642900000003</v>
      </c>
      <c r="M52" s="8">
        <v>14540.5121</v>
      </c>
      <c r="N52" s="8">
        <v>14629.2111</v>
      </c>
      <c r="O52" s="8">
        <v>15332.691700000001</v>
      </c>
      <c r="P52" s="8">
        <v>14235.893629999999</v>
      </c>
      <c r="Q52" s="8">
        <v>13889.251100000001</v>
      </c>
      <c r="R52" s="8">
        <v>14403.581</v>
      </c>
      <c r="S52" s="8">
        <v>14030.950800000001</v>
      </c>
      <c r="T52" s="8">
        <v>17047.135139999999</v>
      </c>
      <c r="U52" s="8">
        <v>18195.129300000001</v>
      </c>
      <c r="V52" s="8">
        <v>18528.979500000001</v>
      </c>
      <c r="W52" s="8">
        <v>17084.866099999999</v>
      </c>
      <c r="X52" s="8">
        <v>18166.6777</v>
      </c>
      <c r="Y52" s="8">
        <v>15735.563</v>
      </c>
      <c r="Z52" s="8">
        <v>15259.749069999998</v>
      </c>
      <c r="AA52" s="8">
        <v>16232.583500000001</v>
      </c>
      <c r="AB52" s="8">
        <v>15969.903299999998</v>
      </c>
      <c r="AC52" s="8">
        <v>17000.588899999999</v>
      </c>
    </row>
    <row r="53" spans="1:29" s="19" customFormat="1">
      <c r="A53" s="16" t="s">
        <v>96</v>
      </c>
      <c r="B53" s="16" t="s">
        <v>105</v>
      </c>
      <c r="C53" s="16" t="s">
        <v>139</v>
      </c>
      <c r="D53" s="16" t="s">
        <v>9</v>
      </c>
      <c r="E53" s="8">
        <v>0</v>
      </c>
      <c r="F53" s="8">
        <v>1.8147540399999998E-5</v>
      </c>
      <c r="G53" s="8">
        <v>4.1118241000000001E-5</v>
      </c>
      <c r="H53" s="8">
        <v>3.9594300000000001E-5</v>
      </c>
      <c r="I53" s="8">
        <v>4.0655224999999998E-5</v>
      </c>
      <c r="J53" s="8">
        <v>3.7872681000000002E-5</v>
      </c>
      <c r="K53" s="8">
        <v>4.4736736E-5</v>
      </c>
      <c r="L53" s="8">
        <v>4.6174633999999996E-5</v>
      </c>
      <c r="M53" s="8">
        <v>5.0812269999999999E-5</v>
      </c>
      <c r="N53" s="8">
        <v>4.2318209999999998E-5</v>
      </c>
      <c r="O53" s="8">
        <v>5.1390320999999999E-5</v>
      </c>
      <c r="P53" s="8">
        <v>1.40381305E-4</v>
      </c>
      <c r="Q53" s="8">
        <v>1.2580863000000002E-4</v>
      </c>
      <c r="R53" s="8">
        <v>1.76704793E-4</v>
      </c>
      <c r="S53" s="8">
        <v>1.8509927200000001E-4</v>
      </c>
      <c r="T53" s="8">
        <v>2.8127755E-4</v>
      </c>
      <c r="U53" s="8">
        <v>2.9200565999999999E-4</v>
      </c>
      <c r="V53" s="8">
        <v>2.8573061600000002E-4</v>
      </c>
      <c r="W53" s="8">
        <v>2.5317751000000001E-4</v>
      </c>
      <c r="X53" s="8">
        <v>2.9651972999999998E-4</v>
      </c>
      <c r="Y53" s="8">
        <v>2.8588589000000001E-4</v>
      </c>
      <c r="Z53" s="8">
        <v>7.2642281999999998E-4</v>
      </c>
      <c r="AA53" s="8">
        <v>555.77790133179599</v>
      </c>
      <c r="AB53" s="8">
        <v>576.87909518023605</v>
      </c>
      <c r="AC53" s="8">
        <v>560.03340681293503</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1154.5335700000001</v>
      </c>
      <c r="F55" s="8">
        <v>1972.5370764788263</v>
      </c>
      <c r="G55" s="8">
        <v>7199.1669438111003</v>
      </c>
      <c r="H55" s="8">
        <v>5868.4810797398395</v>
      </c>
      <c r="I55" s="8">
        <v>6072.9620594647004</v>
      </c>
      <c r="J55" s="8">
        <v>5770.4349986544003</v>
      </c>
      <c r="K55" s="8">
        <v>6871.1194325788001</v>
      </c>
      <c r="L55" s="8">
        <v>6786.2610337095002</v>
      </c>
      <c r="M55" s="8">
        <v>6562.4558427659495</v>
      </c>
      <c r="N55" s="8">
        <v>6700.1865471797009</v>
      </c>
      <c r="O55" s="8">
        <v>6875.1302228169998</v>
      </c>
      <c r="P55" s="8">
        <v>7070.2501264364691</v>
      </c>
      <c r="Q55" s="8">
        <v>5863.2764864997998</v>
      </c>
      <c r="R55" s="8">
        <v>6072.5496346478003</v>
      </c>
      <c r="S55" s="8">
        <v>5849.8012103085994</v>
      </c>
      <c r="T55" s="8">
        <v>9179.6561000000002</v>
      </c>
      <c r="U55" s="8">
        <v>9137.5110999999997</v>
      </c>
      <c r="V55" s="8">
        <v>7686.9605600000004</v>
      </c>
      <c r="W55" s="8">
        <v>7693.8774999999996</v>
      </c>
      <c r="X55" s="8">
        <v>7725.8513000000003</v>
      </c>
      <c r="Y55" s="8">
        <v>13179.62275</v>
      </c>
      <c r="Z55" s="8">
        <v>11110.928100000001</v>
      </c>
      <c r="AA55" s="8">
        <v>11510.449849999999</v>
      </c>
      <c r="AB55" s="8">
        <v>11531.2601</v>
      </c>
      <c r="AC55" s="8">
        <v>12035.0452</v>
      </c>
    </row>
    <row r="56" spans="1:29" s="19" customFormat="1">
      <c r="A56" s="16" t="s">
        <v>161</v>
      </c>
      <c r="B56" s="16" t="s">
        <v>108</v>
      </c>
      <c r="C56" s="16" t="s">
        <v>142</v>
      </c>
      <c r="D56" s="16" t="s">
        <v>9</v>
      </c>
      <c r="E56" s="8">
        <v>339.43356</v>
      </c>
      <c r="F56" s="8">
        <v>2987.600123864353</v>
      </c>
      <c r="G56" s="8">
        <v>5701.7297777915192</v>
      </c>
      <c r="H56" s="8">
        <v>7349.7166304659804</v>
      </c>
      <c r="I56" s="8">
        <v>8788.0887097389495</v>
      </c>
      <c r="J56" s="8">
        <v>8695.1451600025503</v>
      </c>
      <c r="K56" s="8">
        <v>12182.95198</v>
      </c>
      <c r="L56" s="8">
        <v>11719.023800000001</v>
      </c>
      <c r="M56" s="8">
        <v>11230.653249999999</v>
      </c>
      <c r="N56" s="8">
        <v>12244.231319999999</v>
      </c>
      <c r="O56" s="8">
        <v>11944.96254</v>
      </c>
      <c r="P56" s="8">
        <v>13067.07476</v>
      </c>
      <c r="Q56" s="8">
        <v>12133.54017</v>
      </c>
      <c r="R56" s="8">
        <v>12119.478519999999</v>
      </c>
      <c r="S56" s="8">
        <v>11996.215829999999</v>
      </c>
      <c r="T56" s="8">
        <v>16749.42164</v>
      </c>
      <c r="U56" s="8">
        <v>17081.467640000003</v>
      </c>
      <c r="V56" s="8">
        <v>15771.292149999999</v>
      </c>
      <c r="W56" s="8">
        <v>16943.6558</v>
      </c>
      <c r="X56" s="8">
        <v>17007.910540000001</v>
      </c>
      <c r="Y56" s="8">
        <v>17678.099300000002</v>
      </c>
      <c r="Z56" s="8">
        <v>16219.7863</v>
      </c>
      <c r="AA56" s="8">
        <v>16323.339769999999</v>
      </c>
      <c r="AB56" s="8">
        <v>15994.363600000001</v>
      </c>
      <c r="AC56" s="8">
        <v>16598.947</v>
      </c>
    </row>
    <row r="57" spans="1:29" s="19" customFormat="1">
      <c r="A57" s="16" t="s">
        <v>161</v>
      </c>
      <c r="B57" s="16" t="s">
        <v>109</v>
      </c>
      <c r="C57" s="16" t="s">
        <v>143</v>
      </c>
      <c r="D57" s="16" t="s">
        <v>9</v>
      </c>
      <c r="E57" s="8">
        <v>681.99599999999998</v>
      </c>
      <c r="F57" s="8">
        <v>2259.8441519888961</v>
      </c>
      <c r="G57" s="8">
        <v>2287.4694877616698</v>
      </c>
      <c r="H57" s="8">
        <v>2399.7479187283998</v>
      </c>
      <c r="I57" s="8">
        <v>2412.99398861789</v>
      </c>
      <c r="J57" s="8">
        <v>2433.78488439792</v>
      </c>
      <c r="K57" s="8">
        <v>2299.567079664474</v>
      </c>
      <c r="L57" s="8">
        <v>2292.3228213520101</v>
      </c>
      <c r="M57" s="8">
        <v>2226.4184783420601</v>
      </c>
      <c r="N57" s="8">
        <v>2436.48624862521</v>
      </c>
      <c r="O57" s="8">
        <v>2402.8707799737399</v>
      </c>
      <c r="P57" s="8">
        <v>2238.91208523152</v>
      </c>
      <c r="Q57" s="8">
        <v>2294.3121792655697</v>
      </c>
      <c r="R57" s="8">
        <v>2301.2878810992297</v>
      </c>
      <c r="S57" s="8">
        <v>2319.1847820553899</v>
      </c>
      <c r="T57" s="8">
        <v>2212.7657685521103</v>
      </c>
      <c r="U57" s="8">
        <v>3760.77439143325</v>
      </c>
      <c r="V57" s="8">
        <v>3158.64692017067</v>
      </c>
      <c r="W57" s="8">
        <v>3409.4072315651201</v>
      </c>
      <c r="X57" s="8">
        <v>3748.7853590317</v>
      </c>
      <c r="Y57" s="8">
        <v>3620.115785</v>
      </c>
      <c r="Z57" s="8">
        <v>5349.8989000000001</v>
      </c>
      <c r="AA57" s="8">
        <v>5337.0966000000008</v>
      </c>
      <c r="AB57" s="8">
        <v>5422.5680999999995</v>
      </c>
      <c r="AC57" s="8">
        <v>5185.1401999999998</v>
      </c>
    </row>
    <row r="58" spans="1:29" s="19" customFormat="1">
      <c r="A58" s="16" t="s">
        <v>161</v>
      </c>
      <c r="B58" s="16" t="s">
        <v>110</v>
      </c>
      <c r="C58" s="16" t="s">
        <v>144</v>
      </c>
      <c r="D58" s="16" t="s">
        <v>9</v>
      </c>
      <c r="E58" s="8">
        <v>0</v>
      </c>
      <c r="F58" s="8">
        <v>1.83293874E-3</v>
      </c>
      <c r="G58" s="8">
        <v>1.6419228700000001E-3</v>
      </c>
      <c r="H58" s="8">
        <v>1.797114165E-3</v>
      </c>
      <c r="I58" s="8">
        <v>63.602582152910003</v>
      </c>
      <c r="J58" s="8">
        <v>335.33843248080001</v>
      </c>
      <c r="K58" s="8">
        <v>321.61101851188999</v>
      </c>
      <c r="L58" s="8">
        <v>2812.4436959630302</v>
      </c>
      <c r="M58" s="8">
        <v>2713.1063239432997</v>
      </c>
      <c r="N58" s="8">
        <v>3027.4846894223297</v>
      </c>
      <c r="O58" s="8">
        <v>5273.2354578222003</v>
      </c>
      <c r="P58" s="8">
        <v>5253.8283145472606</v>
      </c>
      <c r="Q58" s="8">
        <v>5743.1980985986702</v>
      </c>
      <c r="R58" s="8">
        <v>5934.8053399999999</v>
      </c>
      <c r="S58" s="8">
        <v>5946.7540300000001</v>
      </c>
      <c r="T58" s="8">
        <v>5718.0899300000001</v>
      </c>
      <c r="U58" s="8">
        <v>5978.2531899999994</v>
      </c>
      <c r="V58" s="8">
        <v>5674.10689</v>
      </c>
      <c r="W58" s="8">
        <v>6201.8944700000002</v>
      </c>
      <c r="X58" s="8">
        <v>6395.5564100000001</v>
      </c>
      <c r="Y58" s="8">
        <v>5645.5467100000005</v>
      </c>
      <c r="Z58" s="8">
        <v>6014.1607000000004</v>
      </c>
      <c r="AA58" s="8">
        <v>5834.5123699999995</v>
      </c>
      <c r="AB58" s="8">
        <v>5960.82978</v>
      </c>
      <c r="AC58" s="8">
        <v>5892.1782699999994</v>
      </c>
    </row>
    <row r="59" spans="1:29" s="19" customFormat="1">
      <c r="A59" s="16" t="s">
        <v>161</v>
      </c>
      <c r="B59" s="16" t="s">
        <v>111</v>
      </c>
      <c r="C59" s="16" t="s">
        <v>145</v>
      </c>
      <c r="D59" s="16" t="s">
        <v>9</v>
      </c>
      <c r="E59" s="8">
        <v>0</v>
      </c>
      <c r="F59" s="8">
        <v>7.4269479E-5</v>
      </c>
      <c r="G59" s="8">
        <v>7.670607899999999E-5</v>
      </c>
      <c r="H59" s="8">
        <v>7.6313633000000004E-5</v>
      </c>
      <c r="I59" s="8">
        <v>7.4489858999999994E-5</v>
      </c>
      <c r="J59" s="8">
        <v>8.8119867000000006E-5</v>
      </c>
      <c r="K59" s="8">
        <v>1.2010829800000001E-4</v>
      </c>
      <c r="L59" s="8">
        <v>1.3952364600000001E-4</v>
      </c>
      <c r="M59" s="8">
        <v>1.3023177999999999E-4</v>
      </c>
      <c r="N59" s="8">
        <v>1.2491087800000001E-4</v>
      </c>
      <c r="O59" s="8">
        <v>1.3539762000000001E-4</v>
      </c>
      <c r="P59" s="8">
        <v>1.3785263999999998E-4</v>
      </c>
      <c r="Q59" s="8">
        <v>1.81793156E-3</v>
      </c>
      <c r="R59" s="8">
        <v>663.85238223651004</v>
      </c>
      <c r="S59" s="8">
        <v>712.85116242224001</v>
      </c>
      <c r="T59" s="8">
        <v>747.24324153853991</v>
      </c>
      <c r="U59" s="8">
        <v>1083.64644</v>
      </c>
      <c r="V59" s="8">
        <v>955.22473000000002</v>
      </c>
      <c r="W59" s="8">
        <v>1023.58527</v>
      </c>
      <c r="X59" s="8">
        <v>1094.8075699999999</v>
      </c>
      <c r="Y59" s="8">
        <v>1033.8478</v>
      </c>
      <c r="Z59" s="8">
        <v>1035.02802</v>
      </c>
      <c r="AA59" s="8">
        <v>993.57517000000007</v>
      </c>
      <c r="AB59" s="8">
        <v>1055.2127599999999</v>
      </c>
      <c r="AC59" s="8">
        <v>1102.7921799999999</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357.11525999999998</v>
      </c>
      <c r="F61" s="8">
        <v>327.12570472657796</v>
      </c>
      <c r="G61" s="8">
        <v>319.95339416481494</v>
      </c>
      <c r="H61" s="8">
        <v>319.12731144511099</v>
      </c>
      <c r="I61" s="8">
        <v>343.76867655064007</v>
      </c>
      <c r="J61" s="8">
        <v>350.66502147033998</v>
      </c>
      <c r="K61" s="8">
        <v>349.48801979406596</v>
      </c>
      <c r="L61" s="8">
        <v>606.66780573317294</v>
      </c>
      <c r="M61" s="8">
        <v>603.97422722714191</v>
      </c>
      <c r="N61" s="8">
        <v>641.94640325694991</v>
      </c>
      <c r="O61" s="8">
        <v>633.16469642694301</v>
      </c>
      <c r="P61" s="8">
        <v>569.96924466478299</v>
      </c>
      <c r="Q61" s="8">
        <v>557.45193410600007</v>
      </c>
      <c r="R61" s="8">
        <v>959.81060000000002</v>
      </c>
      <c r="S61" s="8">
        <v>659.83285999999998</v>
      </c>
      <c r="T61" s="8">
        <v>697.74360000000001</v>
      </c>
      <c r="U61" s="8">
        <v>651.20628999999997</v>
      </c>
      <c r="V61" s="8">
        <v>613.88427999999999</v>
      </c>
      <c r="W61" s="8">
        <v>627.86505999999997</v>
      </c>
      <c r="X61" s="8">
        <v>656.08516000000009</v>
      </c>
      <c r="Y61" s="8">
        <v>643.33878000000004</v>
      </c>
      <c r="Z61" s="8">
        <v>760.93424000000005</v>
      </c>
      <c r="AA61" s="8">
        <v>783.71460999999999</v>
      </c>
      <c r="AB61" s="8">
        <v>777.54234000000008</v>
      </c>
      <c r="AC61" s="8">
        <v>845.45027000000005</v>
      </c>
    </row>
    <row r="62" spans="1:29" s="19" customFormat="1">
      <c r="A62" s="16" t="s">
        <v>161</v>
      </c>
      <c r="B62" s="16" t="s">
        <v>185</v>
      </c>
      <c r="C62" s="16" t="s">
        <v>186</v>
      </c>
      <c r="D62" s="16" t="s">
        <v>9</v>
      </c>
      <c r="E62" s="8">
        <v>0</v>
      </c>
      <c r="F62" s="8">
        <v>2.5323391499999999E-5</v>
      </c>
      <c r="G62" s="8">
        <v>516.26134773238005</v>
      </c>
      <c r="H62" s="8">
        <v>570.36242192133</v>
      </c>
      <c r="I62" s="8">
        <v>599.92273462950993</v>
      </c>
      <c r="J62" s="8">
        <v>590.22132216463797</v>
      </c>
      <c r="K62" s="8">
        <v>578.52735608414002</v>
      </c>
      <c r="L62" s="8">
        <v>1599.0473452882172</v>
      </c>
      <c r="M62" s="8">
        <v>1511.9413848694269</v>
      </c>
      <c r="N62" s="8">
        <v>1682.8255946836719</v>
      </c>
      <c r="O62" s="8">
        <v>1621.4461688743759</v>
      </c>
      <c r="P62" s="8">
        <v>2541.7374499999996</v>
      </c>
      <c r="Q62" s="8">
        <v>2333.7017500000002</v>
      </c>
      <c r="R62" s="8">
        <v>2381.9624899999999</v>
      </c>
      <c r="S62" s="8">
        <v>2476.7204200000001</v>
      </c>
      <c r="T62" s="8">
        <v>2791.0164999999997</v>
      </c>
      <c r="U62" s="8">
        <v>2777.5208600000001</v>
      </c>
      <c r="V62" s="8">
        <v>2574.8999099999996</v>
      </c>
      <c r="W62" s="8">
        <v>2694.0458999999996</v>
      </c>
      <c r="X62" s="8">
        <v>2662.4077400000001</v>
      </c>
      <c r="Y62" s="8">
        <v>3533.5138999999999</v>
      </c>
      <c r="Z62" s="8">
        <v>3059.61076</v>
      </c>
      <c r="AA62" s="8">
        <v>3162.7209499999999</v>
      </c>
      <c r="AB62" s="8">
        <v>3187.4524000000001</v>
      </c>
      <c r="AC62" s="8">
        <v>3434.5443399999995</v>
      </c>
    </row>
    <row r="63" spans="1:29" s="19" customFormat="1">
      <c r="A63" s="16" t="s">
        <v>162</v>
      </c>
      <c r="B63" s="16" t="s">
        <v>114</v>
      </c>
      <c r="C63" s="16" t="s">
        <v>218</v>
      </c>
      <c r="D63" s="16" t="s">
        <v>9</v>
      </c>
      <c r="E63" s="8">
        <v>0</v>
      </c>
      <c r="F63" s="8">
        <v>699.20809001329997</v>
      </c>
      <c r="G63" s="8">
        <v>673.12311268559995</v>
      </c>
      <c r="H63" s="8">
        <v>674.56502190947003</v>
      </c>
      <c r="I63" s="8">
        <v>807.6599858131799</v>
      </c>
      <c r="J63" s="8">
        <v>849.36377622812995</v>
      </c>
      <c r="K63" s="8">
        <v>3518.4632000000001</v>
      </c>
      <c r="L63" s="8">
        <v>3465.8321999999998</v>
      </c>
      <c r="M63" s="8">
        <v>3417.6707000000001</v>
      </c>
      <c r="N63" s="8">
        <v>3781.5693999999999</v>
      </c>
      <c r="O63" s="8">
        <v>3867.0702999999999</v>
      </c>
      <c r="P63" s="8">
        <v>3340.7779999999998</v>
      </c>
      <c r="Q63" s="8">
        <v>3482.5547999999999</v>
      </c>
      <c r="R63" s="8">
        <v>3353.6660000000002</v>
      </c>
      <c r="S63" s="8">
        <v>3505.2824000000001</v>
      </c>
      <c r="T63" s="8">
        <v>4022.74307</v>
      </c>
      <c r="U63" s="8">
        <v>3958.0564000000004</v>
      </c>
      <c r="V63" s="8">
        <v>3853.7914000000001</v>
      </c>
      <c r="W63" s="8">
        <v>4221.0747000000001</v>
      </c>
      <c r="X63" s="8">
        <v>4302.3672999999999</v>
      </c>
      <c r="Y63" s="8">
        <v>4073.7994399999998</v>
      </c>
      <c r="Z63" s="8">
        <v>5787.1088500000005</v>
      </c>
      <c r="AA63" s="8">
        <v>5570.0678699999999</v>
      </c>
      <c r="AB63" s="8">
        <v>5967.9283000000005</v>
      </c>
      <c r="AC63" s="8">
        <v>5869.3086999999996</v>
      </c>
    </row>
    <row r="64" spans="1:29" s="19" customFormat="1">
      <c r="A64" s="16" t="s">
        <v>162</v>
      </c>
      <c r="B64" s="16" t="s">
        <v>115</v>
      </c>
      <c r="C64" s="16" t="s">
        <v>217</v>
      </c>
      <c r="D64" s="16" t="s">
        <v>9</v>
      </c>
      <c r="E64" s="8">
        <v>2585.5301599999998</v>
      </c>
      <c r="F64" s="8">
        <v>3582.6563018121806</v>
      </c>
      <c r="G64" s="8">
        <v>5141.7984699999997</v>
      </c>
      <c r="H64" s="8">
        <v>5538.7072900000003</v>
      </c>
      <c r="I64" s="8">
        <v>5321.6123399999997</v>
      </c>
      <c r="J64" s="8">
        <v>5873.1496000000006</v>
      </c>
      <c r="K64" s="8">
        <v>5248.9788699999999</v>
      </c>
      <c r="L64" s="8">
        <v>5583.9526800000003</v>
      </c>
      <c r="M64" s="8">
        <v>5624.10239</v>
      </c>
      <c r="N64" s="8">
        <v>5889.3334399999994</v>
      </c>
      <c r="O64" s="8">
        <v>6104.0376999999999</v>
      </c>
      <c r="P64" s="8">
        <v>5911.4812299999994</v>
      </c>
      <c r="Q64" s="8">
        <v>6283.6265949999997</v>
      </c>
      <c r="R64" s="8">
        <v>6160.0361699999994</v>
      </c>
      <c r="S64" s="8">
        <v>6875.8663400000005</v>
      </c>
      <c r="T64" s="8">
        <v>5744.3413500000006</v>
      </c>
      <c r="U64" s="8">
        <v>6747.3761400000003</v>
      </c>
      <c r="V64" s="8">
        <v>7025.61949</v>
      </c>
      <c r="W64" s="8">
        <v>6037.3946799999994</v>
      </c>
      <c r="X64" s="8">
        <v>6208.0595300000004</v>
      </c>
      <c r="Y64" s="8">
        <v>5855.7622699999993</v>
      </c>
      <c r="Z64" s="8">
        <v>6411.4183100000009</v>
      </c>
      <c r="AA64" s="8">
        <v>6120.6075300000002</v>
      </c>
      <c r="AB64" s="8">
        <v>6519.2695400000002</v>
      </c>
      <c r="AC64" s="8">
        <v>5567.2660000000005</v>
      </c>
    </row>
    <row r="65" spans="1:29" s="19" customFormat="1">
      <c r="A65" s="16" t="s">
        <v>162</v>
      </c>
      <c r="B65" s="16" t="s">
        <v>116</v>
      </c>
      <c r="C65" s="16" t="s">
        <v>219</v>
      </c>
      <c r="D65" s="16" t="s">
        <v>9</v>
      </c>
      <c r="E65" s="8">
        <v>1562.5195699999999</v>
      </c>
      <c r="F65" s="8">
        <v>1645.6350372227644</v>
      </c>
      <c r="G65" s="8">
        <v>1627.123433699157</v>
      </c>
      <c r="H65" s="8">
        <v>1726.6193759638802</v>
      </c>
      <c r="I65" s="8">
        <v>1540.5038090376263</v>
      </c>
      <c r="J65" s="8">
        <v>1661.6977264201898</v>
      </c>
      <c r="K65" s="8">
        <v>1578.7495920146559</v>
      </c>
      <c r="L65" s="8">
        <v>1497.2666113687199</v>
      </c>
      <c r="M65" s="8">
        <v>904.70317549038998</v>
      </c>
      <c r="N65" s="8">
        <v>950.49736205344993</v>
      </c>
      <c r="O65" s="8">
        <v>967.51946018414003</v>
      </c>
      <c r="P65" s="8">
        <v>906.61360029174011</v>
      </c>
      <c r="Q65" s="8">
        <v>1729.8412885893999</v>
      </c>
      <c r="R65" s="8">
        <v>1667.9654964429999</v>
      </c>
      <c r="S65" s="8">
        <v>1818.7715001342999</v>
      </c>
      <c r="T65" s="8">
        <v>1700.5629869139998</v>
      </c>
      <c r="U65" s="8">
        <v>1619.2059614043999</v>
      </c>
      <c r="V65" s="8">
        <v>1612.059236754</v>
      </c>
      <c r="W65" s="8">
        <v>1453.8908041907</v>
      </c>
      <c r="X65" s="8">
        <v>1515.4810644615</v>
      </c>
      <c r="Y65" s="8">
        <v>1370.157473</v>
      </c>
      <c r="Z65" s="8">
        <v>2839.7252600000002</v>
      </c>
      <c r="AA65" s="8">
        <v>2720.3802500000002</v>
      </c>
      <c r="AB65" s="8">
        <v>2834.00504</v>
      </c>
      <c r="AC65" s="8">
        <v>2764.4089999999997</v>
      </c>
    </row>
    <row r="66" spans="1:29" s="19" customFormat="1">
      <c r="A66" s="16" t="s">
        <v>162</v>
      </c>
      <c r="B66" s="16" t="s">
        <v>117</v>
      </c>
      <c r="C66" s="16" t="s">
        <v>220</v>
      </c>
      <c r="D66" s="16" t="s">
        <v>9</v>
      </c>
      <c r="E66" s="8">
        <v>1451.3835359999998</v>
      </c>
      <c r="F66" s="8">
        <v>1544.1833846542399</v>
      </c>
      <c r="G66" s="8">
        <v>4096.9064100000005</v>
      </c>
      <c r="H66" s="8">
        <v>4395.44391</v>
      </c>
      <c r="I66" s="8">
        <v>4224.126526</v>
      </c>
      <c r="J66" s="8">
        <v>4342.6415500000003</v>
      </c>
      <c r="K66" s="8">
        <v>4151.8082699999995</v>
      </c>
      <c r="L66" s="8">
        <v>6564.4056600000004</v>
      </c>
      <c r="M66" s="8">
        <v>6930.1331200000004</v>
      </c>
      <c r="N66" s="8">
        <v>7481.2839899999999</v>
      </c>
      <c r="O66" s="8">
        <v>7655.8405900000007</v>
      </c>
      <c r="P66" s="8">
        <v>8111.2943100000002</v>
      </c>
      <c r="Q66" s="8">
        <v>8457.6632700000009</v>
      </c>
      <c r="R66" s="8">
        <v>8116.0314600000002</v>
      </c>
      <c r="S66" s="8">
        <v>8370.9445699999997</v>
      </c>
      <c r="T66" s="8">
        <v>7782.8468800000001</v>
      </c>
      <c r="U66" s="8">
        <v>9155.4403000000002</v>
      </c>
      <c r="V66" s="8">
        <v>9522.6227700000018</v>
      </c>
      <c r="W66" s="8">
        <v>10226.682560000001</v>
      </c>
      <c r="X66" s="8">
        <v>10569.473099999999</v>
      </c>
      <c r="Y66" s="8">
        <v>10379.132799999999</v>
      </c>
      <c r="Z66" s="8">
        <v>10331.76354</v>
      </c>
      <c r="AA66" s="8">
        <v>9833.07827</v>
      </c>
      <c r="AB66" s="8">
        <v>9460.1732999999986</v>
      </c>
      <c r="AC66" s="8">
        <v>9064.0391600000003</v>
      </c>
    </row>
    <row r="67" spans="1:29" s="19" customFormat="1">
      <c r="A67" s="16" t="s">
        <v>162</v>
      </c>
      <c r="B67" s="16" t="s">
        <v>118</v>
      </c>
      <c r="C67" s="16" t="s">
        <v>216</v>
      </c>
      <c r="D67" s="16" t="s">
        <v>9</v>
      </c>
      <c r="E67" s="8">
        <v>5494.6867400000001</v>
      </c>
      <c r="F67" s="8">
        <v>6111.3807257681692</v>
      </c>
      <c r="G67" s="8">
        <v>11026.69608</v>
      </c>
      <c r="H67" s="8">
        <v>12052.726781000001</v>
      </c>
      <c r="I67" s="8">
        <v>11755.037221999999</v>
      </c>
      <c r="J67" s="8">
        <v>13138.154330000001</v>
      </c>
      <c r="K67" s="8">
        <v>11459.033775</v>
      </c>
      <c r="L67" s="8">
        <v>11769.635770000001</v>
      </c>
      <c r="M67" s="8">
        <v>12262.38934</v>
      </c>
      <c r="N67" s="8">
        <v>12992.891304000001</v>
      </c>
      <c r="O67" s="8">
        <v>13442.968703999999</v>
      </c>
      <c r="P67" s="8">
        <v>12148.478616999999</v>
      </c>
      <c r="Q67" s="8">
        <v>11952.33567</v>
      </c>
      <c r="R67" s="8">
        <v>11585.659175000001</v>
      </c>
      <c r="S67" s="8">
        <v>12356.687809999999</v>
      </c>
      <c r="T67" s="8">
        <v>10479.36966</v>
      </c>
      <c r="U67" s="8">
        <v>10740.589449999999</v>
      </c>
      <c r="V67" s="8">
        <v>11707.32467</v>
      </c>
      <c r="W67" s="8">
        <v>12277.29578</v>
      </c>
      <c r="X67" s="8">
        <v>9839.8058000000001</v>
      </c>
      <c r="Y67" s="8">
        <v>10425.909740000001</v>
      </c>
      <c r="Z67" s="8">
        <v>12489.206050000001</v>
      </c>
      <c r="AA67" s="8">
        <v>12133.357550000001</v>
      </c>
      <c r="AB67" s="8">
        <v>13487.57474</v>
      </c>
      <c r="AC67" s="8">
        <v>11684.883160000001</v>
      </c>
    </row>
    <row r="68" spans="1:29" s="19" customFormat="1">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221</v>
      </c>
      <c r="C69" s="16" t="s">
        <v>148</v>
      </c>
      <c r="D69" s="16" t="s">
        <v>9</v>
      </c>
      <c r="E69" s="8">
        <v>0</v>
      </c>
      <c r="F69" s="8">
        <v>2.0847379999999998E-4</v>
      </c>
      <c r="G69" s="8">
        <v>1.8157359000000001E-4</v>
      </c>
      <c r="H69" s="8">
        <v>1.8595130999999999E-4</v>
      </c>
      <c r="I69" s="8">
        <v>1.8542833299999998E-4</v>
      </c>
      <c r="J69" s="8">
        <v>1.8226676999999998E-4</v>
      </c>
      <c r="K69" s="8">
        <v>7.6627008E-4</v>
      </c>
      <c r="L69" s="8">
        <v>7.5239342000000002E-4</v>
      </c>
      <c r="M69" s="8">
        <v>7.1895168999999996E-4</v>
      </c>
      <c r="N69" s="8">
        <v>7.2418674000000001E-4</v>
      </c>
      <c r="O69" s="8">
        <v>7.3786928999999997E-4</v>
      </c>
      <c r="P69" s="8">
        <v>6.7631109000000004E-4</v>
      </c>
      <c r="Q69" s="8">
        <v>6.6708517000000007E-4</v>
      </c>
      <c r="R69" s="8">
        <v>6.3616742000000004E-4</v>
      </c>
      <c r="S69" s="8">
        <v>6.6509799000000007E-4</v>
      </c>
      <c r="T69" s="8">
        <v>1207.2683999999999</v>
      </c>
      <c r="U69" s="8">
        <v>1209.5776000000001</v>
      </c>
      <c r="V69" s="8">
        <v>1115.7838999999999</v>
      </c>
      <c r="W69" s="8">
        <v>1256.7662399999999</v>
      </c>
      <c r="X69" s="8">
        <v>1282.54304</v>
      </c>
      <c r="Y69" s="8">
        <v>1116.84006</v>
      </c>
      <c r="Z69" s="8">
        <v>1373.75991</v>
      </c>
      <c r="AA69" s="8">
        <v>1308.1974399999999</v>
      </c>
      <c r="AB69" s="8">
        <v>1417.4491500000001</v>
      </c>
      <c r="AC69" s="8">
        <v>1409.0787</v>
      </c>
    </row>
    <row r="70" spans="1:29" s="19" customFormat="1">
      <c r="A70" s="16" t="s">
        <v>163</v>
      </c>
      <c r="B70" s="16" t="s">
        <v>120</v>
      </c>
      <c r="C70" s="16" t="s">
        <v>149</v>
      </c>
      <c r="D70" s="16" t="s">
        <v>9</v>
      </c>
      <c r="E70" s="8">
        <v>785.27236999999991</v>
      </c>
      <c r="F70" s="8">
        <v>760.09428200894706</v>
      </c>
      <c r="G70" s="8">
        <v>711.33308954161703</v>
      </c>
      <c r="H70" s="8">
        <v>764.20164835823994</v>
      </c>
      <c r="I70" s="8">
        <v>838.76800082703994</v>
      </c>
      <c r="J70" s="8">
        <v>951.33164507588401</v>
      </c>
      <c r="K70" s="8">
        <v>857.95780237330018</v>
      </c>
      <c r="L70" s="8">
        <v>1336.77431065622</v>
      </c>
      <c r="M70" s="8">
        <v>1406.5247449457499</v>
      </c>
      <c r="N70" s="8">
        <v>1272.9959759685501</v>
      </c>
      <c r="O70" s="8">
        <v>1300.3670939643901</v>
      </c>
      <c r="P70" s="8">
        <v>1363.28028306443</v>
      </c>
      <c r="Q70" s="8">
        <v>1306.28214032805</v>
      </c>
      <c r="R70" s="8">
        <v>1327.0462918144999</v>
      </c>
      <c r="S70" s="8">
        <v>1357.0174804870001</v>
      </c>
      <c r="T70" s="8">
        <v>1269.29475644578</v>
      </c>
      <c r="U70" s="8">
        <v>1311.9588717673898</v>
      </c>
      <c r="V70" s="8">
        <v>1273.1234605715099</v>
      </c>
      <c r="W70" s="8">
        <v>1343.84567090309</v>
      </c>
      <c r="X70" s="8">
        <v>1395.1291723265599</v>
      </c>
      <c r="Y70" s="8">
        <v>1354.0312947200998</v>
      </c>
      <c r="Z70" s="8">
        <v>1439.8608588045699</v>
      </c>
      <c r="AA70" s="8">
        <v>1389.2810442995001</v>
      </c>
      <c r="AB70" s="8">
        <v>1541.9456149615</v>
      </c>
      <c r="AC70" s="8">
        <v>1459.9130911592001</v>
      </c>
    </row>
    <row r="71" spans="1:29" s="19" customFormat="1">
      <c r="A71" s="16" t="s">
        <v>163</v>
      </c>
      <c r="B71" s="16" t="s">
        <v>121</v>
      </c>
      <c r="C71" s="16" t="s">
        <v>150</v>
      </c>
      <c r="D71" s="16" t="s">
        <v>9</v>
      </c>
      <c r="E71" s="8">
        <v>0</v>
      </c>
      <c r="F71" s="8">
        <v>3.3224861999999997E-5</v>
      </c>
      <c r="G71" s="8">
        <v>2.8248826000000001E-5</v>
      </c>
      <c r="H71" s="8">
        <v>2.9090083499999999E-5</v>
      </c>
      <c r="I71" s="8">
        <v>3.4404768999999995E-5</v>
      </c>
      <c r="J71" s="8">
        <v>3.3546768499999999E-5</v>
      </c>
      <c r="K71" s="8">
        <v>3.9103434000000002E-5</v>
      </c>
      <c r="L71" s="8">
        <v>7.4459416000000005E-5</v>
      </c>
      <c r="M71" s="8">
        <v>6.8267108000000004E-5</v>
      </c>
      <c r="N71" s="8">
        <v>7.1378446999999996E-5</v>
      </c>
      <c r="O71" s="8">
        <v>7.372527799999999E-5</v>
      </c>
      <c r="P71" s="8">
        <v>1.6855112E-4</v>
      </c>
      <c r="Q71" s="8">
        <v>2.0265491000000002E-4</v>
      </c>
      <c r="R71" s="8">
        <v>1.9510639999999999E-4</v>
      </c>
      <c r="S71" s="8">
        <v>1.98054706E-4</v>
      </c>
      <c r="T71" s="8">
        <v>1.8294640700000002E-4</v>
      </c>
      <c r="U71" s="8">
        <v>2.2607161999999999E-4</v>
      </c>
      <c r="V71" s="8">
        <v>2.0216431000000002E-4</v>
      </c>
      <c r="W71" s="8">
        <v>2.2647448999999999E-4</v>
      </c>
      <c r="X71" s="8">
        <v>2.2850251E-4</v>
      </c>
      <c r="Y71" s="8">
        <v>741.03651654780992</v>
      </c>
      <c r="Z71" s="8">
        <v>949.07031494820001</v>
      </c>
      <c r="AA71" s="8">
        <v>945.51704380379999</v>
      </c>
      <c r="AB71" s="8">
        <v>983.59862905980003</v>
      </c>
      <c r="AC71" s="8">
        <v>950.74406528999998</v>
      </c>
    </row>
    <row r="72" spans="1:29" s="19" customFormat="1">
      <c r="A72" s="16" t="s">
        <v>163</v>
      </c>
      <c r="B72" s="16" t="s">
        <v>122</v>
      </c>
      <c r="C72" s="16" t="s">
        <v>151</v>
      </c>
      <c r="D72" s="16" t="s">
        <v>9</v>
      </c>
      <c r="E72" s="8">
        <v>4353.7224399999996</v>
      </c>
      <c r="F72" s="8">
        <v>5710.6913423210099</v>
      </c>
      <c r="G72" s="8">
        <v>5984.2262181313181</v>
      </c>
      <c r="H72" s="8">
        <v>6651.8799487879687</v>
      </c>
      <c r="I72" s="8">
        <v>8619.6504241552648</v>
      </c>
      <c r="J72" s="8">
        <v>9111.0114351444536</v>
      </c>
      <c r="K72" s="8">
        <v>8394.6596402044797</v>
      </c>
      <c r="L72" s="8">
        <v>8591.5172923531991</v>
      </c>
      <c r="M72" s="8">
        <v>7913.8911264574999</v>
      </c>
      <c r="N72" s="8">
        <v>8777.4701552268198</v>
      </c>
      <c r="O72" s="8">
        <v>8295.1673119309016</v>
      </c>
      <c r="P72" s="8">
        <v>8004.6502799999998</v>
      </c>
      <c r="Q72" s="8">
        <v>8158.069230000001</v>
      </c>
      <c r="R72" s="8">
        <v>8811.1547600000013</v>
      </c>
      <c r="S72" s="8">
        <v>9334.5509399999992</v>
      </c>
      <c r="T72" s="8">
        <v>8907.7133700000013</v>
      </c>
      <c r="U72" s="8">
        <v>10347.287120000001</v>
      </c>
      <c r="V72" s="8">
        <v>8652.3645299999989</v>
      </c>
      <c r="W72" s="8">
        <v>11064.90841</v>
      </c>
      <c r="X72" s="8">
        <v>11437.077850000001</v>
      </c>
      <c r="Y72" s="8">
        <v>10481.219669999999</v>
      </c>
      <c r="Z72" s="8">
        <v>10828.491040000001</v>
      </c>
      <c r="AA72" s="8">
        <v>10823.96141</v>
      </c>
      <c r="AB72" s="8">
        <v>11608.52189</v>
      </c>
      <c r="AC72" s="8">
        <v>10847.05688</v>
      </c>
    </row>
    <row r="73" spans="1:29" s="19" customFormat="1">
      <c r="A73" s="16" t="s">
        <v>163</v>
      </c>
      <c r="B73" s="16" t="s">
        <v>123</v>
      </c>
      <c r="C73" s="16" t="s">
        <v>152</v>
      </c>
      <c r="D73" s="16" t="s">
        <v>9</v>
      </c>
      <c r="E73" s="8">
        <v>229.16785999999999</v>
      </c>
      <c r="F73" s="8">
        <v>248.33010404215</v>
      </c>
      <c r="G73" s="8">
        <v>247.76932055302998</v>
      </c>
      <c r="H73" s="8">
        <v>252.48235816289403</v>
      </c>
      <c r="I73" s="8">
        <v>247.3369396233</v>
      </c>
      <c r="J73" s="8">
        <v>6.4072412999999998E-4</v>
      </c>
      <c r="K73" s="8">
        <v>287.77826579229998</v>
      </c>
      <c r="L73" s="8">
        <v>307.83573380950997</v>
      </c>
      <c r="M73" s="8">
        <v>281.54931119176001</v>
      </c>
      <c r="N73" s="8">
        <v>321.36738589298005</v>
      </c>
      <c r="O73" s="8">
        <v>334.25964825154</v>
      </c>
      <c r="P73" s="8">
        <v>307.94793577451998</v>
      </c>
      <c r="Q73" s="8">
        <v>310.69302757276</v>
      </c>
      <c r="R73" s="8">
        <v>294.4449368965</v>
      </c>
      <c r="S73" s="8">
        <v>318.48589559853002</v>
      </c>
      <c r="T73" s="8">
        <v>286.59162217699998</v>
      </c>
      <c r="U73" s="8">
        <v>308.85126977563004</v>
      </c>
      <c r="V73" s="8">
        <v>277.81140683896996</v>
      </c>
      <c r="W73" s="8">
        <v>310.75829382823997</v>
      </c>
      <c r="X73" s="8">
        <v>327.84433192514996</v>
      </c>
      <c r="Y73" s="8">
        <v>330.19578982365999</v>
      </c>
      <c r="Z73" s="8">
        <v>1181.3204430000001</v>
      </c>
      <c r="AA73" s="8">
        <v>1144.0282829999999</v>
      </c>
      <c r="AB73" s="8">
        <v>1267.80087</v>
      </c>
      <c r="AC73" s="8">
        <v>1173.422924</v>
      </c>
    </row>
    <row r="74" spans="1:29" s="19" customFormat="1">
      <c r="A74" s="16" t="s">
        <v>163</v>
      </c>
      <c r="B74" s="16" t="s">
        <v>124</v>
      </c>
      <c r="C74" s="16" t="s">
        <v>153</v>
      </c>
      <c r="D74" s="16" t="s">
        <v>9</v>
      </c>
      <c r="E74" s="8">
        <v>1450.25902</v>
      </c>
      <c r="F74" s="8">
        <v>1446.4227982279554</v>
      </c>
      <c r="G74" s="8">
        <v>1399.4148614491201</v>
      </c>
      <c r="H74" s="8">
        <v>1446.907081820126</v>
      </c>
      <c r="I74" s="8">
        <v>1512.4490518711198</v>
      </c>
      <c r="J74" s="8">
        <v>1457.5648578088421</v>
      </c>
      <c r="K74" s="8">
        <v>1441.5336906520461</v>
      </c>
      <c r="L74" s="8">
        <v>1461.7818672554999</v>
      </c>
      <c r="M74" s="8">
        <v>1421.5602443796802</v>
      </c>
      <c r="N74" s="8">
        <v>1538.8241005908301</v>
      </c>
      <c r="O74" s="8">
        <v>1548.6721171650699</v>
      </c>
      <c r="P74" s="8">
        <v>1415.8120667434603</v>
      </c>
      <c r="Q74" s="8">
        <v>1465.7189001542699</v>
      </c>
      <c r="R74" s="8">
        <v>1525.7523281017502</v>
      </c>
      <c r="S74" s="8">
        <v>1467.8385358624</v>
      </c>
      <c r="T74" s="8">
        <v>1450.5750598388202</v>
      </c>
      <c r="U74" s="8">
        <v>1455.6962221187998</v>
      </c>
      <c r="V74" s="8">
        <v>1426.84813805969</v>
      </c>
      <c r="W74" s="8">
        <v>1536.3897628899999</v>
      </c>
      <c r="X74" s="8">
        <v>785.47262917236992</v>
      </c>
      <c r="Y74" s="8">
        <v>1597.47346841892</v>
      </c>
      <c r="Z74" s="8">
        <v>2419.727638197</v>
      </c>
      <c r="AA74" s="8">
        <v>2470.4233391192597</v>
      </c>
      <c r="AB74" s="8">
        <v>2417.8547910884799</v>
      </c>
      <c r="AC74" s="8">
        <v>2355.7710233948401</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359.35219999999998</v>
      </c>
      <c r="F77" s="8">
        <v>333.47928668225501</v>
      </c>
      <c r="G77" s="8">
        <v>447.95852041503997</v>
      </c>
      <c r="H77" s="8">
        <v>465.75998794591004</v>
      </c>
      <c r="I77" s="8">
        <v>300.81078014175</v>
      </c>
      <c r="J77" s="8">
        <v>335.40464017383999</v>
      </c>
      <c r="K77" s="8">
        <v>528.04833802460007</v>
      </c>
      <c r="L77" s="8">
        <v>539.56038353279996</v>
      </c>
      <c r="M77" s="8">
        <v>497.37212547523995</v>
      </c>
      <c r="N77" s="8">
        <v>388.7100629583</v>
      </c>
      <c r="O77" s="8">
        <v>399.56217314015004</v>
      </c>
      <c r="P77" s="8">
        <v>534.35096872639997</v>
      </c>
      <c r="Q77" s="8">
        <v>542.25985106190001</v>
      </c>
      <c r="R77" s="8">
        <v>500.18308089210001</v>
      </c>
      <c r="S77" s="8">
        <v>554.62077900074996</v>
      </c>
      <c r="T77" s="8">
        <v>495.24466977420002</v>
      </c>
      <c r="U77" s="8">
        <v>515.46808765790001</v>
      </c>
      <c r="V77" s="8">
        <v>473.87640153549995</v>
      </c>
      <c r="W77" s="8">
        <v>534.72253242425995</v>
      </c>
      <c r="X77" s="8">
        <v>545.95498849159992</v>
      </c>
      <c r="Y77" s="8">
        <v>724.00974102079999</v>
      </c>
      <c r="Z77" s="8">
        <v>694.57256139210006</v>
      </c>
      <c r="AA77" s="8">
        <v>645.87265642699992</v>
      </c>
      <c r="AB77" s="8">
        <v>706.87616302670006</v>
      </c>
      <c r="AC77" s="8">
        <v>649.35123132569993</v>
      </c>
    </row>
    <row r="78" spans="1:29" s="19" customFormat="1">
      <c r="A78" s="16" t="s">
        <v>163</v>
      </c>
      <c r="B78" s="16" t="s">
        <v>128</v>
      </c>
      <c r="C78" s="16" t="s">
        <v>157</v>
      </c>
      <c r="D78" s="16" t="s">
        <v>9</v>
      </c>
      <c r="E78" s="8">
        <v>0</v>
      </c>
      <c r="F78" s="8">
        <v>1.2574725999999999E-4</v>
      </c>
      <c r="G78" s="8">
        <v>1.12969124E-4</v>
      </c>
      <c r="H78" s="8">
        <v>1.14217623E-4</v>
      </c>
      <c r="I78" s="8">
        <v>1.1698586899999999E-4</v>
      </c>
      <c r="J78" s="8">
        <v>1.8378568E-4</v>
      </c>
      <c r="K78" s="8">
        <v>1.75052814E-4</v>
      </c>
      <c r="L78" s="8">
        <v>1.7849127999999999E-4</v>
      </c>
      <c r="M78" s="8">
        <v>1.6543647400000001E-4</v>
      </c>
      <c r="N78" s="8">
        <v>1.66400538E-4</v>
      </c>
      <c r="O78" s="8">
        <v>1.7064295399999999E-4</v>
      </c>
      <c r="P78" s="8">
        <v>1.7351011500000001E-4</v>
      </c>
      <c r="Q78" s="8">
        <v>1.6223008300000002E-4</v>
      </c>
      <c r="R78" s="8">
        <v>1.638876E-4</v>
      </c>
      <c r="S78" s="8">
        <v>1.75052964E-4</v>
      </c>
      <c r="T78" s="8">
        <v>2.3446709E-4</v>
      </c>
      <c r="U78" s="8">
        <v>2.5114411999999997E-4</v>
      </c>
      <c r="V78" s="8">
        <v>2.2682969000000001E-4</v>
      </c>
      <c r="W78" s="8">
        <v>2.6234237600000001E-4</v>
      </c>
      <c r="X78" s="8">
        <v>2.6449387999999998E-4</v>
      </c>
      <c r="Y78" s="8">
        <v>2.6107597000000002E-4</v>
      </c>
      <c r="Z78" s="8">
        <v>2.6790077999999998E-4</v>
      </c>
      <c r="AA78" s="8">
        <v>2.6458334999999999E-4</v>
      </c>
      <c r="AB78" s="8">
        <v>2.7869040999999999E-4</v>
      </c>
      <c r="AC78" s="8">
        <v>2.6118495999999998E-4</v>
      </c>
    </row>
    <row r="79" spans="1:29" s="19" customFormat="1">
      <c r="A79" s="16" t="s">
        <v>164</v>
      </c>
      <c r="B79" s="16" t="s">
        <v>129</v>
      </c>
      <c r="C79" s="16" t="s">
        <v>158</v>
      </c>
      <c r="D79" s="16" t="s">
        <v>9</v>
      </c>
      <c r="E79" s="8">
        <v>573.87620000000004</v>
      </c>
      <c r="F79" s="8">
        <v>587.75183795254702</v>
      </c>
      <c r="G79" s="8">
        <v>1073.3702341022281</v>
      </c>
      <c r="H79" s="8">
        <v>1314.78566743225</v>
      </c>
      <c r="I79" s="8">
        <v>1240.3801368497241</v>
      </c>
      <c r="J79" s="8">
        <v>1360.1070366532499</v>
      </c>
      <c r="K79" s="8">
        <v>1305.9927060688201</v>
      </c>
      <c r="L79" s="8">
        <v>1291.54483617917</v>
      </c>
      <c r="M79" s="8">
        <v>1365.1545827647501</v>
      </c>
      <c r="N79" s="8">
        <v>1311.53433830429</v>
      </c>
      <c r="O79" s="8">
        <v>1354.9502252786899</v>
      </c>
      <c r="P79" s="8">
        <v>1368.32239207052</v>
      </c>
      <c r="Q79" s="8">
        <v>1322.0480475760501</v>
      </c>
      <c r="R79" s="8">
        <v>1253.0753391268761</v>
      </c>
      <c r="S79" s="8">
        <v>1398.9607254622799</v>
      </c>
      <c r="T79" s="8">
        <v>1355.4601519835701</v>
      </c>
      <c r="U79" s="8">
        <v>1346.6823539296197</v>
      </c>
      <c r="V79" s="8">
        <v>1450.5947358434</v>
      </c>
      <c r="W79" s="8">
        <v>1443.6694845617601</v>
      </c>
      <c r="X79" s="8">
        <v>1500.7782848976101</v>
      </c>
      <c r="Y79" s="8">
        <v>1444.8641308818901</v>
      </c>
      <c r="Z79" s="8">
        <v>1426.395181017954</v>
      </c>
      <c r="AA79" s="8">
        <v>1367.4264125451161</v>
      </c>
      <c r="AB79" s="8">
        <v>1495.0763629910598</v>
      </c>
      <c r="AC79" s="8">
        <v>949.44682592192999</v>
      </c>
    </row>
    <row r="80" spans="1:29" s="19" customFormat="1">
      <c r="A80" s="16" t="s">
        <v>164</v>
      </c>
      <c r="B80" s="16" t="s">
        <v>130</v>
      </c>
      <c r="C80" s="16" t="s">
        <v>159</v>
      </c>
      <c r="D80" s="16" t="s">
        <v>9</v>
      </c>
      <c r="E80" s="8">
        <v>692.62922000000003</v>
      </c>
      <c r="F80" s="8">
        <v>675.28834829315701</v>
      </c>
      <c r="G80" s="8">
        <v>663.84731350818902</v>
      </c>
      <c r="H80" s="8">
        <v>809.37038344509608</v>
      </c>
      <c r="I80" s="8">
        <v>1488.4861037321602</v>
      </c>
      <c r="J80" s="8">
        <v>2194.5809794503102</v>
      </c>
      <c r="K80" s="8">
        <v>2449.5433429302161</v>
      </c>
      <c r="L80" s="8">
        <v>2898.229679393376</v>
      </c>
      <c r="M80" s="8">
        <v>3701.0899727158899</v>
      </c>
      <c r="N80" s="8">
        <v>3963.3488809563601</v>
      </c>
      <c r="O80" s="8">
        <v>4003.4189469220596</v>
      </c>
      <c r="P80" s="8">
        <v>4026.4502072050436</v>
      </c>
      <c r="Q80" s="8">
        <v>4416.2948649549407</v>
      </c>
      <c r="R80" s="8">
        <v>4436.4153512071998</v>
      </c>
      <c r="S80" s="8">
        <v>5332.5431287041301</v>
      </c>
      <c r="T80" s="8">
        <v>4861.3388003752898</v>
      </c>
      <c r="U80" s="8">
        <v>4953.7887092821802</v>
      </c>
      <c r="V80" s="8">
        <v>5050.1008062368201</v>
      </c>
      <c r="W80" s="8">
        <v>5546.0314623985305</v>
      </c>
      <c r="X80" s="8">
        <v>5523.1808203311293</v>
      </c>
      <c r="Y80" s="8">
        <v>5305.5337557504799</v>
      </c>
      <c r="Z80" s="8">
        <v>5415.3399149917595</v>
      </c>
      <c r="AA80" s="8">
        <v>5180.90710563625</v>
      </c>
      <c r="AB80" s="8">
        <v>5827.5738582982203</v>
      </c>
      <c r="AC80" s="8">
        <v>4987.5281519709297</v>
      </c>
    </row>
    <row r="81" spans="1:29" s="19" customFormat="1">
      <c r="A81" s="16" t="s">
        <v>164</v>
      </c>
      <c r="B81" s="16" t="s">
        <v>131</v>
      </c>
      <c r="C81" s="16" t="s">
        <v>160</v>
      </c>
      <c r="D81" s="16" t="s">
        <v>9</v>
      </c>
      <c r="E81" s="8">
        <v>3038.1227800000001</v>
      </c>
      <c r="F81" s="8">
        <v>6291.3901115858389</v>
      </c>
      <c r="G81" s="8">
        <v>8403.5137378730142</v>
      </c>
      <c r="H81" s="8">
        <v>9141.4556318702944</v>
      </c>
      <c r="I81" s="8">
        <v>8869.9923463403447</v>
      </c>
      <c r="J81" s="8">
        <v>9562.8569431423839</v>
      </c>
      <c r="K81" s="8">
        <v>8972.641501640981</v>
      </c>
      <c r="L81" s="8">
        <v>9375.7386583454791</v>
      </c>
      <c r="M81" s="8">
        <v>9663.2926629381491</v>
      </c>
      <c r="N81" s="8">
        <v>9767.6669375840793</v>
      </c>
      <c r="O81" s="8">
        <v>10475.19355</v>
      </c>
      <c r="P81" s="8">
        <v>10079.21243</v>
      </c>
      <c r="Q81" s="8">
        <v>10470.648115</v>
      </c>
      <c r="R81" s="8">
        <v>10003.276969999999</v>
      </c>
      <c r="S81" s="8">
        <v>11019.253839999999</v>
      </c>
      <c r="T81" s="8">
        <v>9850.850910000001</v>
      </c>
      <c r="U81" s="8">
        <v>10954.32524</v>
      </c>
      <c r="V81" s="8">
        <v>11526.062830000001</v>
      </c>
      <c r="W81" s="8">
        <v>10095.683260000002</v>
      </c>
      <c r="X81" s="8">
        <v>10467.879550000001</v>
      </c>
      <c r="Y81" s="8">
        <v>10310.53731</v>
      </c>
      <c r="Z81" s="8">
        <v>10974.31696</v>
      </c>
      <c r="AA81" s="8">
        <v>10394.24078</v>
      </c>
      <c r="AB81" s="8">
        <v>10902.29414</v>
      </c>
      <c r="AC81" s="8">
        <v>9973.9053600000007</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2.2654638000000001E-6</v>
      </c>
      <c r="G84" s="8">
        <v>3.9207039999999997E-6</v>
      </c>
      <c r="H84" s="8">
        <v>3.1531010000000002E-6</v>
      </c>
      <c r="I84" s="8">
        <v>3.824877E-6</v>
      </c>
      <c r="J84" s="8">
        <v>3.6546339999999998E-6</v>
      </c>
      <c r="K84" s="8">
        <v>6.5244660000000003E-6</v>
      </c>
      <c r="L84" s="8">
        <v>7.6692889999999995E-6</v>
      </c>
      <c r="M84" s="8">
        <v>8.3644849999999999E-6</v>
      </c>
      <c r="N84" s="8">
        <v>8.2297910000000008E-6</v>
      </c>
      <c r="O84" s="8">
        <v>2.3848477000000001E-5</v>
      </c>
      <c r="P84" s="8">
        <v>4.7373265E-5</v>
      </c>
      <c r="Q84" s="8">
        <v>3.6927659999999999E-5</v>
      </c>
      <c r="R84" s="8">
        <v>4.6240750000000003E-5</v>
      </c>
      <c r="S84" s="8">
        <v>4.178683E-5</v>
      </c>
      <c r="T84" s="8">
        <v>5.0969530000000003E-5</v>
      </c>
      <c r="U84" s="8">
        <v>7.1039900000000004E-5</v>
      </c>
      <c r="V84" s="8">
        <v>6.8325130000000003E-5</v>
      </c>
      <c r="W84" s="8">
        <v>6.8676825000000001E-5</v>
      </c>
      <c r="X84" s="8">
        <v>6.4543829999999999E-5</v>
      </c>
      <c r="Y84" s="8">
        <v>1.3162651E-4</v>
      </c>
      <c r="Z84" s="8">
        <v>1.14868264E-4</v>
      </c>
      <c r="AA84" s="8">
        <v>1.2265993E-4</v>
      </c>
      <c r="AB84" s="8">
        <v>1.1376478E-4</v>
      </c>
      <c r="AC84" s="8">
        <v>1.2377969999999999E-4</v>
      </c>
    </row>
    <row r="85" spans="1:29">
      <c r="A85" s="16" t="s">
        <v>161</v>
      </c>
      <c r="B85" s="16" t="s">
        <v>172</v>
      </c>
      <c r="C85" s="16" t="s">
        <v>167</v>
      </c>
      <c r="D85" s="16" t="s">
        <v>165</v>
      </c>
      <c r="E85" s="8">
        <v>0</v>
      </c>
      <c r="F85" s="8">
        <v>2.0532473000000002E-6</v>
      </c>
      <c r="G85" s="8">
        <v>3.4388688000000001E-6</v>
      </c>
      <c r="H85" s="8">
        <v>3.0111543999999998E-6</v>
      </c>
      <c r="I85" s="8">
        <v>3.8224074999999997E-6</v>
      </c>
      <c r="J85" s="8">
        <v>3.9840483999999997E-6</v>
      </c>
      <c r="K85" s="8">
        <v>6.715003E-6</v>
      </c>
      <c r="L85" s="8">
        <v>6.5998879999999998E-6</v>
      </c>
      <c r="M85" s="8">
        <v>7.4740370000000003E-6</v>
      </c>
      <c r="N85" s="8">
        <v>7.3762394000000004E-6</v>
      </c>
      <c r="O85" s="8">
        <v>2.0821080000000002E-5</v>
      </c>
      <c r="P85" s="8">
        <v>4.2023446000000001E-5</v>
      </c>
      <c r="Q85" s="8">
        <v>3.5510950000000003E-5</v>
      </c>
      <c r="R85" s="8">
        <v>5.7781212999999997E-5</v>
      </c>
      <c r="S85" s="8">
        <v>5.4340550000000003E-5</v>
      </c>
      <c r="T85" s="8">
        <v>5.6878856000000002E-5</v>
      </c>
      <c r="U85" s="8">
        <v>5.7537129999999997E-5</v>
      </c>
      <c r="V85" s="8">
        <v>5.6668617999999997E-5</v>
      </c>
      <c r="W85" s="8">
        <v>5.5828249999999999E-5</v>
      </c>
      <c r="X85" s="8">
        <v>5.3851214000000002E-5</v>
      </c>
      <c r="Y85" s="8">
        <v>1.4577084000000001E-4</v>
      </c>
      <c r="Z85" s="8">
        <v>1.3827045000000001E-4</v>
      </c>
      <c r="AA85" s="8">
        <v>1.4576159E-4</v>
      </c>
      <c r="AB85" s="8">
        <v>1.4026964000000001E-4</v>
      </c>
      <c r="AC85" s="8">
        <v>1.4989646000000001E-4</v>
      </c>
    </row>
    <row r="86" spans="1:29">
      <c r="A86" s="16" t="s">
        <v>162</v>
      </c>
      <c r="B86" s="16" t="s">
        <v>173</v>
      </c>
      <c r="C86" s="16" t="s">
        <v>168</v>
      </c>
      <c r="D86" s="16" t="s">
        <v>165</v>
      </c>
      <c r="E86" s="8">
        <v>0</v>
      </c>
      <c r="F86" s="8">
        <v>1.1724363499999999E-5</v>
      </c>
      <c r="G86" s="8">
        <v>1.0106632649999999E-4</v>
      </c>
      <c r="H86" s="8">
        <v>678.58844381042127</v>
      </c>
      <c r="I86" s="8">
        <v>2259.0027038972062</v>
      </c>
      <c r="J86" s="8">
        <v>4070.0427045559409</v>
      </c>
      <c r="K86" s="8">
        <v>5800.2695052581639</v>
      </c>
      <c r="L86" s="8">
        <v>8179.1110067364825</v>
      </c>
      <c r="M86" s="8">
        <v>10242.781008343081</v>
      </c>
      <c r="N86" s="8">
        <v>14064.46601084702</v>
      </c>
      <c r="O86" s="8">
        <v>14313.51606719413</v>
      </c>
      <c r="P86" s="8">
        <v>13404.872067548004</v>
      </c>
      <c r="Q86" s="8">
        <v>13636.88406678663</v>
      </c>
      <c r="R86" s="8">
        <v>13580.16911683294</v>
      </c>
      <c r="S86" s="8">
        <v>15088.36812340146</v>
      </c>
      <c r="T86" s="8">
        <v>13652.897116555167</v>
      </c>
      <c r="U86" s="8">
        <v>14247.568122848499</v>
      </c>
      <c r="V86" s="8">
        <v>13610.053118696989</v>
      </c>
      <c r="W86" s="8">
        <v>14309.671120616651</v>
      </c>
      <c r="X86" s="8">
        <v>15290.744117376076</v>
      </c>
      <c r="Y86" s="8">
        <v>14284.786111806694</v>
      </c>
      <c r="Z86" s="8">
        <v>13393.57911789728</v>
      </c>
      <c r="AA86" s="8">
        <v>12667.77111317701</v>
      </c>
      <c r="AB86" s="8">
        <v>13943.840120555709</v>
      </c>
      <c r="AC86" s="8">
        <v>13784.17211490125</v>
      </c>
    </row>
    <row r="87" spans="1:29">
      <c r="A87" s="16" t="s">
        <v>164</v>
      </c>
      <c r="B87" s="16" t="s">
        <v>174</v>
      </c>
      <c r="C87" s="16" t="s">
        <v>170</v>
      </c>
      <c r="D87" s="16" t="s">
        <v>165</v>
      </c>
      <c r="E87" s="8">
        <v>0</v>
      </c>
      <c r="F87" s="8">
        <v>9.9714612000000009E-6</v>
      </c>
      <c r="G87" s="8">
        <v>1.23146062E-5</v>
      </c>
      <c r="H87" s="8">
        <v>6.6737779999999995E-5</v>
      </c>
      <c r="I87" s="8">
        <v>6.4969585000000001E-5</v>
      </c>
      <c r="J87" s="8">
        <v>6.4825693999999995E-5</v>
      </c>
      <c r="K87" s="8">
        <v>6.4682926199999998E-5</v>
      </c>
      <c r="L87" s="8">
        <v>6.9935536400000007E-5</v>
      </c>
      <c r="M87" s="8">
        <v>7.0826251000000003E-5</v>
      </c>
      <c r="N87" s="8">
        <v>6.8245127999999998E-5</v>
      </c>
      <c r="O87" s="8">
        <v>8.9738318000000004E-5</v>
      </c>
      <c r="P87" s="8">
        <v>9.3017021000000005E-5</v>
      </c>
      <c r="Q87" s="8">
        <v>1.26446008E-4</v>
      </c>
      <c r="R87" s="8">
        <v>1.19816228E-4</v>
      </c>
      <c r="S87" s="8">
        <v>1.2830938999999999E-4</v>
      </c>
      <c r="T87" s="8">
        <v>1.2011030000000001E-4</v>
      </c>
      <c r="U87" s="8">
        <v>1.3452823500000001E-4</v>
      </c>
      <c r="V87" s="8">
        <v>1.3170131E-4</v>
      </c>
      <c r="W87" s="8">
        <v>1.3289382700000001E-4</v>
      </c>
      <c r="X87" s="8">
        <v>1.3074846700000001E-4</v>
      </c>
      <c r="Y87" s="8">
        <v>1.2754549700000001E-4</v>
      </c>
      <c r="Z87" s="8">
        <v>3.5479963999999998E-4</v>
      </c>
      <c r="AA87" s="8">
        <v>3.143431E-4</v>
      </c>
      <c r="AB87" s="8">
        <v>3.4782797000000002E-4</v>
      </c>
      <c r="AC87" s="8">
        <v>3.2553124499999999E-4</v>
      </c>
    </row>
    <row r="88" spans="1:29">
      <c r="A88" s="16" t="s">
        <v>162</v>
      </c>
      <c r="B88" s="16" t="s">
        <v>175</v>
      </c>
      <c r="C88" s="16" t="s">
        <v>223</v>
      </c>
      <c r="D88" s="16" t="s">
        <v>165</v>
      </c>
      <c r="E88" s="8">
        <v>0</v>
      </c>
      <c r="F88" s="8">
        <v>1.2241289000000001E-5</v>
      </c>
      <c r="G88" s="8">
        <v>1449.2584026449722</v>
      </c>
      <c r="H88" s="8">
        <v>2422.8235035524854</v>
      </c>
      <c r="I88" s="8">
        <v>2456.462603974644</v>
      </c>
      <c r="J88" s="8">
        <v>2611.6758043469308</v>
      </c>
      <c r="K88" s="8">
        <v>2407.0920044263607</v>
      </c>
      <c r="L88" s="8">
        <v>2507.2917053440406</v>
      </c>
      <c r="M88" s="8">
        <v>2489.808807991536</v>
      </c>
      <c r="N88" s="8">
        <v>2589.0198111014051</v>
      </c>
      <c r="O88" s="8">
        <v>5321.8125</v>
      </c>
      <c r="P88" s="8">
        <v>7832.1703999999991</v>
      </c>
      <c r="Q88" s="8">
        <v>11707.809600000001</v>
      </c>
      <c r="R88" s="8">
        <v>12945.8014</v>
      </c>
      <c r="S88" s="8">
        <v>14132.671999999999</v>
      </c>
      <c r="T88" s="8">
        <v>12218.220800000001</v>
      </c>
      <c r="U88" s="8">
        <v>12591.0124</v>
      </c>
      <c r="V88" s="8">
        <v>12404.832699999999</v>
      </c>
      <c r="W88" s="8">
        <v>12714.881100000001</v>
      </c>
      <c r="X88" s="8">
        <v>14440.7143</v>
      </c>
      <c r="Y88" s="8">
        <v>13351.837600000001</v>
      </c>
      <c r="Z88" s="8">
        <v>12685.742000000002</v>
      </c>
      <c r="AA88" s="8">
        <v>11982.234499999999</v>
      </c>
      <c r="AB88" s="8">
        <v>12697.2747</v>
      </c>
      <c r="AC88" s="8">
        <v>12008.359399999999</v>
      </c>
    </row>
    <row r="89" spans="1:29">
      <c r="A89" s="16" t="s">
        <v>163</v>
      </c>
      <c r="B89" s="16" t="s">
        <v>176</v>
      </c>
      <c r="C89" s="16" t="s">
        <v>169</v>
      </c>
      <c r="D89" s="16" t="s">
        <v>165</v>
      </c>
      <c r="E89" s="8">
        <v>0</v>
      </c>
      <c r="F89" s="8">
        <v>8.3532652999999992E-6</v>
      </c>
      <c r="G89" s="8">
        <v>1.0749076500000001E-5</v>
      </c>
      <c r="H89" s="8">
        <v>1.5312556700000001E-5</v>
      </c>
      <c r="I89" s="8">
        <v>2.1453659600000002E-5</v>
      </c>
      <c r="J89" s="8">
        <v>3.3262480000000001E-5</v>
      </c>
      <c r="K89" s="8">
        <v>3.1495309299999996E-5</v>
      </c>
      <c r="L89" s="8">
        <v>3.2762975000000003E-5</v>
      </c>
      <c r="M89" s="8">
        <v>3.3737852999999999E-5</v>
      </c>
      <c r="N89" s="8">
        <v>3.2193210999999999E-5</v>
      </c>
      <c r="O89" s="8">
        <v>3.9278345999999999E-5</v>
      </c>
      <c r="P89" s="8">
        <v>4.2658481E-5</v>
      </c>
      <c r="Q89" s="8">
        <v>4.5186365999999999E-5</v>
      </c>
      <c r="R89" s="8">
        <v>4.3046892000000001E-5</v>
      </c>
      <c r="S89" s="8">
        <v>4.4646837999999998E-5</v>
      </c>
      <c r="T89" s="8">
        <v>4.5163021999999995E-5</v>
      </c>
      <c r="U89" s="8">
        <v>6.2236132000000006E-5</v>
      </c>
      <c r="V89" s="8">
        <v>6.5994371E-5</v>
      </c>
      <c r="W89" s="8">
        <v>6.3603263999999996E-5</v>
      </c>
      <c r="X89" s="8">
        <v>6.2506529000000001E-5</v>
      </c>
      <c r="Y89" s="8">
        <v>6.3350879000000006E-5</v>
      </c>
      <c r="Z89" s="8">
        <v>1.05241027E-4</v>
      </c>
      <c r="AA89" s="8">
        <v>9.9556642999999999E-5</v>
      </c>
      <c r="AB89" s="8">
        <v>1.0498035499999999E-4</v>
      </c>
      <c r="AC89" s="8">
        <v>9.7933672999999993E-5</v>
      </c>
    </row>
  </sheetData>
  <sheetProtection algorithmName="SHA-512" hashValue="ax7Nx6joqmQVwRP7c5/cAmQLRO9DPCk5bcRsnBoD9TKTs/fu/hacxJG4NovlQp7O6ySpddh0e6qcdPdQsZeiFQ==" saltValue="Xmi+hvSiMblNsLbUnrQQuw=="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5E4B-69B3-47A4-B9CA-784386A4B610}">
  <sheetPr codeName="Sheet108">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256</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45.308909999999997</v>
      </c>
      <c r="H6" s="8">
        <v>45.308909999999997</v>
      </c>
      <c r="I6" s="8">
        <v>45.308909999999997</v>
      </c>
      <c r="J6" s="8">
        <v>45.308909999999997</v>
      </c>
      <c r="K6" s="8">
        <v>45.308909999999997</v>
      </c>
      <c r="L6" s="8">
        <v>45.308909999999997</v>
      </c>
      <c r="M6" s="8">
        <v>45.308909999999997</v>
      </c>
      <c r="N6" s="8">
        <v>45.308909999999997</v>
      </c>
      <c r="O6" s="8">
        <v>45.308909999999997</v>
      </c>
      <c r="P6" s="8">
        <v>302.9547</v>
      </c>
      <c r="Q6" s="8">
        <v>302.9547</v>
      </c>
      <c r="R6" s="8">
        <v>302.9547</v>
      </c>
      <c r="S6" s="8">
        <v>302.9547</v>
      </c>
      <c r="T6" s="8">
        <v>302.9547</v>
      </c>
      <c r="U6" s="8">
        <v>302.9547</v>
      </c>
      <c r="V6" s="8">
        <v>302.9547</v>
      </c>
      <c r="W6" s="8">
        <v>302.9547</v>
      </c>
      <c r="X6" s="8">
        <v>302.9547</v>
      </c>
      <c r="Y6" s="8">
        <v>943.62665000000004</v>
      </c>
      <c r="Z6" s="8">
        <v>943.62665000000004</v>
      </c>
      <c r="AA6" s="8">
        <v>943.62665000000004</v>
      </c>
      <c r="AB6" s="8">
        <v>943.62665000000004</v>
      </c>
      <c r="AC6" s="8">
        <v>943.62665000000004</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33.000147422890002</v>
      </c>
      <c r="Q7" s="8">
        <v>33.000147456000001</v>
      </c>
      <c r="R7" s="8">
        <v>33.000147483299997</v>
      </c>
      <c r="S7" s="8">
        <v>33.00014749999</v>
      </c>
      <c r="T7" s="8">
        <v>33.000147520399999</v>
      </c>
      <c r="U7" s="8">
        <v>33.00021055421</v>
      </c>
      <c r="V7" s="8">
        <v>33.000210588599998</v>
      </c>
      <c r="W7" s="8">
        <v>33.000210643860001</v>
      </c>
      <c r="X7" s="8">
        <v>33.00021073704</v>
      </c>
      <c r="Y7" s="8">
        <v>18.000269972280002</v>
      </c>
      <c r="Z7" s="8">
        <v>18.000270053720001</v>
      </c>
      <c r="AA7" s="8">
        <v>2.7010385999999998E-4</v>
      </c>
      <c r="AB7" s="8">
        <v>2.7013505999999999E-4</v>
      </c>
      <c r="AC7" s="8">
        <v>2.7016399999999998E-4</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1201.7381716479481</v>
      </c>
      <c r="Q8" s="8">
        <v>1201.7381716479481</v>
      </c>
      <c r="R8" s="8">
        <v>1201.7381716479481</v>
      </c>
      <c r="S8" s="8">
        <v>1201.7381716479481</v>
      </c>
      <c r="T8" s="8">
        <v>1201.7381716479481</v>
      </c>
      <c r="U8" s="8">
        <v>1233.4285216479479</v>
      </c>
      <c r="V8" s="8">
        <v>1105.4285216479479</v>
      </c>
      <c r="W8" s="8">
        <v>1105.4285216479479</v>
      </c>
      <c r="X8" s="8">
        <v>1105.4285216479479</v>
      </c>
      <c r="Y8" s="8">
        <v>1392.0160016479481</v>
      </c>
      <c r="Z8" s="8">
        <v>1281.6160001220701</v>
      </c>
      <c r="AA8" s="8">
        <v>1281.6160001220701</v>
      </c>
      <c r="AB8" s="8">
        <v>1281.6160001220701</v>
      </c>
      <c r="AC8" s="8">
        <v>1149.019</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684.90010757704204</v>
      </c>
      <c r="P9" s="8">
        <v>684.90010772838195</v>
      </c>
      <c r="Q9" s="8">
        <v>684.90017704759805</v>
      </c>
      <c r="R9" s="8">
        <v>684.90017718089803</v>
      </c>
      <c r="S9" s="8">
        <v>684.90017722129801</v>
      </c>
      <c r="T9" s="8">
        <v>684.90017725493794</v>
      </c>
      <c r="U9" s="8">
        <v>684.90167160177805</v>
      </c>
      <c r="V9" s="8">
        <v>684.90167163577803</v>
      </c>
      <c r="W9" s="8">
        <v>642.40167166907804</v>
      </c>
      <c r="X9" s="8">
        <v>642.40167171337805</v>
      </c>
      <c r="Y9" s="8">
        <v>642.40167180457797</v>
      </c>
      <c r="Z9" s="8">
        <v>642.40167196487801</v>
      </c>
      <c r="AA9" s="8">
        <v>183.50167110609999</v>
      </c>
      <c r="AB9" s="8">
        <v>26.001671161000001</v>
      </c>
      <c r="AC9" s="8">
        <v>1.6711969000000001E-3</v>
      </c>
    </row>
    <row r="10" spans="1:29">
      <c r="A10" s="16" t="s">
        <v>96</v>
      </c>
      <c r="B10" s="16" t="s">
        <v>101</v>
      </c>
      <c r="C10" s="16" t="s">
        <v>136</v>
      </c>
      <c r="D10" s="16" t="s">
        <v>10</v>
      </c>
      <c r="E10" s="8">
        <v>14</v>
      </c>
      <c r="F10" s="8">
        <v>14</v>
      </c>
      <c r="G10" s="8">
        <v>14</v>
      </c>
      <c r="H10" s="8">
        <v>14</v>
      </c>
      <c r="I10" s="8">
        <v>137.83587</v>
      </c>
      <c r="J10" s="8">
        <v>137.83587</v>
      </c>
      <c r="K10" s="8">
        <v>137.83587</v>
      </c>
      <c r="L10" s="8">
        <v>137.83587</v>
      </c>
      <c r="M10" s="8">
        <v>137.83587</v>
      </c>
      <c r="N10" s="8">
        <v>395.03482000000002</v>
      </c>
      <c r="O10" s="8">
        <v>395.03485000000001</v>
      </c>
      <c r="P10" s="8">
        <v>693.84955000000002</v>
      </c>
      <c r="Q10" s="8">
        <v>693.84955000000002</v>
      </c>
      <c r="R10" s="8">
        <v>811.51337000000001</v>
      </c>
      <c r="S10" s="8">
        <v>811.51337000000001</v>
      </c>
      <c r="T10" s="8">
        <v>811.51337000000001</v>
      </c>
      <c r="U10" s="8">
        <v>897.97173999999995</v>
      </c>
      <c r="V10" s="8">
        <v>883.97173999999995</v>
      </c>
      <c r="W10" s="8">
        <v>885.13244999999995</v>
      </c>
      <c r="X10" s="8">
        <v>885.13244999999995</v>
      </c>
      <c r="Y10" s="8">
        <v>885.13244999999995</v>
      </c>
      <c r="Z10" s="8">
        <v>885.13244999999995</v>
      </c>
      <c r="AA10" s="8">
        <v>1207.7736</v>
      </c>
      <c r="AB10" s="8">
        <v>1207.7736</v>
      </c>
      <c r="AC10" s="8">
        <v>1207.7736</v>
      </c>
    </row>
    <row r="11" spans="1:29">
      <c r="A11" s="16" t="s">
        <v>96</v>
      </c>
      <c r="B11" s="16" t="s">
        <v>102</v>
      </c>
      <c r="C11" s="16" t="s">
        <v>137</v>
      </c>
      <c r="D11" s="16" t="s">
        <v>10</v>
      </c>
      <c r="E11" s="8">
        <v>99</v>
      </c>
      <c r="F11" s="8">
        <v>99</v>
      </c>
      <c r="G11" s="8">
        <v>99</v>
      </c>
      <c r="H11" s="8">
        <v>699</v>
      </c>
      <c r="I11" s="8">
        <v>699</v>
      </c>
      <c r="J11" s="8">
        <v>699</v>
      </c>
      <c r="K11" s="8">
        <v>699</v>
      </c>
      <c r="L11" s="8">
        <v>1494.0016000000001</v>
      </c>
      <c r="M11" s="8">
        <v>2262.7302</v>
      </c>
      <c r="N11" s="8">
        <v>2636.4591999999998</v>
      </c>
      <c r="O11" s="8">
        <v>2636.4591999999998</v>
      </c>
      <c r="P11" s="8">
        <v>2844.2422000000001</v>
      </c>
      <c r="Q11" s="8">
        <v>2844.2422000000001</v>
      </c>
      <c r="R11" s="8">
        <v>2844.2422000000001</v>
      </c>
      <c r="S11" s="8">
        <v>2844.2422000000001</v>
      </c>
      <c r="T11" s="8">
        <v>2844.2422000000001</v>
      </c>
      <c r="U11" s="8">
        <v>2849.8766999999998</v>
      </c>
      <c r="V11" s="8">
        <v>2849.8766999999998</v>
      </c>
      <c r="W11" s="8">
        <v>2849.8766999999998</v>
      </c>
      <c r="X11" s="8">
        <v>2849.8766999999998</v>
      </c>
      <c r="Y11" s="8">
        <v>2849.8766999999998</v>
      </c>
      <c r="Z11" s="8">
        <v>2849.8766999999998</v>
      </c>
      <c r="AA11" s="8">
        <v>2849.8766999999998</v>
      </c>
      <c r="AB11" s="8">
        <v>2849.8766999999998</v>
      </c>
      <c r="AC11" s="8">
        <v>2849.8766999999998</v>
      </c>
    </row>
    <row r="12" spans="1:29">
      <c r="A12" s="16" t="s">
        <v>96</v>
      </c>
      <c r="B12" s="16" t="s">
        <v>103</v>
      </c>
      <c r="C12" s="16" t="s">
        <v>138</v>
      </c>
      <c r="D12" s="16" t="s">
        <v>10</v>
      </c>
      <c r="E12" s="8">
        <v>506.43000411987208</v>
      </c>
      <c r="F12" s="8">
        <v>506.43000411987208</v>
      </c>
      <c r="G12" s="8">
        <v>704.83000564575013</v>
      </c>
      <c r="H12" s="8">
        <v>1282.2494356457501</v>
      </c>
      <c r="I12" s="8">
        <v>1282.2494356457501</v>
      </c>
      <c r="J12" s="8">
        <v>1282.2494356457501</v>
      </c>
      <c r="K12" s="8">
        <v>1282.2494356457501</v>
      </c>
      <c r="L12" s="8">
        <v>1282.2494356457501</v>
      </c>
      <c r="M12" s="8">
        <v>1282.2494356457501</v>
      </c>
      <c r="N12" s="8">
        <v>1848.52700564575</v>
      </c>
      <c r="O12" s="8">
        <v>1993.3450056457502</v>
      </c>
      <c r="P12" s="8">
        <v>2054.8265056457503</v>
      </c>
      <c r="Q12" s="8">
        <v>2054.8265056457503</v>
      </c>
      <c r="R12" s="8">
        <v>2109.2370056457503</v>
      </c>
      <c r="S12" s="8">
        <v>2109.2370056457503</v>
      </c>
      <c r="T12" s="8">
        <v>2109.2370056457503</v>
      </c>
      <c r="U12" s="8">
        <v>2184.3946056457498</v>
      </c>
      <c r="V12" s="8">
        <v>2184.3946056457498</v>
      </c>
      <c r="W12" s="8">
        <v>2184.3946056457498</v>
      </c>
      <c r="X12" s="8">
        <v>2184.3946056457498</v>
      </c>
      <c r="Y12" s="8">
        <v>2184.3946056457498</v>
      </c>
      <c r="Z12" s="8">
        <v>2184.3946056457498</v>
      </c>
      <c r="AA12" s="8">
        <v>2252.38300564575</v>
      </c>
      <c r="AB12" s="8">
        <v>2111.2530045776352</v>
      </c>
      <c r="AC12" s="8">
        <v>2111.2530045776352</v>
      </c>
    </row>
    <row r="13" spans="1:29">
      <c r="A13" s="16" t="s">
        <v>96</v>
      </c>
      <c r="B13" s="16" t="s">
        <v>104</v>
      </c>
      <c r="C13" s="16" t="s">
        <v>28</v>
      </c>
      <c r="D13" s="16" t="s">
        <v>10</v>
      </c>
      <c r="E13" s="8">
        <v>1314.5579986572259</v>
      </c>
      <c r="F13" s="8">
        <v>1804.1580047607408</v>
      </c>
      <c r="G13" s="8">
        <v>3950.4568047607409</v>
      </c>
      <c r="H13" s="8">
        <v>4772.2784047607402</v>
      </c>
      <c r="I13" s="8">
        <v>4772.2784047607402</v>
      </c>
      <c r="J13" s="8">
        <v>4772.2784047607402</v>
      </c>
      <c r="K13" s="8">
        <v>4772.2784047607402</v>
      </c>
      <c r="L13" s="8">
        <v>4772.2784047607402</v>
      </c>
      <c r="M13" s="8">
        <v>4912.137204760741</v>
      </c>
      <c r="N13" s="8">
        <v>5033.7630047607408</v>
      </c>
      <c r="O13" s="8">
        <v>6670.5960047607405</v>
      </c>
      <c r="P13" s="8">
        <v>6977.5476047607408</v>
      </c>
      <c r="Q13" s="8">
        <v>6977.5476047607408</v>
      </c>
      <c r="R13" s="8">
        <v>7213.7493047607404</v>
      </c>
      <c r="S13" s="8">
        <v>7213.7493047607404</v>
      </c>
      <c r="T13" s="8">
        <v>7213.7493047607404</v>
      </c>
      <c r="U13" s="8">
        <v>7213.7493047607404</v>
      </c>
      <c r="V13" s="8">
        <v>7676.7250047607413</v>
      </c>
      <c r="W13" s="8">
        <v>7731.8923056762687</v>
      </c>
      <c r="X13" s="8">
        <v>7699.788305584716</v>
      </c>
      <c r="Y13" s="8">
        <v>7784.8225054931636</v>
      </c>
      <c r="Z13" s="8">
        <v>7784.8225054931636</v>
      </c>
      <c r="AA13" s="8">
        <v>7750.3225054931636</v>
      </c>
      <c r="AB13" s="8">
        <v>7694.6825061035152</v>
      </c>
      <c r="AC13" s="8">
        <v>7694.6825061035152</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1.0341465E-4</v>
      </c>
      <c r="P14" s="8">
        <v>4353.7816999999995</v>
      </c>
      <c r="Q14" s="8">
        <v>4424.9759999999997</v>
      </c>
      <c r="R14" s="8">
        <v>6100</v>
      </c>
      <c r="S14" s="8">
        <v>6100</v>
      </c>
      <c r="T14" s="8">
        <v>6100</v>
      </c>
      <c r="U14" s="8">
        <v>6832.5356000000002</v>
      </c>
      <c r="V14" s="8">
        <v>7412.2569999999996</v>
      </c>
      <c r="W14" s="8">
        <v>7412.2569999999996</v>
      </c>
      <c r="X14" s="8">
        <v>7412.2569999999996</v>
      </c>
      <c r="Y14" s="8">
        <v>15285.446</v>
      </c>
      <c r="Z14" s="8">
        <v>17566.758000000002</v>
      </c>
      <c r="AA14" s="8">
        <v>17838.861000000001</v>
      </c>
      <c r="AB14" s="8">
        <v>17838.861000000001</v>
      </c>
      <c r="AC14" s="8">
        <v>17838.861000000001</v>
      </c>
    </row>
    <row r="15" spans="1:29">
      <c r="A15" s="16" t="s">
        <v>161</v>
      </c>
      <c r="B15" s="16" t="s">
        <v>106</v>
      </c>
      <c r="C15" s="16" t="s">
        <v>140</v>
      </c>
      <c r="D15" s="16" t="s">
        <v>10</v>
      </c>
      <c r="E15" s="8">
        <v>166</v>
      </c>
      <c r="F15" s="8">
        <v>166</v>
      </c>
      <c r="G15" s="8">
        <v>166.00014025636</v>
      </c>
      <c r="H15" s="8">
        <v>166.00014029722999</v>
      </c>
      <c r="I15" s="8">
        <v>166.00014033721999</v>
      </c>
      <c r="J15" s="8">
        <v>166.00014036706</v>
      </c>
      <c r="K15" s="8">
        <v>166.00014042115001</v>
      </c>
      <c r="L15" s="8">
        <v>188.516232</v>
      </c>
      <c r="M15" s="8">
        <v>191.55630300000001</v>
      </c>
      <c r="N15" s="8">
        <v>191.55630500000001</v>
      </c>
      <c r="O15" s="8">
        <v>191.55630500000001</v>
      </c>
      <c r="P15" s="8">
        <v>191.55630500000001</v>
      </c>
      <c r="Q15" s="8">
        <v>239.38607000000002</v>
      </c>
      <c r="R15" s="8">
        <v>240.56200999999999</v>
      </c>
      <c r="S15" s="8">
        <v>246.16714999999999</v>
      </c>
      <c r="T15" s="8">
        <v>246.16714999999999</v>
      </c>
      <c r="U15" s="8">
        <v>249.41739999999999</v>
      </c>
      <c r="V15" s="8">
        <v>264.93123000000003</v>
      </c>
      <c r="W15" s="8">
        <v>264.93123000000003</v>
      </c>
      <c r="X15" s="8">
        <v>264.93123000000003</v>
      </c>
      <c r="Y15" s="8">
        <v>260.05948000000001</v>
      </c>
      <c r="Z15" s="8">
        <v>274.10324000000003</v>
      </c>
      <c r="AA15" s="8">
        <v>274.10324000000003</v>
      </c>
      <c r="AB15" s="8">
        <v>274.10324000000003</v>
      </c>
      <c r="AC15" s="8">
        <v>274.10324000000003</v>
      </c>
    </row>
    <row r="16" spans="1:29">
      <c r="A16" s="16" t="s">
        <v>161</v>
      </c>
      <c r="B16" s="16" t="s">
        <v>107</v>
      </c>
      <c r="C16" s="16" t="s">
        <v>141</v>
      </c>
      <c r="D16" s="16" t="s">
        <v>10</v>
      </c>
      <c r="E16" s="8">
        <v>555</v>
      </c>
      <c r="F16" s="8">
        <v>555</v>
      </c>
      <c r="G16" s="8">
        <v>555</v>
      </c>
      <c r="H16" s="8">
        <v>6260.9252999999999</v>
      </c>
      <c r="I16" s="8">
        <v>6260.9252999999999</v>
      </c>
      <c r="J16" s="8">
        <v>6260.9252999999999</v>
      </c>
      <c r="K16" s="8">
        <v>6260.9252999999999</v>
      </c>
      <c r="L16" s="8">
        <v>6260.9252999999999</v>
      </c>
      <c r="M16" s="8">
        <v>6260.9252999999999</v>
      </c>
      <c r="N16" s="8">
        <v>6260.9252999999999</v>
      </c>
      <c r="O16" s="8">
        <v>6260.9252999999999</v>
      </c>
      <c r="P16" s="8">
        <v>6260.9252999999999</v>
      </c>
      <c r="Q16" s="8">
        <v>6260.9252999999999</v>
      </c>
      <c r="R16" s="8">
        <v>6260.9252999999999</v>
      </c>
      <c r="S16" s="8">
        <v>7707.6265000000003</v>
      </c>
      <c r="T16" s="8">
        <v>7707.6265000000003</v>
      </c>
      <c r="U16" s="8">
        <v>9347.69</v>
      </c>
      <c r="V16" s="8">
        <v>10434.316000000001</v>
      </c>
      <c r="W16" s="8">
        <v>10434.316000000001</v>
      </c>
      <c r="X16" s="8">
        <v>10434.316000000001</v>
      </c>
      <c r="Y16" s="8">
        <v>10434.316000000001</v>
      </c>
      <c r="Z16" s="8">
        <v>12104.615</v>
      </c>
      <c r="AA16" s="8">
        <v>12104.615</v>
      </c>
      <c r="AB16" s="8">
        <v>12104.615</v>
      </c>
      <c r="AC16" s="8">
        <v>12104.615</v>
      </c>
    </row>
    <row r="17" spans="1:29">
      <c r="A17" s="16" t="s">
        <v>161</v>
      </c>
      <c r="B17" s="16" t="s">
        <v>108</v>
      </c>
      <c r="C17" s="16" t="s">
        <v>142</v>
      </c>
      <c r="D17" s="16" t="s">
        <v>10</v>
      </c>
      <c r="E17" s="8">
        <v>902.09500122070153</v>
      </c>
      <c r="F17" s="8">
        <v>1602.0950012207015</v>
      </c>
      <c r="G17" s="8">
        <v>1602.0950012207015</v>
      </c>
      <c r="H17" s="8">
        <v>1945.4886012207016</v>
      </c>
      <c r="I17" s="8">
        <v>1945.4886212207016</v>
      </c>
      <c r="J17" s="8">
        <v>1945.4886212207016</v>
      </c>
      <c r="K17" s="8">
        <v>1945.4886212207016</v>
      </c>
      <c r="L17" s="8">
        <v>1945.4886212207016</v>
      </c>
      <c r="M17" s="8">
        <v>3744.2137012207013</v>
      </c>
      <c r="N17" s="8">
        <v>3744.2137012207013</v>
      </c>
      <c r="O17" s="8">
        <v>4527.4912012207014</v>
      </c>
      <c r="P17" s="8">
        <v>4777.7305012207016</v>
      </c>
      <c r="Q17" s="8">
        <v>5312.0823012207011</v>
      </c>
      <c r="R17" s="8">
        <v>6252.3150012207016</v>
      </c>
      <c r="S17" s="8">
        <v>6252.3150012207016</v>
      </c>
      <c r="T17" s="8">
        <v>6252.3150012207016</v>
      </c>
      <c r="U17" s="8">
        <v>6150.2899996948236</v>
      </c>
      <c r="V17" s="8">
        <v>8350.0699996948242</v>
      </c>
      <c r="W17" s="8">
        <v>8350.0699996948242</v>
      </c>
      <c r="X17" s="8">
        <v>8313.9899978637695</v>
      </c>
      <c r="Y17" s="8">
        <v>8313.9899978637695</v>
      </c>
      <c r="Z17" s="8">
        <v>8313.9899978637695</v>
      </c>
      <c r="AA17" s="8">
        <v>8263.9899978637695</v>
      </c>
      <c r="AB17" s="8">
        <v>8060.9499969482422</v>
      </c>
      <c r="AC17" s="8">
        <v>7991.1999969482422</v>
      </c>
    </row>
    <row r="18" spans="1:29">
      <c r="A18" s="16" t="s">
        <v>161</v>
      </c>
      <c r="B18" s="16" t="s">
        <v>109</v>
      </c>
      <c r="C18" s="16" t="s">
        <v>143</v>
      </c>
      <c r="D18" s="16" t="s">
        <v>10</v>
      </c>
      <c r="E18" s="8">
        <v>53</v>
      </c>
      <c r="F18" s="8">
        <v>53</v>
      </c>
      <c r="G18" s="8">
        <v>214.97066000000001</v>
      </c>
      <c r="H18" s="8">
        <v>214.97066000000001</v>
      </c>
      <c r="I18" s="8">
        <v>214.97066000000001</v>
      </c>
      <c r="J18" s="8">
        <v>214.97066000000001</v>
      </c>
      <c r="K18" s="8">
        <v>214.97066000000001</v>
      </c>
      <c r="L18" s="8">
        <v>214.97066000000001</v>
      </c>
      <c r="M18" s="8">
        <v>378.5274</v>
      </c>
      <c r="N18" s="8">
        <v>378.5274</v>
      </c>
      <c r="O18" s="8">
        <v>378.5274</v>
      </c>
      <c r="P18" s="8">
        <v>521.62198000000001</v>
      </c>
      <c r="Q18" s="8">
        <v>521.62198000000001</v>
      </c>
      <c r="R18" s="8">
        <v>521.62198000000001</v>
      </c>
      <c r="S18" s="8">
        <v>522.78543000000002</v>
      </c>
      <c r="T18" s="8">
        <v>522.78543000000002</v>
      </c>
      <c r="U18" s="8">
        <v>639.17420000000004</v>
      </c>
      <c r="V18" s="8">
        <v>1209.2946999999999</v>
      </c>
      <c r="W18" s="8">
        <v>1209.2946999999999</v>
      </c>
      <c r="X18" s="8">
        <v>1209.2946999999999</v>
      </c>
      <c r="Y18" s="8">
        <v>1209.2946999999999</v>
      </c>
      <c r="Z18" s="8">
        <v>1882.7919999999999</v>
      </c>
      <c r="AA18" s="8">
        <v>1882.7919999999999</v>
      </c>
      <c r="AB18" s="8">
        <v>1882.7919999999999</v>
      </c>
      <c r="AC18" s="8">
        <v>1882.7919999999999</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1550.4001582997512</v>
      </c>
      <c r="P19" s="8">
        <v>2163.0351238964813</v>
      </c>
      <c r="Q19" s="8">
        <v>2163.0351238964813</v>
      </c>
      <c r="R19" s="8">
        <v>2163.0351238964813</v>
      </c>
      <c r="S19" s="8">
        <v>2530.046493896481</v>
      </c>
      <c r="T19" s="8">
        <v>2530.046493896481</v>
      </c>
      <c r="U19" s="8">
        <v>2530.046493896481</v>
      </c>
      <c r="V19" s="8">
        <v>2487.6751908447241</v>
      </c>
      <c r="W19" s="8">
        <v>2487.6751908447241</v>
      </c>
      <c r="X19" s="8">
        <v>2487.6751908447241</v>
      </c>
      <c r="Y19" s="8">
        <v>3050.8516908447245</v>
      </c>
      <c r="Z19" s="8">
        <v>3200.1575908447244</v>
      </c>
      <c r="AA19" s="8">
        <v>3200.1575908447244</v>
      </c>
      <c r="AB19" s="8">
        <v>2808.9975871826164</v>
      </c>
      <c r="AC19" s="8">
        <v>2560.01758764038</v>
      </c>
    </row>
    <row r="20" spans="1:29">
      <c r="A20" s="16" t="s">
        <v>161</v>
      </c>
      <c r="B20" s="16" t="s">
        <v>111</v>
      </c>
      <c r="C20" s="16" t="s">
        <v>145</v>
      </c>
      <c r="D20" s="16" t="s">
        <v>10</v>
      </c>
      <c r="E20" s="8">
        <v>663.02799987792957</v>
      </c>
      <c r="F20" s="8">
        <v>663.02799987792957</v>
      </c>
      <c r="G20" s="8">
        <v>1371.5031598779296</v>
      </c>
      <c r="H20" s="8">
        <v>1371.5031598779296</v>
      </c>
      <c r="I20" s="8">
        <v>1371.5031598779296</v>
      </c>
      <c r="J20" s="8">
        <v>1371.5031598779296</v>
      </c>
      <c r="K20" s="8">
        <v>1371.5031598779296</v>
      </c>
      <c r="L20" s="8">
        <v>1371.5031598779296</v>
      </c>
      <c r="M20" s="8">
        <v>1371.5031598779296</v>
      </c>
      <c r="N20" s="8">
        <v>1371.5031598779296</v>
      </c>
      <c r="O20" s="8">
        <v>1371.5031598779296</v>
      </c>
      <c r="P20" s="8">
        <v>2809.0279998779297</v>
      </c>
      <c r="Q20" s="8">
        <v>2809.0279998779297</v>
      </c>
      <c r="R20" s="8">
        <v>2809.0279998779297</v>
      </c>
      <c r="S20" s="8">
        <v>2809.0279998779297</v>
      </c>
      <c r="T20" s="8">
        <v>2809.0279998779297</v>
      </c>
      <c r="U20" s="8">
        <v>2809.0279998779297</v>
      </c>
      <c r="V20" s="8">
        <v>2809.0279998779297</v>
      </c>
      <c r="W20" s="8">
        <v>2809.0279998779297</v>
      </c>
      <c r="X20" s="8">
        <v>2809.0279998779297</v>
      </c>
      <c r="Y20" s="8">
        <v>3284.7319998779299</v>
      </c>
      <c r="Z20" s="8">
        <v>3284.7319998779299</v>
      </c>
      <c r="AA20" s="8">
        <v>3284.7319998779299</v>
      </c>
      <c r="AB20" s="8">
        <v>3284.7319998779299</v>
      </c>
      <c r="AC20" s="8">
        <v>3091.7040000000002</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926.28456850463772</v>
      </c>
      <c r="I24" s="8">
        <v>2248.6889985046378</v>
      </c>
      <c r="J24" s="8">
        <v>2248.6889985046378</v>
      </c>
      <c r="K24" s="8">
        <v>2248.6889985046378</v>
      </c>
      <c r="L24" s="8">
        <v>2320.2228985046377</v>
      </c>
      <c r="M24" s="8">
        <v>2455.6040985046375</v>
      </c>
      <c r="N24" s="8">
        <v>2455.6040985046375</v>
      </c>
      <c r="O24" s="8">
        <v>2455.6040985046375</v>
      </c>
      <c r="P24" s="8">
        <v>2893.8737985046378</v>
      </c>
      <c r="Q24" s="8">
        <v>2893.8737985046378</v>
      </c>
      <c r="R24" s="8">
        <v>2893.8737985046378</v>
      </c>
      <c r="S24" s="8">
        <v>2893.8737985046378</v>
      </c>
      <c r="T24" s="8">
        <v>2893.8737985046378</v>
      </c>
      <c r="U24" s="8">
        <v>2998.6261985046376</v>
      </c>
      <c r="V24" s="8">
        <v>3198.6552985046378</v>
      </c>
      <c r="W24" s="8">
        <v>3198.6552985046378</v>
      </c>
      <c r="X24" s="8">
        <v>3167.5522978637687</v>
      </c>
      <c r="Y24" s="8">
        <v>3167.5522978637687</v>
      </c>
      <c r="Z24" s="8">
        <v>3167.5522978637687</v>
      </c>
      <c r="AA24" s="8">
        <v>3171.8922945068357</v>
      </c>
      <c r="AB24" s="8">
        <v>2774.442297558594</v>
      </c>
      <c r="AC24" s="8">
        <v>2681.8823000000002</v>
      </c>
    </row>
    <row r="25" spans="1:29">
      <c r="A25" s="16" t="s">
        <v>162</v>
      </c>
      <c r="B25" s="16" t="s">
        <v>115</v>
      </c>
      <c r="C25" s="16" t="s">
        <v>217</v>
      </c>
      <c r="D25" s="16" t="s">
        <v>10</v>
      </c>
      <c r="E25" s="8">
        <v>0</v>
      </c>
      <c r="F25" s="8">
        <v>125</v>
      </c>
      <c r="G25" s="8">
        <v>238.28824</v>
      </c>
      <c r="H25" s="8">
        <v>238.28824</v>
      </c>
      <c r="I25" s="8">
        <v>238.28824</v>
      </c>
      <c r="J25" s="8">
        <v>238.28824</v>
      </c>
      <c r="K25" s="8">
        <v>238.28824</v>
      </c>
      <c r="L25" s="8">
        <v>238.28824</v>
      </c>
      <c r="M25" s="8">
        <v>238.28824</v>
      </c>
      <c r="N25" s="8">
        <v>238.28824</v>
      </c>
      <c r="O25" s="8">
        <v>238.28824</v>
      </c>
      <c r="P25" s="8">
        <v>315.65208000000001</v>
      </c>
      <c r="Q25" s="8">
        <v>315.65208000000001</v>
      </c>
      <c r="R25" s="8">
        <v>315.65208000000001</v>
      </c>
      <c r="S25" s="8">
        <v>315.65208000000001</v>
      </c>
      <c r="T25" s="8">
        <v>1346.9079999999999</v>
      </c>
      <c r="U25" s="8">
        <v>1353.0762</v>
      </c>
      <c r="V25" s="8">
        <v>1660.6267</v>
      </c>
      <c r="W25" s="8">
        <v>1660.6267</v>
      </c>
      <c r="X25" s="8">
        <v>1660.6267</v>
      </c>
      <c r="Y25" s="8">
        <v>1660.6267</v>
      </c>
      <c r="Z25" s="8">
        <v>1660.6267</v>
      </c>
      <c r="AA25" s="8">
        <v>1660.6267</v>
      </c>
      <c r="AB25" s="8">
        <v>1660.6267</v>
      </c>
      <c r="AC25" s="8">
        <v>1660.6267</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1118.9399948120106</v>
      </c>
      <c r="N30" s="8">
        <v>1118.9399948120106</v>
      </c>
      <c r="O30" s="8">
        <v>1118.9399948120106</v>
      </c>
      <c r="P30" s="8">
        <v>1445.4286448120106</v>
      </c>
      <c r="Q30" s="8">
        <v>1445.4286448120106</v>
      </c>
      <c r="R30" s="8">
        <v>1445.4286448120106</v>
      </c>
      <c r="S30" s="8">
        <v>1445.4286448120106</v>
      </c>
      <c r="T30" s="8">
        <v>1445.4286448120106</v>
      </c>
      <c r="U30" s="8">
        <v>1445.4286448120106</v>
      </c>
      <c r="V30" s="8">
        <v>1821.2972948120105</v>
      </c>
      <c r="W30" s="8">
        <v>1710.8172914550778</v>
      </c>
      <c r="X30" s="8">
        <v>1710.8172914550778</v>
      </c>
      <c r="Y30" s="8">
        <v>1728.1663514550778</v>
      </c>
      <c r="Z30" s="8">
        <v>1728.1663514550778</v>
      </c>
      <c r="AA30" s="8">
        <v>1728.1663514550778</v>
      </c>
      <c r="AB30" s="8">
        <v>1728.1663514550778</v>
      </c>
      <c r="AC30" s="8">
        <v>1728.1663514550778</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108.00011845893501</v>
      </c>
      <c r="W31" s="8">
        <v>108.0001184882</v>
      </c>
      <c r="X31" s="8">
        <v>108.00011852113001</v>
      </c>
      <c r="Y31" s="8">
        <v>108.0002310766</v>
      </c>
      <c r="Z31" s="8">
        <v>108.00023156047</v>
      </c>
      <c r="AA31" s="8">
        <v>108.00023407192</v>
      </c>
      <c r="AB31" s="8">
        <v>2.341287E-4</v>
      </c>
      <c r="AC31" s="8">
        <v>2.3418188000000001E-4</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276.06570034332276</v>
      </c>
      <c r="N32" s="8">
        <v>276.06570034332276</v>
      </c>
      <c r="O32" s="8">
        <v>276.06570034332276</v>
      </c>
      <c r="P32" s="8">
        <v>2198.3553003433226</v>
      </c>
      <c r="Q32" s="8">
        <v>2198.3553003433226</v>
      </c>
      <c r="R32" s="8">
        <v>2198.3553003433226</v>
      </c>
      <c r="S32" s="8">
        <v>2198.3553003433226</v>
      </c>
      <c r="T32" s="8">
        <v>2306.7252001144411</v>
      </c>
      <c r="U32" s="8">
        <v>2306.7252001144411</v>
      </c>
      <c r="V32" s="8">
        <v>2606.7228001144408</v>
      </c>
      <c r="W32" s="8">
        <v>2606.7228001144408</v>
      </c>
      <c r="X32" s="8">
        <v>2599.3427999999999</v>
      </c>
      <c r="Y32" s="8">
        <v>2630.355</v>
      </c>
      <c r="Z32" s="8">
        <v>2630.355</v>
      </c>
      <c r="AA32" s="8">
        <v>2630.355</v>
      </c>
      <c r="AB32" s="8">
        <v>2630.355</v>
      </c>
      <c r="AC32" s="8">
        <v>2630.355</v>
      </c>
    </row>
    <row r="33" spans="1:29">
      <c r="A33" s="16" t="s">
        <v>163</v>
      </c>
      <c r="B33" s="16" t="s">
        <v>122</v>
      </c>
      <c r="C33" s="16" t="s">
        <v>151</v>
      </c>
      <c r="D33" s="16" t="s">
        <v>10</v>
      </c>
      <c r="E33" s="8">
        <v>0</v>
      </c>
      <c r="F33" s="8">
        <v>0</v>
      </c>
      <c r="G33" s="8">
        <v>0</v>
      </c>
      <c r="H33" s="8">
        <v>0</v>
      </c>
      <c r="I33" s="8">
        <v>0</v>
      </c>
      <c r="J33" s="8">
        <v>0</v>
      </c>
      <c r="K33" s="8">
        <v>2.4965679999999998E-3</v>
      </c>
      <c r="L33" s="8">
        <v>74.491860000000003</v>
      </c>
      <c r="M33" s="8">
        <v>1300</v>
      </c>
      <c r="N33" s="8">
        <v>1300</v>
      </c>
      <c r="O33" s="8">
        <v>1300</v>
      </c>
      <c r="P33" s="8">
        <v>1300</v>
      </c>
      <c r="Q33" s="8">
        <v>1300</v>
      </c>
      <c r="R33" s="8">
        <v>1300</v>
      </c>
      <c r="S33" s="8">
        <v>1300</v>
      </c>
      <c r="T33" s="8">
        <v>1300</v>
      </c>
      <c r="U33" s="8">
        <v>1300</v>
      </c>
      <c r="V33" s="8">
        <v>1696.6324</v>
      </c>
      <c r="W33" s="8">
        <v>1696.6324</v>
      </c>
      <c r="X33" s="8">
        <v>1696.6324</v>
      </c>
      <c r="Y33" s="8">
        <v>1818.1063999999999</v>
      </c>
      <c r="Z33" s="8">
        <v>1818.1063999999999</v>
      </c>
      <c r="AA33" s="8">
        <v>1818.1063999999999</v>
      </c>
      <c r="AB33" s="8">
        <v>1818.1063999999999</v>
      </c>
      <c r="AC33" s="8">
        <v>1818.1063999999999</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1029.6306969482421</v>
      </c>
      <c r="H35" s="8">
        <v>1029.6306969482421</v>
      </c>
      <c r="I35" s="8">
        <v>1029.6306969482421</v>
      </c>
      <c r="J35" s="8">
        <v>1029.6306969482421</v>
      </c>
      <c r="K35" s="8">
        <v>1057.8469969482421</v>
      </c>
      <c r="L35" s="8">
        <v>1057.8469969482421</v>
      </c>
      <c r="M35" s="8">
        <v>1211.7083969482421</v>
      </c>
      <c r="N35" s="8">
        <v>1211.7083969482421</v>
      </c>
      <c r="O35" s="8">
        <v>1211.7083969482421</v>
      </c>
      <c r="P35" s="8">
        <v>1416.1070969482421</v>
      </c>
      <c r="Q35" s="8">
        <v>1416.1070969482421</v>
      </c>
      <c r="R35" s="8">
        <v>1416.1070969482421</v>
      </c>
      <c r="S35" s="8">
        <v>1416.1070969482421</v>
      </c>
      <c r="T35" s="8">
        <v>1755.7971969482419</v>
      </c>
      <c r="U35" s="8">
        <v>1755.7971969482419</v>
      </c>
      <c r="V35" s="8">
        <v>3249.1999969482422</v>
      </c>
      <c r="W35" s="8">
        <v>2979.1999969482422</v>
      </c>
      <c r="X35" s="8">
        <v>2979.1999969482422</v>
      </c>
      <c r="Y35" s="8">
        <v>2979.1999969482422</v>
      </c>
      <c r="Z35" s="8">
        <v>2900</v>
      </c>
      <c r="AA35" s="8">
        <v>2900</v>
      </c>
      <c r="AB35" s="8">
        <v>2900</v>
      </c>
      <c r="AC35" s="8">
        <v>2900</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579.91589999999997</v>
      </c>
      <c r="H37" s="8">
        <v>579.91589999999997</v>
      </c>
      <c r="I37" s="8">
        <v>579.91589999999997</v>
      </c>
      <c r="J37" s="8">
        <v>579.91589999999997</v>
      </c>
      <c r="K37" s="8">
        <v>579.91589999999997</v>
      </c>
      <c r="L37" s="8">
        <v>583.28890000000001</v>
      </c>
      <c r="M37" s="8">
        <v>617.40686000000005</v>
      </c>
      <c r="N37" s="8">
        <v>617.40686000000005</v>
      </c>
      <c r="O37" s="8">
        <v>617.40686000000005</v>
      </c>
      <c r="P37" s="8">
        <v>685.96747000000005</v>
      </c>
      <c r="Q37" s="8">
        <v>685.96747000000005</v>
      </c>
      <c r="R37" s="8">
        <v>685.96747000000005</v>
      </c>
      <c r="S37" s="8">
        <v>685.96747000000005</v>
      </c>
      <c r="T37" s="8">
        <v>685.96747000000005</v>
      </c>
      <c r="U37" s="8">
        <v>685.96747000000005</v>
      </c>
      <c r="V37" s="8">
        <v>725.17125999999996</v>
      </c>
      <c r="W37" s="8">
        <v>725.17125999999996</v>
      </c>
      <c r="X37" s="8">
        <v>725.17125999999996</v>
      </c>
      <c r="Y37" s="8">
        <v>725.17125999999996</v>
      </c>
      <c r="Z37" s="8">
        <v>733.39940000000001</v>
      </c>
      <c r="AA37" s="8">
        <v>734.69230000000005</v>
      </c>
      <c r="AB37" s="8">
        <v>734.69230000000005</v>
      </c>
      <c r="AC37" s="8">
        <v>734.69230000000005</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1.4106353E-4</v>
      </c>
      <c r="W38" s="8">
        <v>1.4108497999999999E-4</v>
      </c>
      <c r="X38" s="8">
        <v>1.4111456E-4</v>
      </c>
      <c r="Y38" s="8">
        <v>1.4132119E-4</v>
      </c>
      <c r="Z38" s="8">
        <v>1.4140237000000001E-4</v>
      </c>
      <c r="AA38" s="8">
        <v>1.4151547000000001E-4</v>
      </c>
      <c r="AB38" s="8">
        <v>1.4156269999999999E-4</v>
      </c>
      <c r="AC38" s="8">
        <v>1.4161297E-4</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1.1204022000000001E-4</v>
      </c>
      <c r="W39" s="8">
        <v>1.1206035000000001E-4</v>
      </c>
      <c r="X39" s="8">
        <v>1.1209436E-4</v>
      </c>
      <c r="Y39" s="8">
        <v>1.1633636E-4</v>
      </c>
      <c r="Z39" s="8">
        <v>1.16521944E-4</v>
      </c>
      <c r="AA39" s="8">
        <v>1.1667463E-4</v>
      </c>
      <c r="AB39" s="8">
        <v>1.1672664E-4</v>
      </c>
      <c r="AC39" s="8">
        <v>1.1678561E-4</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1.4634486E-4</v>
      </c>
      <c r="U40" s="8">
        <v>1.4643992000000001E-4</v>
      </c>
      <c r="V40" s="8">
        <v>1.4648297E-4</v>
      </c>
      <c r="W40" s="8">
        <v>1.4651700000000001E-4</v>
      </c>
      <c r="X40" s="8">
        <v>1.4655793000000001E-4</v>
      </c>
      <c r="Y40" s="8">
        <v>1.7587833000000001E-4</v>
      </c>
      <c r="Z40" s="8">
        <v>1.7598243999999999E-4</v>
      </c>
      <c r="AA40" s="8">
        <v>1.7770160000000001E-4</v>
      </c>
      <c r="AB40" s="8">
        <v>1.7773959999999999E-4</v>
      </c>
      <c r="AC40" s="8">
        <v>1.7778246999999999E-4</v>
      </c>
    </row>
    <row r="41" spans="1:29">
      <c r="A41" s="16" t="s">
        <v>164</v>
      </c>
      <c r="B41" s="16" t="s">
        <v>130</v>
      </c>
      <c r="C41" s="16" t="s">
        <v>159</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16" t="s">
        <v>164</v>
      </c>
      <c r="B42" s="16" t="s">
        <v>131</v>
      </c>
      <c r="C42" s="16" t="s">
        <v>160</v>
      </c>
      <c r="D42" s="16" t="s">
        <v>10</v>
      </c>
      <c r="E42" s="8">
        <v>0</v>
      </c>
      <c r="F42" s="8">
        <v>125</v>
      </c>
      <c r="G42" s="8">
        <v>599.08822779296804</v>
      </c>
      <c r="H42" s="8">
        <v>599.08822779296804</v>
      </c>
      <c r="I42" s="8">
        <v>599.08822779296804</v>
      </c>
      <c r="J42" s="8">
        <v>599.08822779296804</v>
      </c>
      <c r="K42" s="8">
        <v>599.08822779296804</v>
      </c>
      <c r="L42" s="8">
        <v>599.08822779296804</v>
      </c>
      <c r="M42" s="8">
        <v>599.08822779296804</v>
      </c>
      <c r="N42" s="8">
        <v>599.08822779296804</v>
      </c>
      <c r="O42" s="8">
        <v>599.08822779296804</v>
      </c>
      <c r="P42" s="8">
        <v>676.45206779296802</v>
      </c>
      <c r="Q42" s="8">
        <v>676.45206779296802</v>
      </c>
      <c r="R42" s="8">
        <v>676.45206779296802</v>
      </c>
      <c r="S42" s="8">
        <v>676.45206779296802</v>
      </c>
      <c r="T42" s="8">
        <v>1707.707987792968</v>
      </c>
      <c r="U42" s="8">
        <v>1713.876187792968</v>
      </c>
      <c r="V42" s="8">
        <v>2021.4266877929681</v>
      </c>
      <c r="W42" s="8">
        <v>2021.4266877929681</v>
      </c>
      <c r="X42" s="8">
        <v>2021.4266877929681</v>
      </c>
      <c r="Y42" s="8">
        <v>2021.4266877929681</v>
      </c>
      <c r="Z42" s="8">
        <v>2021.4266877929681</v>
      </c>
      <c r="AA42" s="8">
        <v>2021.4266877929681</v>
      </c>
      <c r="AB42" s="8">
        <v>2021.4266877929681</v>
      </c>
      <c r="AC42" s="8">
        <v>2021.4266877929681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900.31800842284997</v>
      </c>
      <c r="G45" s="8">
        <v>1517.2800484228501</v>
      </c>
      <c r="H45" s="8">
        <v>1517.2800484228501</v>
      </c>
      <c r="I45" s="8">
        <v>1564.8669584228501</v>
      </c>
      <c r="J45" s="8">
        <v>1564.8669584228501</v>
      </c>
      <c r="K45" s="8">
        <v>1564.8669584228501</v>
      </c>
      <c r="L45" s="8">
        <v>1564.8669584228501</v>
      </c>
      <c r="M45" s="8">
        <v>1628.81403842285</v>
      </c>
      <c r="N45" s="8">
        <v>1628.81403842285</v>
      </c>
      <c r="O45" s="8">
        <v>1628.81403842285</v>
      </c>
      <c r="P45" s="8">
        <v>1669.1597084228499</v>
      </c>
      <c r="Q45" s="8">
        <v>1669.1597084228499</v>
      </c>
      <c r="R45" s="8">
        <v>1669.1597084228499</v>
      </c>
      <c r="S45" s="8">
        <v>1669.1597084228499</v>
      </c>
      <c r="T45" s="8">
        <v>1669.1597084228499</v>
      </c>
      <c r="U45" s="8">
        <v>1669.1597084228499</v>
      </c>
      <c r="V45" s="8">
        <v>1651.3362030517569</v>
      </c>
      <c r="W45" s="8">
        <v>1651.3362030517569</v>
      </c>
      <c r="X45" s="8">
        <v>1651.3362030517569</v>
      </c>
      <c r="Y45" s="8">
        <v>1651.3362030517569</v>
      </c>
      <c r="Z45" s="8">
        <v>1659.2203030517571</v>
      </c>
      <c r="AA45" s="8">
        <v>1558.7637</v>
      </c>
      <c r="AB45" s="8">
        <v>1558.7637</v>
      </c>
      <c r="AC45" s="8">
        <v>1558.7637</v>
      </c>
    </row>
    <row r="46" spans="1:29">
      <c r="A46" s="16" t="s">
        <v>96</v>
      </c>
      <c r="B46" s="16" t="s">
        <v>98</v>
      </c>
      <c r="C46" s="16" t="s">
        <v>133</v>
      </c>
      <c r="D46" s="16" t="s">
        <v>9</v>
      </c>
      <c r="E46" s="8">
        <v>43.200000762939403</v>
      </c>
      <c r="F46" s="8">
        <v>43.200000762939403</v>
      </c>
      <c r="G46" s="8">
        <v>756.2790007629394</v>
      </c>
      <c r="H46" s="8">
        <v>756.2790007629394</v>
      </c>
      <c r="I46" s="8">
        <v>810.32700076293941</v>
      </c>
      <c r="J46" s="8">
        <v>1078.0741007629395</v>
      </c>
      <c r="K46" s="8">
        <v>1293.5899007629394</v>
      </c>
      <c r="L46" s="8">
        <v>1739.5427007629394</v>
      </c>
      <c r="M46" s="8">
        <v>1794.8094007629395</v>
      </c>
      <c r="N46" s="8">
        <v>1794.8094007629395</v>
      </c>
      <c r="O46" s="8">
        <v>1794.8094007629395</v>
      </c>
      <c r="P46" s="8">
        <v>1856.3813007629394</v>
      </c>
      <c r="Q46" s="8">
        <v>1856.3813007629394</v>
      </c>
      <c r="R46" s="8">
        <v>1900.4297007629395</v>
      </c>
      <c r="S46" s="8">
        <v>1900.4297007629395</v>
      </c>
      <c r="T46" s="8">
        <v>1900.4297007629395</v>
      </c>
      <c r="U46" s="8">
        <v>1962.1661007629395</v>
      </c>
      <c r="V46" s="8">
        <v>1973.2667390360994</v>
      </c>
      <c r="W46" s="8">
        <v>1973.2667390579393</v>
      </c>
      <c r="X46" s="8">
        <v>1973.2667390817494</v>
      </c>
      <c r="Y46" s="8">
        <v>1973.2667391164894</v>
      </c>
      <c r="Z46" s="8">
        <v>1973.2667391450393</v>
      </c>
      <c r="AA46" s="8">
        <v>1973.2667391608993</v>
      </c>
      <c r="AB46" s="8">
        <v>1973.2667391754894</v>
      </c>
      <c r="AC46" s="8">
        <v>1973.2667391877494</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285.20138528203103</v>
      </c>
      <c r="S48" s="8">
        <v>285.20138528583101</v>
      </c>
      <c r="T48" s="8">
        <v>285.20138529033102</v>
      </c>
      <c r="U48" s="8">
        <v>285.20138529683101</v>
      </c>
      <c r="V48" s="8">
        <v>285.20138530303103</v>
      </c>
      <c r="W48" s="8">
        <v>285.20138531123104</v>
      </c>
      <c r="X48" s="8">
        <v>285.20138534183104</v>
      </c>
      <c r="Y48" s="8">
        <v>285.20141446983104</v>
      </c>
      <c r="Z48" s="8">
        <v>460.68782220703099</v>
      </c>
      <c r="AA48" s="8">
        <v>634.59181220703101</v>
      </c>
      <c r="AB48" s="8">
        <v>634.59181220703101</v>
      </c>
      <c r="AC48" s="8">
        <v>634.59181220703101</v>
      </c>
    </row>
    <row r="49" spans="1:29">
      <c r="A49" s="16" t="s">
        <v>96</v>
      </c>
      <c r="B49" s="16" t="s">
        <v>101</v>
      </c>
      <c r="C49" s="16" t="s">
        <v>136</v>
      </c>
      <c r="D49" s="16" t="s">
        <v>9</v>
      </c>
      <c r="E49" s="8">
        <v>0</v>
      </c>
      <c r="F49" s="8">
        <v>856.29690000000005</v>
      </c>
      <c r="G49" s="8">
        <v>1000</v>
      </c>
      <c r="H49" s="8">
        <v>1000</v>
      </c>
      <c r="I49" s="8">
        <v>1000</v>
      </c>
      <c r="J49" s="8">
        <v>1000</v>
      </c>
      <c r="K49" s="8">
        <v>1000</v>
      </c>
      <c r="L49" s="8">
        <v>1007.5154247</v>
      </c>
      <c r="M49" s="8">
        <v>1543.8069</v>
      </c>
      <c r="N49" s="8">
        <v>1543.8069</v>
      </c>
      <c r="O49" s="8">
        <v>1543.8069</v>
      </c>
      <c r="P49" s="8">
        <v>1655.1453999999999</v>
      </c>
      <c r="Q49" s="8">
        <v>1655.1453999999999</v>
      </c>
      <c r="R49" s="8">
        <v>1655.1453999999999</v>
      </c>
      <c r="S49" s="8">
        <v>1655.1453999999999</v>
      </c>
      <c r="T49" s="8">
        <v>1655.1453999999999</v>
      </c>
      <c r="U49" s="8">
        <v>1734.7265600000001</v>
      </c>
      <c r="V49" s="8">
        <v>1749.8074299999998</v>
      </c>
      <c r="W49" s="8">
        <v>1749.8074299999998</v>
      </c>
      <c r="X49" s="8">
        <v>1749.8074299999998</v>
      </c>
      <c r="Y49" s="8">
        <v>1749.8074299999998</v>
      </c>
      <c r="Z49" s="8">
        <v>1749.8074299999998</v>
      </c>
      <c r="AA49" s="8">
        <v>1749.8074299999998</v>
      </c>
      <c r="AB49" s="8">
        <v>1749.8074299999998</v>
      </c>
      <c r="AC49" s="8">
        <v>1749.8074299999998</v>
      </c>
    </row>
    <row r="50" spans="1:29">
      <c r="A50" s="16" t="s">
        <v>96</v>
      </c>
      <c r="B50" s="16" t="s">
        <v>102</v>
      </c>
      <c r="C50" s="16" t="s">
        <v>137</v>
      </c>
      <c r="D50" s="16" t="s">
        <v>9</v>
      </c>
      <c r="E50" s="8">
        <v>0</v>
      </c>
      <c r="F50" s="8">
        <v>0</v>
      </c>
      <c r="G50" s="8">
        <v>221.009994506835</v>
      </c>
      <c r="H50" s="8">
        <v>581.00999450683503</v>
      </c>
      <c r="I50" s="8">
        <v>581.00999450683503</v>
      </c>
      <c r="J50" s="8">
        <v>581.00999450683503</v>
      </c>
      <c r="K50" s="8">
        <v>1121.009994506835</v>
      </c>
      <c r="L50" s="8">
        <v>1121.009994506835</v>
      </c>
      <c r="M50" s="8">
        <v>1121.009994506835</v>
      </c>
      <c r="N50" s="8">
        <v>1121.009994506835</v>
      </c>
      <c r="O50" s="8">
        <v>1121.009994506835</v>
      </c>
      <c r="P50" s="8">
        <v>1121.0101148932649</v>
      </c>
      <c r="Q50" s="8">
        <v>1204.2051145068351</v>
      </c>
      <c r="R50" s="8">
        <v>1204.2051145068351</v>
      </c>
      <c r="S50" s="8">
        <v>1204.2051145068351</v>
      </c>
      <c r="T50" s="8">
        <v>1507.943164506835</v>
      </c>
      <c r="U50" s="8">
        <v>1507.943164506835</v>
      </c>
      <c r="V50" s="8">
        <v>1842.7574345068351</v>
      </c>
      <c r="W50" s="8">
        <v>2155.2866945068349</v>
      </c>
      <c r="X50" s="8">
        <v>2155.2866945068349</v>
      </c>
      <c r="Y50" s="8">
        <v>2155.2866945068349</v>
      </c>
      <c r="Z50" s="8">
        <v>2323.7157945068348</v>
      </c>
      <c r="AA50" s="8">
        <v>2323.7157945068348</v>
      </c>
      <c r="AB50" s="8">
        <v>2323.7157945068348</v>
      </c>
      <c r="AC50" s="8">
        <v>2323.7157945068348</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300.0001751364</v>
      </c>
      <c r="Z51" s="8">
        <v>300.00017522242001</v>
      </c>
      <c r="AA51" s="8">
        <v>300.00017525688003</v>
      </c>
      <c r="AB51" s="8">
        <v>300.00017527827998</v>
      </c>
      <c r="AC51" s="8">
        <v>300.00017530214001</v>
      </c>
    </row>
    <row r="52" spans="1:29">
      <c r="A52" s="16" t="s">
        <v>96</v>
      </c>
      <c r="B52" s="16" t="s">
        <v>104</v>
      </c>
      <c r="C52" s="16" t="s">
        <v>28</v>
      </c>
      <c r="D52" s="16" t="s">
        <v>9</v>
      </c>
      <c r="E52" s="8">
        <v>1548.890014648437</v>
      </c>
      <c r="F52" s="8">
        <v>2948.890014648437</v>
      </c>
      <c r="G52" s="8">
        <v>2948.890014648437</v>
      </c>
      <c r="H52" s="8">
        <v>2948.890014648437</v>
      </c>
      <c r="I52" s="8">
        <v>2948.890014648437</v>
      </c>
      <c r="J52" s="8">
        <v>2948.890014648437</v>
      </c>
      <c r="K52" s="8">
        <v>3059.6780446484372</v>
      </c>
      <c r="L52" s="8">
        <v>5087.278714648437</v>
      </c>
      <c r="M52" s="8">
        <v>5087.278714648437</v>
      </c>
      <c r="N52" s="8">
        <v>5087.278714648437</v>
      </c>
      <c r="O52" s="8">
        <v>5087.278714648437</v>
      </c>
      <c r="P52" s="8">
        <v>5486.247214648437</v>
      </c>
      <c r="Q52" s="8">
        <v>5486.247214648437</v>
      </c>
      <c r="R52" s="8">
        <v>5486.247214648437</v>
      </c>
      <c r="S52" s="8">
        <v>5486.247214648437</v>
      </c>
      <c r="T52" s="8">
        <v>6443.7440146484369</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1.0365771E-4</v>
      </c>
      <c r="U53" s="8">
        <v>1.0368711999999999E-4</v>
      </c>
      <c r="V53" s="8">
        <v>1.0369932000000001E-4</v>
      </c>
      <c r="W53" s="8">
        <v>1.0371355E-4</v>
      </c>
      <c r="X53" s="8">
        <v>1.0406649E-4</v>
      </c>
      <c r="Y53" s="8">
        <v>1.04845014E-4</v>
      </c>
      <c r="Z53" s="8">
        <v>3.3512169999999999E-4</v>
      </c>
      <c r="AA53" s="8">
        <v>245.25735</v>
      </c>
      <c r="AB53" s="8">
        <v>245.25735</v>
      </c>
      <c r="AC53" s="8">
        <v>245.25735</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2452.4801380334688</v>
      </c>
      <c r="H55" s="8">
        <v>2452.480464652539</v>
      </c>
      <c r="I55" s="8">
        <v>2452.4804646562388</v>
      </c>
      <c r="J55" s="8">
        <v>2452.4804646595189</v>
      </c>
      <c r="K55" s="8">
        <v>2452.480464665769</v>
      </c>
      <c r="L55" s="8">
        <v>2452.480464674009</v>
      </c>
      <c r="M55" s="8">
        <v>2452.4804646880089</v>
      </c>
      <c r="N55" s="8">
        <v>2452.4804646905991</v>
      </c>
      <c r="O55" s="8">
        <v>2452.4804647014789</v>
      </c>
      <c r="P55" s="8">
        <v>2452.4804648545992</v>
      </c>
      <c r="Q55" s="8">
        <v>2280.0004692030002</v>
      </c>
      <c r="R55" s="8">
        <v>2280.0004694482</v>
      </c>
      <c r="S55" s="8">
        <v>2280.0004694763302</v>
      </c>
      <c r="T55" s="8">
        <v>3838.8341</v>
      </c>
      <c r="U55" s="8">
        <v>3838.8341</v>
      </c>
      <c r="V55" s="8">
        <v>3568.8341</v>
      </c>
      <c r="W55" s="8">
        <v>3568.8341</v>
      </c>
      <c r="X55" s="8">
        <v>3568.8341</v>
      </c>
      <c r="Y55" s="8">
        <v>5846.1890000000003</v>
      </c>
      <c r="Z55" s="8">
        <v>5846.1890000000003</v>
      </c>
      <c r="AA55" s="8">
        <v>5846.1890000000003</v>
      </c>
      <c r="AB55" s="8">
        <v>5846.1890000000003</v>
      </c>
      <c r="AC55" s="8">
        <v>5846.1890000000003</v>
      </c>
    </row>
    <row r="56" spans="1:29">
      <c r="A56" s="16" t="s">
        <v>161</v>
      </c>
      <c r="B56" s="16" t="s">
        <v>108</v>
      </c>
      <c r="C56" s="16" t="s">
        <v>142</v>
      </c>
      <c r="D56" s="16" t="s">
        <v>9</v>
      </c>
      <c r="E56" s="8">
        <v>113.19000244140599</v>
      </c>
      <c r="F56" s="8">
        <v>1115.190002441406</v>
      </c>
      <c r="G56" s="8">
        <v>1915.190002441406</v>
      </c>
      <c r="H56" s="8">
        <v>1915.190002441406</v>
      </c>
      <c r="I56" s="8">
        <v>2834.1900024414063</v>
      </c>
      <c r="J56" s="8">
        <v>2834.1900024414063</v>
      </c>
      <c r="K56" s="8">
        <v>3981.4257024414064</v>
      </c>
      <c r="L56" s="8">
        <v>4008.1572024414063</v>
      </c>
      <c r="M56" s="8">
        <v>4008.1572024414063</v>
      </c>
      <c r="N56" s="8">
        <v>4008.1572024414063</v>
      </c>
      <c r="O56" s="8">
        <v>4008.1572024414063</v>
      </c>
      <c r="P56" s="8">
        <v>4381.1567024414062</v>
      </c>
      <c r="Q56" s="8">
        <v>4381.1567024414062</v>
      </c>
      <c r="R56" s="8">
        <v>4381.1567024414062</v>
      </c>
      <c r="S56" s="8">
        <v>4381.1567024414062</v>
      </c>
      <c r="T56" s="8">
        <v>6184.1900024414063</v>
      </c>
      <c r="U56" s="8">
        <v>6344.432702441406</v>
      </c>
      <c r="V56" s="8">
        <v>6344.432702441406</v>
      </c>
      <c r="W56" s="8">
        <v>6344.432702441406</v>
      </c>
      <c r="X56" s="8">
        <v>6344.432702441406</v>
      </c>
      <c r="Y56" s="8">
        <v>6344.432702441406</v>
      </c>
      <c r="Z56" s="8">
        <v>6344.432702441406</v>
      </c>
      <c r="AA56" s="8">
        <v>6344.432702441406</v>
      </c>
      <c r="AB56" s="8">
        <v>6231.2426999999998</v>
      </c>
      <c r="AC56" s="8">
        <v>6231.2426999999998</v>
      </c>
    </row>
    <row r="57" spans="1:29">
      <c r="A57" s="16" t="s">
        <v>161</v>
      </c>
      <c r="B57" s="16" t="s">
        <v>109</v>
      </c>
      <c r="C57" s="16" t="s">
        <v>143</v>
      </c>
      <c r="D57" s="16" t="s">
        <v>9</v>
      </c>
      <c r="E57" s="8">
        <v>198.94000244140599</v>
      </c>
      <c r="F57" s="8">
        <v>728.07360244140602</v>
      </c>
      <c r="G57" s="8">
        <v>739.334102441406</v>
      </c>
      <c r="H57" s="8">
        <v>739.334102441406</v>
      </c>
      <c r="I57" s="8">
        <v>739.334102441406</v>
      </c>
      <c r="J57" s="8">
        <v>739.334102441406</v>
      </c>
      <c r="K57" s="8">
        <v>739.334102441406</v>
      </c>
      <c r="L57" s="8">
        <v>739.334102441406</v>
      </c>
      <c r="M57" s="8">
        <v>739.334102441406</v>
      </c>
      <c r="N57" s="8">
        <v>739.334102441406</v>
      </c>
      <c r="O57" s="8">
        <v>739.334102441406</v>
      </c>
      <c r="P57" s="8">
        <v>772.43207244140604</v>
      </c>
      <c r="Q57" s="8">
        <v>772.43207244140604</v>
      </c>
      <c r="R57" s="8">
        <v>772.43207244140604</v>
      </c>
      <c r="S57" s="8">
        <v>772.43207244140604</v>
      </c>
      <c r="T57" s="8">
        <v>772.43207244140604</v>
      </c>
      <c r="U57" s="8">
        <v>1310.0085024414061</v>
      </c>
      <c r="V57" s="8">
        <v>1206.5510008214239</v>
      </c>
      <c r="W57" s="8">
        <v>1206.551000904275</v>
      </c>
      <c r="X57" s="8">
        <v>1300.00015308819</v>
      </c>
      <c r="Y57" s="8">
        <v>1333.0468499999999</v>
      </c>
      <c r="Z57" s="8">
        <v>1984.8690000000001</v>
      </c>
      <c r="AA57" s="8">
        <v>1984.8690000000001</v>
      </c>
      <c r="AB57" s="8">
        <v>1984.8690000000001</v>
      </c>
      <c r="AC57" s="8">
        <v>1984.8690000000001</v>
      </c>
    </row>
    <row r="58" spans="1:29">
      <c r="A58" s="16" t="s">
        <v>161</v>
      </c>
      <c r="B58" s="16" t="s">
        <v>110</v>
      </c>
      <c r="C58" s="16" t="s">
        <v>144</v>
      </c>
      <c r="D58" s="16" t="s">
        <v>9</v>
      </c>
      <c r="E58" s="8">
        <v>0</v>
      </c>
      <c r="F58" s="8">
        <v>5.9539369999999996E-4</v>
      </c>
      <c r="G58" s="8">
        <v>5.9541605999999996E-4</v>
      </c>
      <c r="H58" s="8">
        <v>5.9542980000000002E-4</v>
      </c>
      <c r="I58" s="8">
        <v>5.9543309999999996E-4</v>
      </c>
      <c r="J58" s="8">
        <v>100.800598495157</v>
      </c>
      <c r="K58" s="8">
        <v>100.800598535457</v>
      </c>
      <c r="L58" s="8">
        <v>1035.2329708330769</v>
      </c>
      <c r="M58" s="8">
        <v>1035.232970853207</v>
      </c>
      <c r="N58" s="8">
        <v>1035.232970857267</v>
      </c>
      <c r="O58" s="8">
        <v>1790.4379108960068</v>
      </c>
      <c r="P58" s="8">
        <v>2091.902910931231</v>
      </c>
      <c r="Q58" s="8">
        <v>2209.300811580797</v>
      </c>
      <c r="R58" s="8">
        <v>2388.2904830517568</v>
      </c>
      <c r="S58" s="8">
        <v>2388.2904830517568</v>
      </c>
      <c r="T58" s="8">
        <v>2388.2904830517568</v>
      </c>
      <c r="U58" s="8">
        <v>2429.6407830517569</v>
      </c>
      <c r="V58" s="8">
        <v>2429.6407830517569</v>
      </c>
      <c r="W58" s="8">
        <v>2429.6407830517569</v>
      </c>
      <c r="X58" s="8">
        <v>2429.6407830517569</v>
      </c>
      <c r="Y58" s="8">
        <v>2429.6407830517569</v>
      </c>
      <c r="Z58" s="8">
        <v>2545.1518230517568</v>
      </c>
      <c r="AA58" s="8">
        <v>2545.1518230517568</v>
      </c>
      <c r="AB58" s="8">
        <v>2545.1518230517568</v>
      </c>
      <c r="AC58" s="8">
        <v>2545.1518230517568</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8.3496549999999997E-4</v>
      </c>
      <c r="R59" s="8">
        <v>300</v>
      </c>
      <c r="S59" s="8">
        <v>300.00010680499003</v>
      </c>
      <c r="T59" s="8">
        <v>300.00010714297002</v>
      </c>
      <c r="U59" s="8">
        <v>472.18025</v>
      </c>
      <c r="V59" s="8">
        <v>472.18025</v>
      </c>
      <c r="W59" s="8">
        <v>472.18025</v>
      </c>
      <c r="X59" s="8">
        <v>472.18025</v>
      </c>
      <c r="Y59" s="8">
        <v>472.18025</v>
      </c>
      <c r="Z59" s="8">
        <v>472.18025</v>
      </c>
      <c r="AA59" s="8">
        <v>472.18025</v>
      </c>
      <c r="AB59" s="8">
        <v>472.18025</v>
      </c>
      <c r="AC59" s="8">
        <v>472.18025</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213</v>
      </c>
      <c r="M61" s="8">
        <v>213</v>
      </c>
      <c r="N61" s="8">
        <v>213</v>
      </c>
      <c r="O61" s="8">
        <v>213</v>
      </c>
      <c r="P61" s="8">
        <v>213</v>
      </c>
      <c r="Q61" s="8">
        <v>213.00067785614999</v>
      </c>
      <c r="R61" s="8">
        <v>390.26141000000001</v>
      </c>
      <c r="S61" s="8">
        <v>300</v>
      </c>
      <c r="T61" s="8">
        <v>300</v>
      </c>
      <c r="U61" s="8">
        <v>300</v>
      </c>
      <c r="V61" s="8">
        <v>300</v>
      </c>
      <c r="W61" s="8">
        <v>300</v>
      </c>
      <c r="X61" s="8">
        <v>300</v>
      </c>
      <c r="Y61" s="8">
        <v>300</v>
      </c>
      <c r="Z61" s="8">
        <v>370.38601999999997</v>
      </c>
      <c r="AA61" s="8">
        <v>370.38601999999997</v>
      </c>
      <c r="AB61" s="8">
        <v>370.38601999999997</v>
      </c>
      <c r="AC61" s="8">
        <v>370.38601999999997</v>
      </c>
    </row>
    <row r="62" spans="1:29">
      <c r="A62" s="16" t="s">
        <v>161</v>
      </c>
      <c r="B62" s="16" t="s">
        <v>185</v>
      </c>
      <c r="C62" s="16" t="s">
        <v>186</v>
      </c>
      <c r="D62" s="16" t="s">
        <v>9</v>
      </c>
      <c r="E62" s="8">
        <v>0</v>
      </c>
      <c r="F62" s="8">
        <v>0</v>
      </c>
      <c r="G62" s="8">
        <v>357.16320000000002</v>
      </c>
      <c r="H62" s="8">
        <v>357.16320000000002</v>
      </c>
      <c r="I62" s="8">
        <v>357.16320000000002</v>
      </c>
      <c r="J62" s="8">
        <v>357.16320000000002</v>
      </c>
      <c r="K62" s="8">
        <v>357.16378790465001</v>
      </c>
      <c r="L62" s="8">
        <v>953.00058790883998</v>
      </c>
      <c r="M62" s="8">
        <v>953.00058791094</v>
      </c>
      <c r="N62" s="8">
        <v>953.00058791250001</v>
      </c>
      <c r="O62" s="8">
        <v>953.00058791640004</v>
      </c>
      <c r="P62" s="8">
        <v>1462.0564199999999</v>
      </c>
      <c r="Q62" s="8">
        <v>1462.0564199999999</v>
      </c>
      <c r="R62" s="8">
        <v>1462.0564199999999</v>
      </c>
      <c r="S62" s="8">
        <v>1462.0564199999999</v>
      </c>
      <c r="T62" s="8">
        <v>1632.6067</v>
      </c>
      <c r="U62" s="8">
        <v>1632.6067</v>
      </c>
      <c r="V62" s="8">
        <v>1632.6067</v>
      </c>
      <c r="W62" s="8">
        <v>1632.6067</v>
      </c>
      <c r="X62" s="8">
        <v>1632.6067</v>
      </c>
      <c r="Y62" s="8">
        <v>2004.41516</v>
      </c>
      <c r="Z62" s="8">
        <v>2004.41516</v>
      </c>
      <c r="AA62" s="8">
        <v>2004.41516</v>
      </c>
      <c r="AB62" s="8">
        <v>2004.41516</v>
      </c>
      <c r="AC62" s="8">
        <v>2004.41516</v>
      </c>
    </row>
    <row r="63" spans="1:29">
      <c r="A63" s="16" t="s">
        <v>162</v>
      </c>
      <c r="B63" s="16" t="s">
        <v>114</v>
      </c>
      <c r="C63" s="16" t="s">
        <v>218</v>
      </c>
      <c r="D63" s="16" t="s">
        <v>9</v>
      </c>
      <c r="E63" s="8">
        <v>0</v>
      </c>
      <c r="F63" s="8">
        <v>273.98240082648999</v>
      </c>
      <c r="G63" s="8">
        <v>273.98240121059001</v>
      </c>
      <c r="H63" s="8">
        <v>273.98240121497003</v>
      </c>
      <c r="I63" s="8">
        <v>291.30608039692004</v>
      </c>
      <c r="J63" s="8">
        <v>291.30608041299001</v>
      </c>
      <c r="K63" s="8">
        <v>1259.6889999999999</v>
      </c>
      <c r="L63" s="8">
        <v>1259.6889999999999</v>
      </c>
      <c r="M63" s="8">
        <v>1259.6889999999999</v>
      </c>
      <c r="N63" s="8">
        <v>1259.6889999999999</v>
      </c>
      <c r="O63" s="8">
        <v>1259.6889999999999</v>
      </c>
      <c r="P63" s="8">
        <v>1259.6889999999999</v>
      </c>
      <c r="Q63" s="8">
        <v>1259.6889999999999</v>
      </c>
      <c r="R63" s="8">
        <v>1259.6889999999999</v>
      </c>
      <c r="S63" s="8">
        <v>1259.6889999999999</v>
      </c>
      <c r="T63" s="8">
        <v>1508</v>
      </c>
      <c r="U63" s="8">
        <v>1508</v>
      </c>
      <c r="V63" s="8">
        <v>1508</v>
      </c>
      <c r="W63" s="8">
        <v>1508</v>
      </c>
      <c r="X63" s="8">
        <v>1508</v>
      </c>
      <c r="Y63" s="8">
        <v>1592.8402000000001</v>
      </c>
      <c r="Z63" s="8">
        <v>2248.4475000000002</v>
      </c>
      <c r="AA63" s="8">
        <v>2248.4475000000002</v>
      </c>
      <c r="AB63" s="8">
        <v>2248.4475000000002</v>
      </c>
      <c r="AC63" s="8">
        <v>2248.4475000000002</v>
      </c>
    </row>
    <row r="64" spans="1:29">
      <c r="A64" s="16" t="s">
        <v>162</v>
      </c>
      <c r="B64" s="16" t="s">
        <v>115</v>
      </c>
      <c r="C64" s="16" t="s">
        <v>217</v>
      </c>
      <c r="D64" s="16" t="s">
        <v>9</v>
      </c>
      <c r="E64" s="8">
        <v>699.89999008178654</v>
      </c>
      <c r="F64" s="8">
        <v>1018.9001194219265</v>
      </c>
      <c r="G64" s="8">
        <v>1609.7017900817864</v>
      </c>
      <c r="H64" s="8">
        <v>1609.7017900817864</v>
      </c>
      <c r="I64" s="8">
        <v>1609.7017900817864</v>
      </c>
      <c r="J64" s="8">
        <v>1609.7017900817864</v>
      </c>
      <c r="K64" s="8">
        <v>1609.7017900817864</v>
      </c>
      <c r="L64" s="8">
        <v>1661.7991900817865</v>
      </c>
      <c r="M64" s="8">
        <v>1661.7991900817865</v>
      </c>
      <c r="N64" s="8">
        <v>1661.7991900817865</v>
      </c>
      <c r="O64" s="8">
        <v>1661.7991900817865</v>
      </c>
      <c r="P64" s="8">
        <v>1801.8280300817864</v>
      </c>
      <c r="Q64" s="8">
        <v>1801.8280300817864</v>
      </c>
      <c r="R64" s="8">
        <v>1857.6433900817865</v>
      </c>
      <c r="S64" s="8">
        <v>1857.6433900817865</v>
      </c>
      <c r="T64" s="8">
        <v>1857.6433900817865</v>
      </c>
      <c r="U64" s="8">
        <v>2098.7230900817867</v>
      </c>
      <c r="V64" s="8">
        <v>2261.5661931335444</v>
      </c>
      <c r="W64" s="8">
        <v>2017.2296931335445</v>
      </c>
      <c r="X64" s="8">
        <v>2017.2296931335445</v>
      </c>
      <c r="Y64" s="8">
        <v>2103.3909931335447</v>
      </c>
      <c r="Z64" s="8">
        <v>2272.1720923706052</v>
      </c>
      <c r="AA64" s="8">
        <v>2272.1720923706052</v>
      </c>
      <c r="AB64" s="8">
        <v>2044.1721</v>
      </c>
      <c r="AC64" s="8">
        <v>2044.1721</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524.35017873260608</v>
      </c>
      <c r="Q65" s="8">
        <v>770.35016698049606</v>
      </c>
      <c r="R65" s="8">
        <v>770.35296980682608</v>
      </c>
      <c r="S65" s="8">
        <v>770.35296985252614</v>
      </c>
      <c r="T65" s="8">
        <v>770.35296999572608</v>
      </c>
      <c r="U65" s="8">
        <v>770.35297004202607</v>
      </c>
      <c r="V65" s="8">
        <v>770.35297007832605</v>
      </c>
      <c r="W65" s="8">
        <v>690.402973158284</v>
      </c>
      <c r="X65" s="8">
        <v>690.40297336298408</v>
      </c>
      <c r="Y65" s="8">
        <v>694.541533896484</v>
      </c>
      <c r="Z65" s="8">
        <v>1188.3999938964839</v>
      </c>
      <c r="AA65" s="8">
        <v>1188.3999938964839</v>
      </c>
      <c r="AB65" s="8">
        <v>984</v>
      </c>
      <c r="AC65" s="8">
        <v>984</v>
      </c>
    </row>
    <row r="66" spans="1:29">
      <c r="A66" s="16" t="s">
        <v>162</v>
      </c>
      <c r="B66" s="16" t="s">
        <v>117</v>
      </c>
      <c r="C66" s="16" t="s">
        <v>220</v>
      </c>
      <c r="D66" s="16" t="s">
        <v>9</v>
      </c>
      <c r="E66" s="8">
        <v>465.74999618530251</v>
      </c>
      <c r="F66" s="8">
        <v>465.75135974151249</v>
      </c>
      <c r="G66" s="8">
        <v>1425.2576961853024</v>
      </c>
      <c r="H66" s="8">
        <v>1425.2576961853024</v>
      </c>
      <c r="I66" s="8">
        <v>1425.2576961853024</v>
      </c>
      <c r="J66" s="8">
        <v>1425.2576961853024</v>
      </c>
      <c r="K66" s="8">
        <v>1425.2576961853024</v>
      </c>
      <c r="L66" s="8">
        <v>2262.5016961853025</v>
      </c>
      <c r="M66" s="8">
        <v>2262.5016961853025</v>
      </c>
      <c r="N66" s="8">
        <v>2262.5016961853025</v>
      </c>
      <c r="O66" s="8">
        <v>2262.5016961853025</v>
      </c>
      <c r="P66" s="8">
        <v>2604.7499961853027</v>
      </c>
      <c r="Q66" s="8">
        <v>2604.7499961853027</v>
      </c>
      <c r="R66" s="8">
        <v>2604.7499961853027</v>
      </c>
      <c r="S66" s="8">
        <v>2604.7499961853027</v>
      </c>
      <c r="T66" s="8">
        <v>2604.7499961853027</v>
      </c>
      <c r="U66" s="8">
        <v>3069.0061969482422</v>
      </c>
      <c r="V66" s="8">
        <v>3069.0061969482422</v>
      </c>
      <c r="W66" s="8">
        <v>3069.0061969482422</v>
      </c>
      <c r="X66" s="8">
        <v>3069.0061969482422</v>
      </c>
      <c r="Y66" s="8">
        <v>3359.7673969482421</v>
      </c>
      <c r="Z66" s="8">
        <v>3359.7673969482421</v>
      </c>
      <c r="AA66" s="8">
        <v>3359.7673969482421</v>
      </c>
      <c r="AB66" s="8">
        <v>3134.0673999999999</v>
      </c>
      <c r="AC66" s="8">
        <v>3134.0673999999999</v>
      </c>
    </row>
    <row r="67" spans="1:29">
      <c r="A67" s="16" t="s">
        <v>162</v>
      </c>
      <c r="B67" s="16" t="s">
        <v>118</v>
      </c>
      <c r="C67" s="16" t="s">
        <v>216</v>
      </c>
      <c r="D67" s="16" t="s">
        <v>9</v>
      </c>
      <c r="E67" s="8">
        <v>2082.6600036621071</v>
      </c>
      <c r="F67" s="8">
        <v>2199.6989336621073</v>
      </c>
      <c r="G67" s="8">
        <v>4214.6600036621076</v>
      </c>
      <c r="H67" s="8">
        <v>4214.6600036621076</v>
      </c>
      <c r="I67" s="8">
        <v>4214.6600036621076</v>
      </c>
      <c r="J67" s="8">
        <v>4214.6600036621076</v>
      </c>
      <c r="K67" s="8">
        <v>4214.6600036621076</v>
      </c>
      <c r="L67" s="8">
        <v>4214.6600036621076</v>
      </c>
      <c r="M67" s="8">
        <v>4214.6600036621076</v>
      </c>
      <c r="N67" s="8">
        <v>4214.6600036621076</v>
      </c>
      <c r="O67" s="8">
        <v>4214.6600036621076</v>
      </c>
      <c r="P67" s="8">
        <v>4147.4600067138654</v>
      </c>
      <c r="Q67" s="8">
        <v>3727.4600067138649</v>
      </c>
      <c r="R67" s="8">
        <v>3727.4600067138649</v>
      </c>
      <c r="S67" s="8">
        <v>3545.7600097656227</v>
      </c>
      <c r="T67" s="8">
        <v>3545.7600097656227</v>
      </c>
      <c r="U67" s="8">
        <v>3544.7364097656227</v>
      </c>
      <c r="V67" s="8">
        <v>3688.0767036621082</v>
      </c>
      <c r="W67" s="8">
        <v>3688.0767036621082</v>
      </c>
      <c r="X67" s="8">
        <v>2824.5167061035149</v>
      </c>
      <c r="Y67" s="8">
        <v>3277.939606103515</v>
      </c>
      <c r="Z67" s="8">
        <v>3805.7770061035153</v>
      </c>
      <c r="AA67" s="8">
        <v>3805.7770061035153</v>
      </c>
      <c r="AB67" s="8">
        <v>3805.7770061035153</v>
      </c>
      <c r="AC67" s="8">
        <v>3805.7770061035153</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2.2337501000000001E-4</v>
      </c>
      <c r="L69" s="8">
        <v>2.2337906000000001E-4</v>
      </c>
      <c r="M69" s="8">
        <v>2.2338071999999999E-4</v>
      </c>
      <c r="N69" s="8">
        <v>2.2338182000000001E-4</v>
      </c>
      <c r="O69" s="8">
        <v>2.2338389999999999E-4</v>
      </c>
      <c r="P69" s="8">
        <v>2.2338923999999999E-4</v>
      </c>
      <c r="Q69" s="8">
        <v>2.2340057000000001E-4</v>
      </c>
      <c r="R69" s="8">
        <v>2.2342242000000001E-4</v>
      </c>
      <c r="S69" s="8">
        <v>2.2343626E-4</v>
      </c>
      <c r="T69" s="8">
        <v>446.75524999999999</v>
      </c>
      <c r="U69" s="8">
        <v>446.75524999999999</v>
      </c>
      <c r="V69" s="8">
        <v>446.75524999999999</v>
      </c>
      <c r="W69" s="8">
        <v>446.75524999999999</v>
      </c>
      <c r="X69" s="8">
        <v>446.75524999999999</v>
      </c>
      <c r="Y69" s="8">
        <v>446.75524999999999</v>
      </c>
      <c r="Z69" s="8">
        <v>544</v>
      </c>
      <c r="AA69" s="8">
        <v>544</v>
      </c>
      <c r="AB69" s="8">
        <v>544</v>
      </c>
      <c r="AC69" s="8">
        <v>544</v>
      </c>
    </row>
    <row r="70" spans="1:29">
      <c r="A70" s="16" t="s">
        <v>163</v>
      </c>
      <c r="B70" s="16" t="s">
        <v>120</v>
      </c>
      <c r="C70" s="16" t="s">
        <v>149</v>
      </c>
      <c r="D70" s="16" t="s">
        <v>9</v>
      </c>
      <c r="E70" s="8">
        <v>324.5</v>
      </c>
      <c r="F70" s="8">
        <v>324.5</v>
      </c>
      <c r="G70" s="8">
        <v>324.5</v>
      </c>
      <c r="H70" s="8">
        <v>324.5</v>
      </c>
      <c r="I70" s="8">
        <v>358.63180499999999</v>
      </c>
      <c r="J70" s="8">
        <v>358.63180499999999</v>
      </c>
      <c r="K70" s="8">
        <v>358.63180499999999</v>
      </c>
      <c r="L70" s="8">
        <v>559.50319000000002</v>
      </c>
      <c r="M70" s="8">
        <v>593.83619999999996</v>
      </c>
      <c r="N70" s="8">
        <v>467.33620000000002</v>
      </c>
      <c r="O70" s="8">
        <v>467.33620000000002</v>
      </c>
      <c r="P70" s="8">
        <v>566.11390000000006</v>
      </c>
      <c r="Q70" s="8">
        <v>483.90436</v>
      </c>
      <c r="R70" s="8">
        <v>529.20943999999997</v>
      </c>
      <c r="S70" s="8">
        <v>490.20943999999997</v>
      </c>
      <c r="T70" s="8">
        <v>500.24221999999997</v>
      </c>
      <c r="U70" s="8">
        <v>504.99545000000001</v>
      </c>
      <c r="V70" s="8">
        <v>512.98569999999995</v>
      </c>
      <c r="W70" s="8">
        <v>512.98569999999995</v>
      </c>
      <c r="X70" s="8">
        <v>512.98569999999995</v>
      </c>
      <c r="Y70" s="8">
        <v>520.10535000000004</v>
      </c>
      <c r="Z70" s="8">
        <v>559.72976877125996</v>
      </c>
      <c r="AA70" s="8">
        <v>559.73009552150006</v>
      </c>
      <c r="AB70" s="8">
        <v>559.73009554420003</v>
      </c>
      <c r="AC70" s="8">
        <v>559.73009556524005</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310.37227999999999</v>
      </c>
      <c r="Z71" s="8">
        <v>400.00067585636998</v>
      </c>
      <c r="AA71" s="8">
        <v>400.00067605793998</v>
      </c>
      <c r="AB71" s="8">
        <v>400.00067607773002</v>
      </c>
      <c r="AC71" s="8">
        <v>400.00067608389998</v>
      </c>
    </row>
    <row r="72" spans="1:29">
      <c r="A72" s="16" t="s">
        <v>163</v>
      </c>
      <c r="B72" s="16" t="s">
        <v>122</v>
      </c>
      <c r="C72" s="16" t="s">
        <v>151</v>
      </c>
      <c r="D72" s="16" t="s">
        <v>9</v>
      </c>
      <c r="E72" s="8">
        <v>1343.0600090026815</v>
      </c>
      <c r="F72" s="8">
        <v>1853.0424890026816</v>
      </c>
      <c r="G72" s="8">
        <v>1853.0424890026816</v>
      </c>
      <c r="H72" s="8">
        <v>2153.0424890026816</v>
      </c>
      <c r="I72" s="8">
        <v>2784.0617090026817</v>
      </c>
      <c r="J72" s="8">
        <v>2784.0617090026817</v>
      </c>
      <c r="K72" s="8">
        <v>2784.0618248185156</v>
      </c>
      <c r="L72" s="8">
        <v>2744.3601279200334</v>
      </c>
      <c r="M72" s="8">
        <v>2744.3601279841291</v>
      </c>
      <c r="N72" s="8">
        <v>2672.9601264628504</v>
      </c>
      <c r="O72" s="8">
        <v>2488.1601234661393</v>
      </c>
      <c r="P72" s="8">
        <v>2720.6195874768036</v>
      </c>
      <c r="Q72" s="8">
        <v>2731.9674874768034</v>
      </c>
      <c r="R72" s="8">
        <v>3099.5248067138641</v>
      </c>
      <c r="S72" s="8">
        <v>3099.5248067138641</v>
      </c>
      <c r="T72" s="8">
        <v>3240.7193067138642</v>
      </c>
      <c r="U72" s="8">
        <v>3626.920206713864</v>
      </c>
      <c r="V72" s="8">
        <v>3413.0602061035129</v>
      </c>
      <c r="W72" s="8">
        <v>3885.2330061035127</v>
      </c>
      <c r="X72" s="8">
        <v>3885.2330061035127</v>
      </c>
      <c r="Y72" s="8">
        <v>3885.2330061035127</v>
      </c>
      <c r="Z72" s="8">
        <v>4136.5004061035124</v>
      </c>
      <c r="AA72" s="8">
        <v>4136.5004061035124</v>
      </c>
      <c r="AB72" s="8">
        <v>4136.5004061035124</v>
      </c>
      <c r="AC72" s="8">
        <v>4136.5004061035124</v>
      </c>
    </row>
    <row r="73" spans="1:29">
      <c r="A73" s="16" t="s">
        <v>163</v>
      </c>
      <c r="B73" s="16" t="s">
        <v>123</v>
      </c>
      <c r="C73" s="16" t="s">
        <v>152</v>
      </c>
      <c r="D73" s="16" t="s">
        <v>9</v>
      </c>
      <c r="E73" s="8">
        <v>90.75</v>
      </c>
      <c r="F73" s="8">
        <v>90.750175335969999</v>
      </c>
      <c r="G73" s="8">
        <v>90.750175417050002</v>
      </c>
      <c r="H73" s="8">
        <v>90.750175437440006</v>
      </c>
      <c r="I73" s="8">
        <v>90.750175658559996</v>
      </c>
      <c r="J73" s="8">
        <v>1.7602304000000001E-4</v>
      </c>
      <c r="K73" s="8">
        <v>105.43845</v>
      </c>
      <c r="L73" s="8">
        <v>105.43845</v>
      </c>
      <c r="M73" s="8">
        <v>105.43845</v>
      </c>
      <c r="N73" s="8">
        <v>105.43845</v>
      </c>
      <c r="O73" s="8">
        <v>105.43845</v>
      </c>
      <c r="P73" s="8">
        <v>107.93103749646001</v>
      </c>
      <c r="Q73" s="8">
        <v>107.93103756613</v>
      </c>
      <c r="R73" s="8">
        <v>107.93103774007</v>
      </c>
      <c r="S73" s="8">
        <v>107.93103784985</v>
      </c>
      <c r="T73" s="8">
        <v>107.93103787844001</v>
      </c>
      <c r="U73" s="8">
        <v>107.93103791928</v>
      </c>
      <c r="V73" s="8">
        <v>107.93103795864999</v>
      </c>
      <c r="W73" s="8">
        <v>107.93103801695</v>
      </c>
      <c r="X73" s="8">
        <v>107.93104318067</v>
      </c>
      <c r="Y73" s="8">
        <v>115.61766637918001</v>
      </c>
      <c r="Z73" s="8">
        <v>423.33651500000002</v>
      </c>
      <c r="AA73" s="8">
        <v>423.33651700000001</v>
      </c>
      <c r="AB73" s="8">
        <v>423.33651700000001</v>
      </c>
      <c r="AC73" s="8">
        <v>423.33651700000001</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422.40020418612892</v>
      </c>
      <c r="Q74" s="8">
        <v>422.40020439323888</v>
      </c>
      <c r="R74" s="8">
        <v>422.40020446989888</v>
      </c>
      <c r="S74" s="8">
        <v>422.40020449947889</v>
      </c>
      <c r="T74" s="8">
        <v>422.40020452938893</v>
      </c>
      <c r="U74" s="8">
        <v>422.40020457015891</v>
      </c>
      <c r="V74" s="8">
        <v>422.40020460971891</v>
      </c>
      <c r="W74" s="8">
        <v>422.40020464124893</v>
      </c>
      <c r="X74" s="8">
        <v>210.00020325155</v>
      </c>
      <c r="Y74" s="8">
        <v>543.03113296881997</v>
      </c>
      <c r="Z74" s="8">
        <v>857.32446003338998</v>
      </c>
      <c r="AA74" s="8">
        <v>857.32446009610999</v>
      </c>
      <c r="AB74" s="8">
        <v>857.32446011751995</v>
      </c>
      <c r="AC74" s="8">
        <v>857.32446013358003</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180.72691</v>
      </c>
      <c r="H77" s="8">
        <v>180.72691</v>
      </c>
      <c r="I77" s="8">
        <v>114.72691</v>
      </c>
      <c r="J77" s="8">
        <v>114.72706379244001</v>
      </c>
      <c r="K77" s="8">
        <v>205.38293384295</v>
      </c>
      <c r="L77" s="8">
        <v>205.38293387125</v>
      </c>
      <c r="M77" s="8">
        <v>205.382933936</v>
      </c>
      <c r="N77" s="8">
        <v>135.38293394147999</v>
      </c>
      <c r="O77" s="8">
        <v>135.38293398818999</v>
      </c>
      <c r="P77" s="8">
        <v>202.06093466742999</v>
      </c>
      <c r="Q77" s="8">
        <v>202.06093477049001</v>
      </c>
      <c r="R77" s="8">
        <v>202.06105684790001</v>
      </c>
      <c r="S77" s="8">
        <v>202.06105689358</v>
      </c>
      <c r="T77" s="8">
        <v>202.06105692365</v>
      </c>
      <c r="U77" s="8">
        <v>202.06105694506999</v>
      </c>
      <c r="V77" s="8">
        <v>202.06105697832999</v>
      </c>
      <c r="W77" s="8">
        <v>202.06105773057999</v>
      </c>
      <c r="X77" s="8">
        <v>202.06105778284999</v>
      </c>
      <c r="Y77" s="8">
        <v>278.00334569244001</v>
      </c>
      <c r="Z77" s="8">
        <v>278.00334575699998</v>
      </c>
      <c r="AA77" s="8">
        <v>278.00334584349997</v>
      </c>
      <c r="AB77" s="8">
        <v>278.00334586985997</v>
      </c>
      <c r="AC77" s="8">
        <v>278.00334589239998</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329.50594000000001</v>
      </c>
      <c r="H79" s="8">
        <v>421.05259999999998</v>
      </c>
      <c r="I79" s="8">
        <v>421.05259999999998</v>
      </c>
      <c r="J79" s="8">
        <v>421.05259999999998</v>
      </c>
      <c r="K79" s="8">
        <v>421.05259999999998</v>
      </c>
      <c r="L79" s="8">
        <v>421.05259999999998</v>
      </c>
      <c r="M79" s="8">
        <v>421.05259999999998</v>
      </c>
      <c r="N79" s="8">
        <v>421.05259999999998</v>
      </c>
      <c r="O79" s="8">
        <v>421.97834999999998</v>
      </c>
      <c r="P79" s="8">
        <v>449.57979999999998</v>
      </c>
      <c r="Q79" s="8">
        <v>449.57979999999998</v>
      </c>
      <c r="R79" s="8">
        <v>449.57979999999998</v>
      </c>
      <c r="S79" s="8">
        <v>449.57979999999998</v>
      </c>
      <c r="T79" s="8">
        <v>449.57979999999998</v>
      </c>
      <c r="U79" s="8">
        <v>449.57979999999998</v>
      </c>
      <c r="V79" s="8">
        <v>449.57979999999998</v>
      </c>
      <c r="W79" s="8">
        <v>449.57979999999998</v>
      </c>
      <c r="X79" s="8">
        <v>449.57979999999998</v>
      </c>
      <c r="Y79" s="8">
        <v>449.57979999999998</v>
      </c>
      <c r="Z79" s="8">
        <v>449.57979999999998</v>
      </c>
      <c r="AA79" s="8">
        <v>449.57979999999998</v>
      </c>
      <c r="AB79" s="8">
        <v>449.57979999999998</v>
      </c>
      <c r="AC79" s="8">
        <v>281.57979999999998</v>
      </c>
    </row>
    <row r="80" spans="1:29">
      <c r="A80" s="16" t="s">
        <v>164</v>
      </c>
      <c r="B80" s="16" t="s">
        <v>130</v>
      </c>
      <c r="C80" s="16" t="s">
        <v>159</v>
      </c>
      <c r="D80" s="16" t="s">
        <v>9</v>
      </c>
      <c r="E80" s="8">
        <v>251.34999847412098</v>
      </c>
      <c r="F80" s="8">
        <v>251.34999847412098</v>
      </c>
      <c r="G80" s="8">
        <v>251.34999847412098</v>
      </c>
      <c r="H80" s="8">
        <v>336.979988474121</v>
      </c>
      <c r="I80" s="8">
        <v>456.66537847412098</v>
      </c>
      <c r="J80" s="8">
        <v>576.35079847412101</v>
      </c>
      <c r="K80" s="8">
        <v>696.03619847412097</v>
      </c>
      <c r="L80" s="8">
        <v>814.56989847412103</v>
      </c>
      <c r="M80" s="8">
        <v>1035.990698474121</v>
      </c>
      <c r="N80" s="8">
        <v>1035.990698474121</v>
      </c>
      <c r="O80" s="8">
        <v>1064.230998474121</v>
      </c>
      <c r="P80" s="8">
        <v>1146.994498474121</v>
      </c>
      <c r="Q80" s="8">
        <v>1266.6798984741208</v>
      </c>
      <c r="R80" s="8">
        <v>1386.3652984741211</v>
      </c>
      <c r="S80" s="8">
        <v>1386.3652984741211</v>
      </c>
      <c r="T80" s="8">
        <v>1386.3652984741211</v>
      </c>
      <c r="U80" s="8">
        <v>1386.3652984741211</v>
      </c>
      <c r="V80" s="8">
        <v>1386.3652984741211</v>
      </c>
      <c r="W80" s="8">
        <v>1386.3652984741211</v>
      </c>
      <c r="X80" s="8">
        <v>1386.3652984741211</v>
      </c>
      <c r="Y80" s="8">
        <v>1386.3652984741211</v>
      </c>
      <c r="Z80" s="8">
        <v>1420.4812984741211</v>
      </c>
      <c r="AA80" s="8">
        <v>1420.4812984741211</v>
      </c>
      <c r="AB80" s="8">
        <v>1420.4812984741211</v>
      </c>
      <c r="AC80" s="8">
        <v>1280.7312984741211</v>
      </c>
    </row>
    <row r="81" spans="1:29">
      <c r="A81" s="16" t="s">
        <v>164</v>
      </c>
      <c r="B81" s="16" t="s">
        <v>131</v>
      </c>
      <c r="C81" s="16" t="s">
        <v>160</v>
      </c>
      <c r="D81" s="16" t="s">
        <v>9</v>
      </c>
      <c r="E81" s="8">
        <v>843.89999008178654</v>
      </c>
      <c r="F81" s="8">
        <v>1749.9908194219263</v>
      </c>
      <c r="G81" s="8">
        <v>2501.0029400817866</v>
      </c>
      <c r="H81" s="8">
        <v>2634.9619900817866</v>
      </c>
      <c r="I81" s="8">
        <v>2634.9619900817866</v>
      </c>
      <c r="J81" s="8">
        <v>2634.9619900817866</v>
      </c>
      <c r="K81" s="8">
        <v>2634.9619900817866</v>
      </c>
      <c r="L81" s="8">
        <v>2688.1892900817866</v>
      </c>
      <c r="M81" s="8">
        <v>2705.7991900817865</v>
      </c>
      <c r="N81" s="8">
        <v>2705.7991900817865</v>
      </c>
      <c r="O81" s="8">
        <v>2804.6525450817867</v>
      </c>
      <c r="P81" s="8">
        <v>2959.6129200817868</v>
      </c>
      <c r="Q81" s="8">
        <v>2959.6129200817868</v>
      </c>
      <c r="R81" s="8">
        <v>3015.4282800817864</v>
      </c>
      <c r="S81" s="8">
        <v>3015.4282800817864</v>
      </c>
      <c r="T81" s="8">
        <v>3015.4282800817864</v>
      </c>
      <c r="U81" s="8">
        <v>3256.5079800817866</v>
      </c>
      <c r="V81" s="8">
        <v>3419.3510831335443</v>
      </c>
      <c r="W81" s="8">
        <v>3031.0145831335444</v>
      </c>
      <c r="X81" s="8">
        <v>3031.0145831335444</v>
      </c>
      <c r="Y81" s="8">
        <v>3236.1870931335443</v>
      </c>
      <c r="Z81" s="8">
        <v>3404.9681923706048</v>
      </c>
      <c r="AA81" s="8">
        <v>3404.9681723706053</v>
      </c>
      <c r="AB81" s="8">
        <v>3176.9681799999998</v>
      </c>
      <c r="AC81" s="8">
        <v>3176.9682000000003</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220</v>
      </c>
      <c r="I86" s="8">
        <v>720</v>
      </c>
      <c r="J86" s="8">
        <v>1220</v>
      </c>
      <c r="K86" s="8">
        <v>1887</v>
      </c>
      <c r="L86" s="8">
        <v>2553</v>
      </c>
      <c r="M86" s="8">
        <v>3220</v>
      </c>
      <c r="N86" s="8">
        <v>4220</v>
      </c>
      <c r="O86" s="8">
        <v>4285.2245999999996</v>
      </c>
      <c r="P86" s="8">
        <v>4285.2245999999996</v>
      </c>
      <c r="Q86" s="8">
        <v>4285.2245999999996</v>
      </c>
      <c r="R86" s="8">
        <v>4503.0969999999998</v>
      </c>
      <c r="S86" s="8">
        <v>4503.0969999999998</v>
      </c>
      <c r="T86" s="8">
        <v>4503.0969999999998</v>
      </c>
      <c r="U86" s="8">
        <v>4503.0969999999998</v>
      </c>
      <c r="V86" s="8">
        <v>4503.0969999999998</v>
      </c>
      <c r="W86" s="8">
        <v>4503.0969999999998</v>
      </c>
      <c r="X86" s="8">
        <v>4503.0969999999998</v>
      </c>
      <c r="Y86" s="8">
        <v>4503.0969999999998</v>
      </c>
      <c r="Z86" s="8">
        <v>4503.0969999999998</v>
      </c>
      <c r="AA86" s="8">
        <v>4503.0969999999998</v>
      </c>
      <c r="AB86" s="8">
        <v>4503.0969999999998</v>
      </c>
      <c r="AC86" s="8">
        <v>4503.0969999999998</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499.99997000000002</v>
      </c>
      <c r="H88" s="8">
        <v>780</v>
      </c>
      <c r="I88" s="8">
        <v>780</v>
      </c>
      <c r="J88" s="8">
        <v>780</v>
      </c>
      <c r="K88" s="8">
        <v>780</v>
      </c>
      <c r="L88" s="8">
        <v>780</v>
      </c>
      <c r="M88" s="8">
        <v>780</v>
      </c>
      <c r="N88" s="8">
        <v>780</v>
      </c>
      <c r="O88" s="8">
        <v>1714.7755999999999</v>
      </c>
      <c r="P88" s="8">
        <v>2714.7755999999999</v>
      </c>
      <c r="Q88" s="8">
        <v>3714.7755999999999</v>
      </c>
      <c r="R88" s="8">
        <v>4496.9027999999998</v>
      </c>
      <c r="S88" s="8">
        <v>4496.9027999999998</v>
      </c>
      <c r="T88" s="8">
        <v>4496.9027999999998</v>
      </c>
      <c r="U88" s="8">
        <v>4496.9027999999998</v>
      </c>
      <c r="V88" s="8">
        <v>4496.9027999999998</v>
      </c>
      <c r="W88" s="8">
        <v>4496.9027999999998</v>
      </c>
      <c r="X88" s="8">
        <v>4496.9027999999998</v>
      </c>
      <c r="Y88" s="8">
        <v>4496.9027999999998</v>
      </c>
      <c r="Z88" s="8">
        <v>4496.9027999999998</v>
      </c>
      <c r="AA88" s="8">
        <v>4496.9027999999998</v>
      </c>
      <c r="AB88" s="8">
        <v>4496.9027999999998</v>
      </c>
      <c r="AC88" s="8">
        <v>4496.9027999999998</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h+Mh7Fj48Grx6gNrCKRxzTsAU9Xyw9RP08yS+eFpJuu83Ds0zmk6kHd0TvSK1l3hhlhSg31qKd0WVTiAI3c2yw==" saltValue="xG/fSIHEJmxp830m6btUW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B734-E287-40F2-B46E-B368EA89BE9D}">
  <sheetPr codeName="Sheet41">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257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417895.12100000004</v>
      </c>
      <c r="D6" s="8">
        <v>292964.33840000001</v>
      </c>
      <c r="E6" s="8">
        <v>97788.713171742478</v>
      </c>
      <c r="F6" s="8">
        <v>17382.597869550958</v>
      </c>
      <c r="G6" s="8">
        <v>15608.372011533065</v>
      </c>
      <c r="H6" s="8">
        <v>14210.064257574482</v>
      </c>
      <c r="I6" s="8">
        <v>12111.972112310579</v>
      </c>
      <c r="J6" s="8">
        <v>11779.685755564982</v>
      </c>
      <c r="K6" s="8">
        <v>11289.538627711076</v>
      </c>
      <c r="L6" s="8">
        <v>8104.4424615330508</v>
      </c>
      <c r="M6" s="8">
        <v>8288.6403537796778</v>
      </c>
      <c r="N6" s="8">
        <v>3.0004119999999998E-4</v>
      </c>
      <c r="O6" s="8">
        <v>2.8798881700000002E-4</v>
      </c>
      <c r="P6" s="8">
        <v>2.67273652E-4</v>
      </c>
      <c r="Q6" s="8">
        <v>1.6693341939999997E-4</v>
      </c>
      <c r="R6" s="8">
        <v>1.7079115399999998E-4</v>
      </c>
      <c r="S6" s="8">
        <v>1.4855784100000001E-4</v>
      </c>
      <c r="T6" s="8">
        <v>1.177332225E-4</v>
      </c>
      <c r="U6" s="8">
        <v>9.739395399999999E-5</v>
      </c>
      <c r="V6" s="8">
        <v>7.2433994000000002E-5</v>
      </c>
      <c r="W6" s="8">
        <v>5.955866E-5</v>
      </c>
      <c r="X6" s="8">
        <v>5.4924275500000002E-5</v>
      </c>
      <c r="Y6" s="8">
        <v>4.8713597499999997E-5</v>
      </c>
      <c r="Z6" s="8">
        <v>4.7151947E-5</v>
      </c>
      <c r="AA6" s="8">
        <v>5.8386695000000001E-5</v>
      </c>
    </row>
    <row r="7" spans="1:27">
      <c r="A7" s="16" t="s">
        <v>17</v>
      </c>
      <c r="B7" s="16" t="s">
        <v>11</v>
      </c>
      <c r="C7" s="8">
        <v>148749.37700000001</v>
      </c>
      <c r="D7" s="8">
        <v>121884.26908079436</v>
      </c>
      <c r="E7" s="8">
        <v>16982.272552149512</v>
      </c>
      <c r="F7" s="8">
        <v>13878.965226267417</v>
      </c>
      <c r="G7" s="8">
        <v>2.4200791900000002E-4</v>
      </c>
      <c r="H7" s="8">
        <v>2.25105508E-4</v>
      </c>
      <c r="I7" s="8">
        <v>1.9394668400000002E-4</v>
      </c>
      <c r="J7" s="8">
        <v>1.6571744199999998E-4</v>
      </c>
      <c r="K7" s="8">
        <v>1.4277117699999998E-4</v>
      </c>
      <c r="L7" s="8">
        <v>4.6220611999999995E-5</v>
      </c>
      <c r="M7" s="8">
        <v>4.1153531999999999E-5</v>
      </c>
      <c r="N7" s="8">
        <v>3.7659245000000003E-5</v>
      </c>
      <c r="O7" s="8">
        <v>3.5036100000000002E-5</v>
      </c>
      <c r="P7" s="8">
        <v>3.3501165000000001E-5</v>
      </c>
      <c r="Q7" s="8">
        <v>3.1771409999999999E-5</v>
      </c>
      <c r="R7" s="8">
        <v>2.8669180000000002E-5</v>
      </c>
      <c r="S7" s="8">
        <v>2.7342266000000001E-5</v>
      </c>
      <c r="T7" s="8">
        <v>2.5567379000000001E-5</v>
      </c>
      <c r="U7" s="8">
        <v>2.2965454E-5</v>
      </c>
      <c r="V7" s="8">
        <v>2.1683339999999999E-5</v>
      </c>
      <c r="W7" s="8">
        <v>2.0148171999999998E-5</v>
      </c>
      <c r="X7" s="8">
        <v>0</v>
      </c>
      <c r="Y7" s="8">
        <v>0</v>
      </c>
      <c r="Z7" s="8">
        <v>0</v>
      </c>
      <c r="AA7" s="8">
        <v>0</v>
      </c>
    </row>
    <row r="8" spans="1:27">
      <c r="A8" s="16" t="s">
        <v>17</v>
      </c>
      <c r="B8" s="16" t="s">
        <v>7</v>
      </c>
      <c r="C8" s="8">
        <v>146108.74</v>
      </c>
      <c r="D8" s="8">
        <v>113408.46021174072</v>
      </c>
      <c r="E8" s="8">
        <v>118012.15048589632</v>
      </c>
      <c r="F8" s="8">
        <v>95527.364944941713</v>
      </c>
      <c r="G8" s="8">
        <v>81540.147416962442</v>
      </c>
      <c r="H8" s="8">
        <v>65183.933285239633</v>
      </c>
      <c r="I8" s="8">
        <v>66962.286386795691</v>
      </c>
      <c r="J8" s="8">
        <v>61702.728926052288</v>
      </c>
      <c r="K8" s="8">
        <v>54825.28290294543</v>
      </c>
      <c r="L8" s="8">
        <v>43276.562700517607</v>
      </c>
      <c r="M8" s="8">
        <v>36475.659084396248</v>
      </c>
      <c r="N8" s="8">
        <v>31031.820279001575</v>
      </c>
      <c r="O8" s="8">
        <v>27624.704656761383</v>
      </c>
      <c r="P8" s="8">
        <v>24048.291579834709</v>
      </c>
      <c r="Q8" s="8">
        <v>22180.578821034458</v>
      </c>
      <c r="R8" s="8">
        <v>18531.300606609289</v>
      </c>
      <c r="S8" s="8">
        <v>17551.180684615836</v>
      </c>
      <c r="T8" s="8">
        <v>13761.357262034013</v>
      </c>
      <c r="U8" s="8">
        <v>11501.615274847662</v>
      </c>
      <c r="V8" s="8">
        <v>8120.0571521421707</v>
      </c>
      <c r="W8" s="8">
        <v>6993.6236446279217</v>
      </c>
      <c r="X8" s="8">
        <v>5553.2145364410744</v>
      </c>
      <c r="Y8" s="8">
        <v>5847.1135273597429</v>
      </c>
      <c r="Z8" s="8">
        <v>5146.6725184957459</v>
      </c>
      <c r="AA8" s="8">
        <v>3485.0318944314618</v>
      </c>
    </row>
    <row r="9" spans="1:27">
      <c r="A9" s="16" t="s">
        <v>17</v>
      </c>
      <c r="B9" s="16" t="s">
        <v>12</v>
      </c>
      <c r="C9" s="8">
        <v>13593.463</v>
      </c>
      <c r="D9" s="8">
        <v>6040.1070999999993</v>
      </c>
      <c r="E9" s="8">
        <v>9416.7421000000013</v>
      </c>
      <c r="F9" s="8">
        <v>4562.2547999999997</v>
      </c>
      <c r="G9" s="8">
        <v>4523.8015999999998</v>
      </c>
      <c r="H9" s="8">
        <v>2929.1997000000001</v>
      </c>
      <c r="I9" s="8">
        <v>2716.1117999999997</v>
      </c>
      <c r="J9" s="8">
        <v>1374.8894599999999</v>
      </c>
      <c r="K9" s="8">
        <v>2484.4834000000001</v>
      </c>
      <c r="L9" s="8">
        <v>1104.2463599999999</v>
      </c>
      <c r="M9" s="8">
        <v>1052.6241</v>
      </c>
      <c r="N9" s="8">
        <v>1200.1717000000001</v>
      </c>
      <c r="O9" s="8">
        <v>709.10608352112308</v>
      </c>
      <c r="P9" s="8">
        <v>655.93293999999992</v>
      </c>
      <c r="Q9" s="8">
        <v>599.68224999999995</v>
      </c>
      <c r="R9" s="8">
        <v>582.55790000000002</v>
      </c>
      <c r="S9" s="8">
        <v>589.39206000000001</v>
      </c>
      <c r="T9" s="8">
        <v>525.29306000000008</v>
      </c>
      <c r="U9" s="8">
        <v>448.63319999999999</v>
      </c>
      <c r="V9" s="8">
        <v>400.27965999999998</v>
      </c>
      <c r="W9" s="8">
        <v>381.20570000000004</v>
      </c>
      <c r="X9" s="8">
        <v>371.56205999999997</v>
      </c>
      <c r="Y9" s="8">
        <v>323.54640000000001</v>
      </c>
      <c r="Z9" s="8">
        <v>302.59366</v>
      </c>
      <c r="AA9" s="8">
        <v>0</v>
      </c>
    </row>
    <row r="10" spans="1:27">
      <c r="A10" s="16" t="s">
        <v>17</v>
      </c>
      <c r="B10" s="16" t="s">
        <v>4</v>
      </c>
      <c r="C10" s="8">
        <v>136817.87026981456</v>
      </c>
      <c r="D10" s="8">
        <v>77987.860005232273</v>
      </c>
      <c r="E10" s="8">
        <v>125778.94363774885</v>
      </c>
      <c r="F10" s="8">
        <v>96352.39630149446</v>
      </c>
      <c r="G10" s="8">
        <v>87022.340052851301</v>
      </c>
      <c r="H10" s="8">
        <v>74004.91740103456</v>
      </c>
      <c r="I10" s="8">
        <v>67084.273269902624</v>
      </c>
      <c r="J10" s="8">
        <v>45233.859790467912</v>
      </c>
      <c r="K10" s="8">
        <v>65800.059458521646</v>
      </c>
      <c r="L10" s="8">
        <v>35371.108130190056</v>
      </c>
      <c r="M10" s="8">
        <v>37264.573150260265</v>
      </c>
      <c r="N10" s="8">
        <v>46151.648024042603</v>
      </c>
      <c r="O10" s="8">
        <v>43612.154658212181</v>
      </c>
      <c r="P10" s="8">
        <v>46531.420114183813</v>
      </c>
      <c r="Q10" s="8">
        <v>39129.704515769321</v>
      </c>
      <c r="R10" s="8">
        <v>31133.209695348436</v>
      </c>
      <c r="S10" s="8">
        <v>14951.849237276327</v>
      </c>
      <c r="T10" s="8">
        <v>33335.83006432643</v>
      </c>
      <c r="U10" s="8">
        <v>17125.405261092917</v>
      </c>
      <c r="V10" s="8">
        <v>22686.546503907903</v>
      </c>
      <c r="W10" s="8">
        <v>21228.737723614242</v>
      </c>
      <c r="X10" s="8">
        <v>12069.605605891682</v>
      </c>
      <c r="Y10" s="8">
        <v>19424.120491789068</v>
      </c>
      <c r="Z10" s="8">
        <v>11952.427310890476</v>
      </c>
      <c r="AA10" s="8">
        <v>20546.300057850298</v>
      </c>
    </row>
    <row r="11" spans="1:27">
      <c r="A11" s="16" t="s">
        <v>17</v>
      </c>
      <c r="B11" s="16" t="s">
        <v>2</v>
      </c>
      <c r="C11" s="8">
        <v>142563.73658999999</v>
      </c>
      <c r="D11" s="8">
        <v>112501.13902</v>
      </c>
      <c r="E11" s="8">
        <v>122877.44562000001</v>
      </c>
      <c r="F11" s="8">
        <v>106508.20555000001</v>
      </c>
      <c r="G11" s="8">
        <v>99897.099730000002</v>
      </c>
      <c r="H11" s="8">
        <v>85947.325519999999</v>
      </c>
      <c r="I11" s="8">
        <v>76495.093090000009</v>
      </c>
      <c r="J11" s="8">
        <v>76871.177330000006</v>
      </c>
      <c r="K11" s="8">
        <v>79713.219680000009</v>
      </c>
      <c r="L11" s="8">
        <v>63147.409460000003</v>
      </c>
      <c r="M11" s="8">
        <v>55491.466219999995</v>
      </c>
      <c r="N11" s="8">
        <v>64845.03</v>
      </c>
      <c r="O11" s="8">
        <v>50871.721409999998</v>
      </c>
      <c r="P11" s="8">
        <v>43915.203680000006</v>
      </c>
      <c r="Q11" s="8">
        <v>38904.275180000004</v>
      </c>
      <c r="R11" s="8">
        <v>35813.843930000003</v>
      </c>
      <c r="S11" s="8">
        <v>38293.06629075513</v>
      </c>
      <c r="T11" s="8">
        <v>36898.495820550408</v>
      </c>
      <c r="U11" s="8">
        <v>31504.329780467688</v>
      </c>
      <c r="V11" s="8">
        <v>25672.830450413312</v>
      </c>
      <c r="W11" s="8">
        <v>31156.882300374898</v>
      </c>
      <c r="X11" s="8">
        <v>27223.760870332393</v>
      </c>
      <c r="Y11" s="8">
        <v>22100.696007999999</v>
      </c>
      <c r="Z11" s="8">
        <v>20378.19091033161</v>
      </c>
      <c r="AA11" s="8">
        <v>19400.69575565941</v>
      </c>
    </row>
    <row r="12" spans="1:27">
      <c r="A12" s="16" t="s">
        <v>17</v>
      </c>
      <c r="B12" s="16" t="s">
        <v>208</v>
      </c>
      <c r="C12" s="8">
        <v>24.464937781369997</v>
      </c>
      <c r="D12" s="8">
        <v>22.447720199299997</v>
      </c>
      <c r="E12" s="8">
        <v>20.591011277</v>
      </c>
      <c r="F12" s="8">
        <v>113.76828828504</v>
      </c>
      <c r="G12" s="8">
        <v>388.44586510449994</v>
      </c>
      <c r="H12" s="8">
        <v>481.66763444800006</v>
      </c>
      <c r="I12" s="8">
        <v>800.344086705</v>
      </c>
      <c r="J12" s="8">
        <v>1150.7639291610001</v>
      </c>
      <c r="K12" s="8">
        <v>1588.5909277399999</v>
      </c>
      <c r="L12" s="8">
        <v>1691.00526767</v>
      </c>
      <c r="M12" s="8">
        <v>1809.4630202159999</v>
      </c>
      <c r="N12" s="8">
        <v>1872.2614393800002</v>
      </c>
      <c r="O12" s="8">
        <v>1914.00075219</v>
      </c>
      <c r="P12" s="8">
        <v>1932.5705073250001</v>
      </c>
      <c r="Q12" s="8">
        <v>2118.0366583549999</v>
      </c>
      <c r="R12" s="8">
        <v>2065.438990054</v>
      </c>
      <c r="S12" s="8">
        <v>2069.6497276399996</v>
      </c>
      <c r="T12" s="8">
        <v>2047.5298048399998</v>
      </c>
      <c r="U12" s="8">
        <v>2021.5099413399998</v>
      </c>
      <c r="V12" s="8">
        <v>1998.8654376950001</v>
      </c>
      <c r="W12" s="8">
        <v>1979.5773724399999</v>
      </c>
      <c r="X12" s="8">
        <v>1984.7904451099998</v>
      </c>
      <c r="Y12" s="8">
        <v>1980.3093825399999</v>
      </c>
      <c r="Z12" s="8">
        <v>1960.4669594800002</v>
      </c>
      <c r="AA12" s="8">
        <v>1923.0911263299997</v>
      </c>
    </row>
    <row r="13" spans="1:27">
      <c r="A13" s="16" t="s">
        <v>17</v>
      </c>
      <c r="B13" s="16" t="s">
        <v>9</v>
      </c>
      <c r="C13" s="8">
        <v>0</v>
      </c>
      <c r="D13" s="8">
        <v>1403.9322222480353</v>
      </c>
      <c r="E13" s="8">
        <v>3330.0099048057259</v>
      </c>
      <c r="F13" s="8">
        <v>3389.4598429171424</v>
      </c>
      <c r="G13" s="8">
        <v>3451.7270467724138</v>
      </c>
      <c r="H13" s="8">
        <v>3556.7199116024544</v>
      </c>
      <c r="I13" s="8">
        <v>3996.6033499991277</v>
      </c>
      <c r="J13" s="8">
        <v>4635.4765597326068</v>
      </c>
      <c r="K13" s="8">
        <v>4669.1775808377388</v>
      </c>
      <c r="L13" s="8">
        <v>4756.4830988858712</v>
      </c>
      <c r="M13" s="8">
        <v>4762.5382439360756</v>
      </c>
      <c r="N13" s="8">
        <v>4511.5705602509579</v>
      </c>
      <c r="O13" s="8">
        <v>4442.4081357711148</v>
      </c>
      <c r="P13" s="8">
        <v>4268.4949767844982</v>
      </c>
      <c r="Q13" s="8">
        <v>4205.130183887225</v>
      </c>
      <c r="R13" s="8">
        <v>4152.2297776188007</v>
      </c>
      <c r="S13" s="8">
        <v>4174.4979078946772</v>
      </c>
      <c r="T13" s="8">
        <v>3911.4297712117323</v>
      </c>
      <c r="U13" s="8">
        <v>3875.4134598287947</v>
      </c>
      <c r="V13" s="8">
        <v>3791.2136213066196</v>
      </c>
      <c r="W13" s="8">
        <v>3591.3363091519036</v>
      </c>
      <c r="X13" s="8">
        <v>3491.6664418522282</v>
      </c>
      <c r="Y13" s="8">
        <v>3244.3851482468758</v>
      </c>
      <c r="Z13" s="8">
        <v>3177.2187444985575</v>
      </c>
      <c r="AA13" s="8">
        <v>2923.7817952730061</v>
      </c>
    </row>
    <row r="14" spans="1:27">
      <c r="A14" s="16" t="s">
        <v>17</v>
      </c>
      <c r="B14" s="16" t="s">
        <v>8</v>
      </c>
      <c r="C14" s="8">
        <v>0</v>
      </c>
      <c r="D14" s="8">
        <v>1.688703375E-5</v>
      </c>
      <c r="E14" s="8">
        <v>591.2363205345664</v>
      </c>
      <c r="F14" s="8">
        <v>1572.1927585018859</v>
      </c>
      <c r="G14" s="8">
        <v>1635.6542850843607</v>
      </c>
      <c r="H14" s="8">
        <v>1496.6293268042796</v>
      </c>
      <c r="I14" s="8">
        <v>1564.2710361041941</v>
      </c>
      <c r="J14" s="8">
        <v>1556.6455323026123</v>
      </c>
      <c r="K14" s="8">
        <v>1908.3555982916114</v>
      </c>
      <c r="L14" s="8">
        <v>2054.813093901349</v>
      </c>
      <c r="M14" s="8">
        <v>2156.7626939519146</v>
      </c>
      <c r="N14" s="8">
        <v>2802.3925871823226</v>
      </c>
      <c r="O14" s="8">
        <v>2618.5645103069819</v>
      </c>
      <c r="P14" s="8">
        <v>2456.5069840977822</v>
      </c>
      <c r="Q14" s="8">
        <v>2510.063487444469</v>
      </c>
      <c r="R14" s="8">
        <v>2465.1041128388283</v>
      </c>
      <c r="S14" s="8">
        <v>2518.7284717425505</v>
      </c>
      <c r="T14" s="8">
        <v>2635.825471116008</v>
      </c>
      <c r="U14" s="8">
        <v>2534.4092292758519</v>
      </c>
      <c r="V14" s="8">
        <v>2475.7905906077299</v>
      </c>
      <c r="W14" s="8">
        <v>2658.7112766858377</v>
      </c>
      <c r="X14" s="8">
        <v>2463.561380400221</v>
      </c>
      <c r="Y14" s="8">
        <v>2248.0120583299063</v>
      </c>
      <c r="Z14" s="8">
        <v>2154.7526365737108</v>
      </c>
      <c r="AA14" s="8">
        <v>2195.0370142519469</v>
      </c>
    </row>
    <row r="15" spans="1:27">
      <c r="A15" s="16" t="s">
        <v>17</v>
      </c>
      <c r="B15" s="16" t="s">
        <v>84</v>
      </c>
      <c r="C15" s="8">
        <v>0</v>
      </c>
      <c r="D15" s="8">
        <v>36.181379592724596</v>
      </c>
      <c r="E15" s="8">
        <v>1405.4515558600315</v>
      </c>
      <c r="F15" s="8">
        <v>2264.2434810026666</v>
      </c>
      <c r="G15" s="8">
        <v>2183.9399061577647</v>
      </c>
      <c r="H15" s="8">
        <v>1885.4965606512603</v>
      </c>
      <c r="I15" s="8">
        <v>1948.8068266976329</v>
      </c>
      <c r="J15" s="8">
        <v>1636.426088534995</v>
      </c>
      <c r="K15" s="8">
        <v>1606.7534321199189</v>
      </c>
      <c r="L15" s="8">
        <v>1524.5633356852131</v>
      </c>
      <c r="M15" s="8">
        <v>1503.4110134761438</v>
      </c>
      <c r="N15" s="8">
        <v>1729.2516399026458</v>
      </c>
      <c r="O15" s="8">
        <v>1467.834672408595</v>
      </c>
      <c r="P15" s="8">
        <v>1201.0812634950819</v>
      </c>
      <c r="Q15" s="8">
        <v>1088.0622891624159</v>
      </c>
      <c r="R15" s="8">
        <v>935.68041914838295</v>
      </c>
      <c r="S15" s="8">
        <v>966.732044180917</v>
      </c>
      <c r="T15" s="8">
        <v>808.27885670291403</v>
      </c>
      <c r="U15" s="8">
        <v>634.32774093373405</v>
      </c>
      <c r="V15" s="8">
        <v>640.37312067626806</v>
      </c>
      <c r="W15" s="8">
        <v>841.98539554267984</v>
      </c>
      <c r="X15" s="8">
        <v>623.665872635798</v>
      </c>
      <c r="Y15" s="8">
        <v>443.45739187407003</v>
      </c>
      <c r="Z15" s="8">
        <v>362.17215155871503</v>
      </c>
      <c r="AA15" s="8">
        <v>404.9206687072035</v>
      </c>
    </row>
    <row r="16" spans="1:27">
      <c r="A16" s="16" t="s">
        <v>17</v>
      </c>
      <c r="B16" s="16" t="s">
        <v>187</v>
      </c>
      <c r="C16" s="8">
        <v>7409.9213500000005</v>
      </c>
      <c r="D16" s="8">
        <v>8139.1953999999996</v>
      </c>
      <c r="E16" s="8">
        <v>4716.5875168346092</v>
      </c>
      <c r="F16" s="8">
        <v>3662.4136696123901</v>
      </c>
      <c r="G16" s="8">
        <v>3949.4443292965357</v>
      </c>
      <c r="H16" s="8">
        <v>2611.4663601504567</v>
      </c>
      <c r="I16" s="8">
        <v>3023.6195078217261</v>
      </c>
      <c r="J16" s="8">
        <v>2823.2506440578109</v>
      </c>
      <c r="K16" s="8">
        <v>2395.7626037043688</v>
      </c>
      <c r="L16" s="8">
        <v>1423.5079443595257</v>
      </c>
      <c r="M16" s="8">
        <v>1622.3253842828999</v>
      </c>
      <c r="N16" s="8">
        <v>2346.2290787997899</v>
      </c>
      <c r="O16" s="8">
        <v>1505.6902961241458</v>
      </c>
      <c r="P16" s="8">
        <v>1184.4268108619958</v>
      </c>
      <c r="Q16" s="8">
        <v>852.48459310630074</v>
      </c>
      <c r="R16" s="8">
        <v>970.44265715792926</v>
      </c>
      <c r="S16" s="8">
        <v>1069.9418315040721</v>
      </c>
      <c r="T16" s="8">
        <v>944.436879614085</v>
      </c>
      <c r="U16" s="8">
        <v>774.82907646519243</v>
      </c>
      <c r="V16" s="8">
        <v>597.19673388490457</v>
      </c>
      <c r="W16" s="8">
        <v>417.94247247792669</v>
      </c>
      <c r="X16" s="8">
        <v>525.11936471454089</v>
      </c>
      <c r="Y16" s="8">
        <v>374.52317194752538</v>
      </c>
      <c r="Z16" s="8">
        <v>390.14165071048177</v>
      </c>
      <c r="AA16" s="8">
        <v>539.66469051402487</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1013162.6941475959</v>
      </c>
      <c r="D18" s="70">
        <v>734387.93055669463</v>
      </c>
      <c r="E18" s="70">
        <v>500920.14387684915</v>
      </c>
      <c r="F18" s="70">
        <v>345213.86273257376</v>
      </c>
      <c r="G18" s="70">
        <v>300200.9724857703</v>
      </c>
      <c r="H18" s="70">
        <v>252307.42018261063</v>
      </c>
      <c r="I18" s="70">
        <v>236703.38166028322</v>
      </c>
      <c r="J18" s="70">
        <v>208764.90418159167</v>
      </c>
      <c r="K18" s="70">
        <v>226281.224354643</v>
      </c>
      <c r="L18" s="70">
        <v>162454.14189896328</v>
      </c>
      <c r="M18" s="70">
        <v>150427.46330545278</v>
      </c>
      <c r="N18" s="70">
        <v>156490.37564626031</v>
      </c>
      <c r="O18" s="70">
        <v>134766.18549832041</v>
      </c>
      <c r="P18" s="70">
        <v>126193.92915735771</v>
      </c>
      <c r="Q18" s="70">
        <v>111588.01817746405</v>
      </c>
      <c r="R18" s="70">
        <v>96649.808288236003</v>
      </c>
      <c r="S18" s="70">
        <v>82185.038431509616</v>
      </c>
      <c r="T18" s="70">
        <v>94868.4771336962</v>
      </c>
      <c r="U18" s="70">
        <v>70420.473084611251</v>
      </c>
      <c r="V18" s="70">
        <v>66383.153364751241</v>
      </c>
      <c r="W18" s="70">
        <v>69250.002274622238</v>
      </c>
      <c r="X18" s="70">
        <v>54306.946632302213</v>
      </c>
      <c r="Y18" s="70">
        <v>55986.163628800787</v>
      </c>
      <c r="Z18" s="70">
        <v>45824.636589691239</v>
      </c>
      <c r="AA18" s="70">
        <v>51418.523061404041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208366.83600000001</v>
      </c>
      <c r="D21" s="8">
        <v>128338.9589</v>
      </c>
      <c r="E21" s="8">
        <v>46140.221156790045</v>
      </c>
      <c r="F21" s="8">
        <v>6.2073811999999997E-4</v>
      </c>
      <c r="G21" s="8">
        <v>5.3345865700000009E-4</v>
      </c>
      <c r="H21" s="8">
        <v>4.5069252099999997E-4</v>
      </c>
      <c r="I21" s="8">
        <v>4.1166929699999998E-4</v>
      </c>
      <c r="J21" s="8">
        <v>8.4752337000000013E-5</v>
      </c>
      <c r="K21" s="8">
        <v>7.9390527000000006E-5</v>
      </c>
      <c r="L21" s="8">
        <v>7.0228559999999991E-5</v>
      </c>
      <c r="M21" s="8">
        <v>5.3155356999999998E-5</v>
      </c>
      <c r="N21" s="8">
        <v>5.7878840000000002E-5</v>
      </c>
      <c r="O21" s="8">
        <v>5.1623250999999997E-5</v>
      </c>
      <c r="P21" s="8">
        <v>4.6690660000000001E-5</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45376.881999999998</v>
      </c>
      <c r="D23" s="8">
        <v>36692.442109580894</v>
      </c>
      <c r="E23" s="8">
        <v>36070.526147556324</v>
      </c>
      <c r="F23" s="8">
        <v>32528.592133041413</v>
      </c>
      <c r="G23" s="8">
        <v>24809.47811997433</v>
      </c>
      <c r="H23" s="8">
        <v>19373.409110433211</v>
      </c>
      <c r="I23" s="8">
        <v>22400.023102922514</v>
      </c>
      <c r="J23" s="8">
        <v>21883.717097814009</v>
      </c>
      <c r="K23" s="8">
        <v>16163.78659026947</v>
      </c>
      <c r="L23" s="8">
        <v>16418.509078950174</v>
      </c>
      <c r="M23" s="8">
        <v>14531.022075096451</v>
      </c>
      <c r="N23" s="8">
        <v>14346.195071294811</v>
      </c>
      <c r="O23" s="8">
        <v>12311.474566006005</v>
      </c>
      <c r="P23" s="8">
        <v>11394.830061478928</v>
      </c>
      <c r="Q23" s="8">
        <v>11248.427556819401</v>
      </c>
      <c r="R23" s="8">
        <v>9639.6695530589077</v>
      </c>
      <c r="S23" s="8">
        <v>8972.7948498929181</v>
      </c>
      <c r="T23" s="8">
        <v>5515.19004666399</v>
      </c>
      <c r="U23" s="8">
        <v>5165.0575422194597</v>
      </c>
      <c r="V23" s="8">
        <v>4569.2970390475102</v>
      </c>
      <c r="W23" s="8">
        <v>4564.5240367772003</v>
      </c>
      <c r="X23" s="8">
        <v>3397.8652349525619</v>
      </c>
      <c r="Y23" s="8">
        <v>3721.6222323803099</v>
      </c>
      <c r="Z23" s="8">
        <v>3357.7872301510624</v>
      </c>
      <c r="AA23" s="8">
        <v>3485.0315888550799</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54531.037483503293</v>
      </c>
      <c r="D25" s="8">
        <v>42646.231878403363</v>
      </c>
      <c r="E25" s="8">
        <v>59524.105258829615</v>
      </c>
      <c r="F25" s="8">
        <v>43243.188389387484</v>
      </c>
      <c r="G25" s="8">
        <v>36979.242883826118</v>
      </c>
      <c r="H25" s="8">
        <v>37213.646632048054</v>
      </c>
      <c r="I25" s="8">
        <v>29441.31456938904</v>
      </c>
      <c r="J25" s="8">
        <v>21710.68935084331</v>
      </c>
      <c r="K25" s="8">
        <v>27864.775796734662</v>
      </c>
      <c r="L25" s="8">
        <v>19201.152922909998</v>
      </c>
      <c r="M25" s="8">
        <v>18807.996473779131</v>
      </c>
      <c r="N25" s="8">
        <v>22154.60247457154</v>
      </c>
      <c r="O25" s="8">
        <v>23920.607484018525</v>
      </c>
      <c r="P25" s="8">
        <v>22262.963017271602</v>
      </c>
      <c r="Q25" s="8">
        <v>20672.632044098329</v>
      </c>
      <c r="R25" s="8">
        <v>14080.433901399219</v>
      </c>
      <c r="S25" s="8">
        <v>8865.7567727177011</v>
      </c>
      <c r="T25" s="8">
        <v>18075.655352531092</v>
      </c>
      <c r="U25" s="8">
        <v>8836.1951389058795</v>
      </c>
      <c r="V25" s="8">
        <v>11108.600467438489</v>
      </c>
      <c r="W25" s="8">
        <v>10067.40455627323</v>
      </c>
      <c r="X25" s="8">
        <v>7464.4657104958442</v>
      </c>
      <c r="Y25" s="8">
        <v>9026.5645820828304</v>
      </c>
      <c r="Z25" s="8">
        <v>7859.9011969193743</v>
      </c>
      <c r="AA25" s="8">
        <v>10340.07787865014</v>
      </c>
    </row>
    <row r="26" spans="1:27">
      <c r="A26" s="16" t="s">
        <v>23</v>
      </c>
      <c r="B26" s="16" t="s">
        <v>2</v>
      </c>
      <c r="C26" s="8">
        <v>26466.45075</v>
      </c>
      <c r="D26" s="8">
        <v>21730.238499999999</v>
      </c>
      <c r="E26" s="8">
        <v>28388.348000000002</v>
      </c>
      <c r="F26" s="8">
        <v>19850.6639</v>
      </c>
      <c r="G26" s="8">
        <v>18045.915800000002</v>
      </c>
      <c r="H26" s="8">
        <v>14537.775649999998</v>
      </c>
      <c r="I26" s="8">
        <v>12603.686899999999</v>
      </c>
      <c r="J26" s="8">
        <v>14677.974289999998</v>
      </c>
      <c r="K26" s="8">
        <v>14566.701519999999</v>
      </c>
      <c r="L26" s="8">
        <v>11183.319019999999</v>
      </c>
      <c r="M26" s="8">
        <v>8215.4662000000008</v>
      </c>
      <c r="N26" s="8">
        <v>14143.376760000001</v>
      </c>
      <c r="O26" s="8">
        <v>9730.6567599999998</v>
      </c>
      <c r="P26" s="8">
        <v>7574.7223600000007</v>
      </c>
      <c r="Q26" s="8">
        <v>6471.7715399999997</v>
      </c>
      <c r="R26" s="8">
        <v>5755.3339399999995</v>
      </c>
      <c r="S26" s="8">
        <v>7103.340830000001</v>
      </c>
      <c r="T26" s="8">
        <v>6946.1540700000005</v>
      </c>
      <c r="U26" s="8">
        <v>5895.9358400000001</v>
      </c>
      <c r="V26" s="8">
        <v>4036.2407199999998</v>
      </c>
      <c r="W26" s="8">
        <v>6653.6106599999994</v>
      </c>
      <c r="X26" s="8">
        <v>4825.7204299999994</v>
      </c>
      <c r="Y26" s="8">
        <v>3924.8458999999998</v>
      </c>
      <c r="Z26" s="8">
        <v>3522.2770700000001</v>
      </c>
      <c r="AA26" s="8">
        <v>2962.8355899999997</v>
      </c>
    </row>
    <row r="27" spans="1:27">
      <c r="A27" s="16" t="s">
        <v>23</v>
      </c>
      <c r="B27" s="16" t="s">
        <v>208</v>
      </c>
      <c r="C27" s="8">
        <v>0.32151868</v>
      </c>
      <c r="D27" s="8">
        <v>0.29498570000000002</v>
      </c>
      <c r="E27" s="8">
        <v>0.27059494000000001</v>
      </c>
      <c r="F27" s="8">
        <v>19.683301939999996</v>
      </c>
      <c r="G27" s="8">
        <v>33.879557014000007</v>
      </c>
      <c r="H27" s="8">
        <v>67.301788266999992</v>
      </c>
      <c r="I27" s="8">
        <v>279.29647181500002</v>
      </c>
      <c r="J27" s="8">
        <v>402.31261373000001</v>
      </c>
      <c r="K27" s="8">
        <v>513.44826517000001</v>
      </c>
      <c r="L27" s="8">
        <v>560.14112949999992</v>
      </c>
      <c r="M27" s="8">
        <v>600.72601003</v>
      </c>
      <c r="N27" s="8">
        <v>634.82688673000007</v>
      </c>
      <c r="O27" s="8">
        <v>662.22439829999996</v>
      </c>
      <c r="P27" s="8">
        <v>680.84149783999999</v>
      </c>
      <c r="Q27" s="8">
        <v>846.28672489999997</v>
      </c>
      <c r="R27" s="8">
        <v>814.34684170000003</v>
      </c>
      <c r="S27" s="8">
        <v>802.98651519999987</v>
      </c>
      <c r="T27" s="8">
        <v>775.1138674</v>
      </c>
      <c r="U27" s="8">
        <v>745.26966130000005</v>
      </c>
      <c r="V27" s="8">
        <v>716.33986030000005</v>
      </c>
      <c r="W27" s="8">
        <v>689.98643400000003</v>
      </c>
      <c r="X27" s="8">
        <v>684.69482986000003</v>
      </c>
      <c r="Y27" s="8">
        <v>674.99224409999999</v>
      </c>
      <c r="Z27" s="8">
        <v>660.61019744999999</v>
      </c>
      <c r="AA27" s="8">
        <v>640.62325939999994</v>
      </c>
    </row>
    <row r="28" spans="1:27">
      <c r="A28" s="16" t="s">
        <v>23</v>
      </c>
      <c r="B28" s="16" t="s">
        <v>9</v>
      </c>
      <c r="C28" s="8">
        <v>0</v>
      </c>
      <c r="D28" s="8">
        <v>199.97749670462946</v>
      </c>
      <c r="E28" s="8">
        <v>842.42234205640852</v>
      </c>
      <c r="F28" s="8">
        <v>716.07879150201404</v>
      </c>
      <c r="G28" s="8">
        <v>670.28939666457336</v>
      </c>
      <c r="H28" s="8">
        <v>613.53295350256315</v>
      </c>
      <c r="I28" s="8">
        <v>845.89128190943632</v>
      </c>
      <c r="J28" s="8">
        <v>985.89871155157823</v>
      </c>
      <c r="K28" s="8">
        <v>882.87958057551407</v>
      </c>
      <c r="L28" s="8">
        <v>882.35627956212943</v>
      </c>
      <c r="M28" s="8">
        <v>918.26568189989803</v>
      </c>
      <c r="N28" s="8">
        <v>948.63657866677306</v>
      </c>
      <c r="O28" s="8">
        <v>853.37942968998402</v>
      </c>
      <c r="P28" s="8">
        <v>841.45881525488346</v>
      </c>
      <c r="Q28" s="8">
        <v>788.8336607526868</v>
      </c>
      <c r="R28" s="8">
        <v>1013.47593453209</v>
      </c>
      <c r="S28" s="8">
        <v>1022.9082213205813</v>
      </c>
      <c r="T28" s="8">
        <v>886.38372055409764</v>
      </c>
      <c r="U28" s="8">
        <v>871.71977263790268</v>
      </c>
      <c r="V28" s="8">
        <v>834.20179004220131</v>
      </c>
      <c r="W28" s="8">
        <v>929.19950942713945</v>
      </c>
      <c r="X28" s="8">
        <v>837.82214665240417</v>
      </c>
      <c r="Y28" s="8">
        <v>786.4369442928861</v>
      </c>
      <c r="Z28" s="8">
        <v>743.81652112823645</v>
      </c>
      <c r="AA28" s="8">
        <v>719.61746707542625</v>
      </c>
    </row>
    <row r="29" spans="1:27">
      <c r="A29" s="16" t="s">
        <v>23</v>
      </c>
      <c r="B29" s="16" t="s">
        <v>8</v>
      </c>
      <c r="C29" s="8">
        <v>0</v>
      </c>
      <c r="D29" s="8">
        <v>4.0669321499999999E-6</v>
      </c>
      <c r="E29" s="8">
        <v>114.4772952915735</v>
      </c>
      <c r="F29" s="8">
        <v>760.77849412678643</v>
      </c>
      <c r="G29" s="8">
        <v>715.64516476356414</v>
      </c>
      <c r="H29" s="8">
        <v>643.47185178755205</v>
      </c>
      <c r="I29" s="8">
        <v>743.84217487402009</v>
      </c>
      <c r="J29" s="8">
        <v>716.90558109032202</v>
      </c>
      <c r="K29" s="8">
        <v>847.95139454441482</v>
      </c>
      <c r="L29" s="8">
        <v>879.19976076433159</v>
      </c>
      <c r="M29" s="8">
        <v>867.32025691914589</v>
      </c>
      <c r="N29" s="8">
        <v>994.30161710000004</v>
      </c>
      <c r="O29" s="8">
        <v>957.29849330000002</v>
      </c>
      <c r="P29" s="8">
        <v>937.58295279999982</v>
      </c>
      <c r="Q29" s="8">
        <v>1027.8100737999998</v>
      </c>
      <c r="R29" s="8">
        <v>976.93788240000003</v>
      </c>
      <c r="S29" s="8">
        <v>988.79424829999994</v>
      </c>
      <c r="T29" s="8">
        <v>1071.0852546000001</v>
      </c>
      <c r="U29" s="8">
        <v>1058.4373647</v>
      </c>
      <c r="V29" s="8">
        <v>1045.6869432000001</v>
      </c>
      <c r="W29" s="8">
        <v>944.79625940000005</v>
      </c>
      <c r="X29" s="8">
        <v>874.195695</v>
      </c>
      <c r="Y29" s="8">
        <v>812.47834030000013</v>
      </c>
      <c r="Z29" s="8">
        <v>740.06422639999994</v>
      </c>
      <c r="AA29" s="8">
        <v>806.349469</v>
      </c>
    </row>
    <row r="30" spans="1:27">
      <c r="A30" s="16" t="s">
        <v>23</v>
      </c>
      <c r="B30" s="16" t="s">
        <v>84</v>
      </c>
      <c r="C30" s="8">
        <v>0</v>
      </c>
      <c r="D30" s="8">
        <v>33.113585238813997</v>
      </c>
      <c r="E30" s="8">
        <v>254.406927068952</v>
      </c>
      <c r="F30" s="8">
        <v>482.01036241829598</v>
      </c>
      <c r="G30" s="8">
        <v>491.59948351904006</v>
      </c>
      <c r="H30" s="8">
        <v>403.32925315033998</v>
      </c>
      <c r="I30" s="8">
        <v>486.90589365356601</v>
      </c>
      <c r="J30" s="8">
        <v>408.79324916536797</v>
      </c>
      <c r="K30" s="8">
        <v>377.06262440340902</v>
      </c>
      <c r="L30" s="8">
        <v>385.10786085023398</v>
      </c>
      <c r="M30" s="8">
        <v>366.39756408222797</v>
      </c>
      <c r="N30" s="8">
        <v>289.95847503719301</v>
      </c>
      <c r="O30" s="8">
        <v>243.86188520269599</v>
      </c>
      <c r="P30" s="8">
        <v>174.07183370964</v>
      </c>
      <c r="Q30" s="8">
        <v>178.49058892043701</v>
      </c>
      <c r="R30" s="8">
        <v>142.95912782497501</v>
      </c>
      <c r="S30" s="8">
        <v>145.36182712140999</v>
      </c>
      <c r="T30" s="8">
        <v>122.96797790922299</v>
      </c>
      <c r="U30" s="8">
        <v>98.24331400999499</v>
      </c>
      <c r="V30" s="8">
        <v>107.64863635732999</v>
      </c>
      <c r="W30" s="8">
        <v>85.547133643942985</v>
      </c>
      <c r="X30" s="8">
        <v>59.675122711159993</v>
      </c>
      <c r="Y30" s="8">
        <v>31.88180637824</v>
      </c>
      <c r="Z30" s="8">
        <v>10.198074902711999</v>
      </c>
      <c r="AA30" s="8">
        <v>7.3931186737299992</v>
      </c>
    </row>
    <row r="31" spans="1:27">
      <c r="A31" s="16" t="s">
        <v>23</v>
      </c>
      <c r="B31" s="16" t="s">
        <v>187</v>
      </c>
      <c r="C31" s="8">
        <v>2832.35385</v>
      </c>
      <c r="D31" s="8">
        <v>2943.2813999999998</v>
      </c>
      <c r="E31" s="8">
        <v>1889.4073068386053</v>
      </c>
      <c r="F31" s="8">
        <v>1338.7014065045933</v>
      </c>
      <c r="G31" s="8">
        <v>1501.2250590985436</v>
      </c>
      <c r="H31" s="8">
        <v>909.57818883914683</v>
      </c>
      <c r="I31" s="8">
        <v>931.73978971608449</v>
      </c>
      <c r="J31" s="8">
        <v>1046.6363100444262</v>
      </c>
      <c r="K31" s="8">
        <v>839.86222959229235</v>
      </c>
      <c r="L31" s="8">
        <v>436.59014981197691</v>
      </c>
      <c r="M31" s="8">
        <v>509.4442089707951</v>
      </c>
      <c r="N31" s="8">
        <v>793.10762869604639</v>
      </c>
      <c r="O31" s="8">
        <v>422.49590820422378</v>
      </c>
      <c r="P31" s="8">
        <v>347.13255808269076</v>
      </c>
      <c r="Q31" s="8">
        <v>232.93550151743941</v>
      </c>
      <c r="R31" s="8">
        <v>264.83132327334522</v>
      </c>
      <c r="S31" s="8">
        <v>385.57721681854133</v>
      </c>
      <c r="T31" s="8">
        <v>308.31622082710948</v>
      </c>
      <c r="U31" s="8">
        <v>256.36360751920068</v>
      </c>
      <c r="V31" s="8">
        <v>196.03198707740199</v>
      </c>
      <c r="W31" s="8">
        <v>107.3866189235808</v>
      </c>
      <c r="X31" s="8">
        <v>139.11170236663787</v>
      </c>
      <c r="Y31" s="8">
        <v>105.9161837620687</v>
      </c>
      <c r="Z31" s="8">
        <v>114.33762135430969</v>
      </c>
      <c r="AA31" s="8">
        <v>140.45963142826929</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337573.88160218333</v>
      </c>
      <c r="D33" s="70">
        <v>232584.53885969464</v>
      </c>
      <c r="E33" s="70">
        <v>173224.18502937153</v>
      </c>
      <c r="F33" s="70">
        <v>98939.697399658704</v>
      </c>
      <c r="G33" s="70">
        <v>83247.275998318844</v>
      </c>
      <c r="H33" s="70">
        <v>73762.045878720397</v>
      </c>
      <c r="I33" s="70">
        <v>67732.700595948976</v>
      </c>
      <c r="J33" s="70">
        <v>61832.927288991348</v>
      </c>
      <c r="K33" s="70">
        <v>62056.468080680279</v>
      </c>
      <c r="L33" s="70">
        <v>49946.376272577407</v>
      </c>
      <c r="M33" s="70">
        <v>44816.638523933005</v>
      </c>
      <c r="N33" s="70">
        <v>54305.005549975198</v>
      </c>
      <c r="O33" s="70">
        <v>49101.998976344687</v>
      </c>
      <c r="P33" s="70">
        <v>44213.603143128406</v>
      </c>
      <c r="Q33" s="70">
        <v>41467.187690808292</v>
      </c>
      <c r="R33" s="70">
        <v>32687.988504188539</v>
      </c>
      <c r="S33" s="70">
        <v>28287.520481371153</v>
      </c>
      <c r="T33" s="70">
        <v>33700.866510485517</v>
      </c>
      <c r="U33" s="70">
        <v>22927.222241292438</v>
      </c>
      <c r="V33" s="70">
        <v>22614.047443462932</v>
      </c>
      <c r="W33" s="70">
        <v>24042.455208445095</v>
      </c>
      <c r="X33" s="70">
        <v>18283.550872038606</v>
      </c>
      <c r="Y33" s="70">
        <v>19084.738233296339</v>
      </c>
      <c r="Z33" s="70">
        <v>17008.992138305694</v>
      </c>
      <c r="AA33" s="70">
        <v>19102.388003082644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209528.285</v>
      </c>
      <c r="D36" s="8">
        <v>164625.37950000001</v>
      </c>
      <c r="E36" s="8">
        <v>51648.492014952433</v>
      </c>
      <c r="F36" s="8">
        <v>17382.597248812839</v>
      </c>
      <c r="G36" s="8">
        <v>15608.371478074409</v>
      </c>
      <c r="H36" s="8">
        <v>14210.063806881961</v>
      </c>
      <c r="I36" s="8">
        <v>12111.971700641283</v>
      </c>
      <c r="J36" s="8">
        <v>11779.685670812645</v>
      </c>
      <c r="K36" s="8">
        <v>11289.538548320548</v>
      </c>
      <c r="L36" s="8">
        <v>8104.4423913044911</v>
      </c>
      <c r="M36" s="8">
        <v>8288.6403006243199</v>
      </c>
      <c r="N36" s="8">
        <v>2.4216236E-4</v>
      </c>
      <c r="O36" s="8">
        <v>2.3636556600000001E-4</v>
      </c>
      <c r="P36" s="8">
        <v>2.20582992E-4</v>
      </c>
      <c r="Q36" s="8">
        <v>1.6693341939999997E-4</v>
      </c>
      <c r="R36" s="8">
        <v>1.7079115399999998E-4</v>
      </c>
      <c r="S36" s="8">
        <v>1.4855784100000001E-4</v>
      </c>
      <c r="T36" s="8">
        <v>1.177332225E-4</v>
      </c>
      <c r="U36" s="8">
        <v>9.739395399999999E-5</v>
      </c>
      <c r="V36" s="8">
        <v>7.2433994000000002E-5</v>
      </c>
      <c r="W36" s="8">
        <v>5.955866E-5</v>
      </c>
      <c r="X36" s="8">
        <v>5.4924275500000002E-5</v>
      </c>
      <c r="Y36" s="8">
        <v>4.8713597499999997E-5</v>
      </c>
      <c r="Z36" s="8">
        <v>4.7151947E-5</v>
      </c>
      <c r="AA36" s="8">
        <v>5.8386695000000001E-5</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78805.993499999997</v>
      </c>
      <c r="D38" s="8">
        <v>54254.311163663871</v>
      </c>
      <c r="E38" s="8">
        <v>63562.362159888697</v>
      </c>
      <c r="F38" s="8">
        <v>48409.096644216785</v>
      </c>
      <c r="G38" s="8">
        <v>41641.551130132306</v>
      </c>
      <c r="H38" s="8">
        <v>34113.71501910095</v>
      </c>
      <c r="I38" s="8">
        <v>33224.086109645163</v>
      </c>
      <c r="J38" s="8">
        <v>28671.889661965859</v>
      </c>
      <c r="K38" s="8">
        <v>27549.721155890162</v>
      </c>
      <c r="L38" s="8">
        <v>20119.176984505128</v>
      </c>
      <c r="M38" s="8">
        <v>15592.351880624072</v>
      </c>
      <c r="N38" s="8">
        <v>16685.62507715774</v>
      </c>
      <c r="O38" s="8">
        <v>15313.22997071419</v>
      </c>
      <c r="P38" s="8">
        <v>12653.461405835975</v>
      </c>
      <c r="Q38" s="8">
        <v>10932.151160858783</v>
      </c>
      <c r="R38" s="8">
        <v>8891.6309565024239</v>
      </c>
      <c r="S38" s="8">
        <v>8578.3857437609531</v>
      </c>
      <c r="T38" s="8">
        <v>8246.1671299473655</v>
      </c>
      <c r="U38" s="8">
        <v>6336.5576554370564</v>
      </c>
      <c r="V38" s="8">
        <v>3550.7600420922258</v>
      </c>
      <c r="W38" s="8">
        <v>2429.09953937206</v>
      </c>
      <c r="X38" s="8">
        <v>2155.3492371548241</v>
      </c>
      <c r="Y38" s="8">
        <v>2125.4912346453452</v>
      </c>
      <c r="Z38" s="8">
        <v>1788.885232427788</v>
      </c>
      <c r="AA38" s="8">
        <v>8.7691076000000006E-5</v>
      </c>
    </row>
    <row r="39" spans="1:27">
      <c r="A39" s="16" t="s">
        <v>24</v>
      </c>
      <c r="B39" s="16" t="s">
        <v>12</v>
      </c>
      <c r="C39" s="8">
        <v>2180.1819999999998</v>
      </c>
      <c r="D39" s="8">
        <v>1720.4036000000001</v>
      </c>
      <c r="E39" s="8">
        <v>1891.0481000000002</v>
      </c>
      <c r="F39" s="8">
        <v>1793.4059999999999</v>
      </c>
      <c r="G39" s="8">
        <v>1604.3441</v>
      </c>
      <c r="H39" s="8">
        <v>1355.9888999999998</v>
      </c>
      <c r="I39" s="8">
        <v>1261.1279999999999</v>
      </c>
      <c r="J39" s="8">
        <v>1196.0138999999999</v>
      </c>
      <c r="K39" s="8">
        <v>1106.5838000000001</v>
      </c>
      <c r="L39" s="8">
        <v>845.67724999999996</v>
      </c>
      <c r="M39" s="8">
        <v>868.88069999999993</v>
      </c>
      <c r="N39" s="8">
        <v>854.78680000000008</v>
      </c>
      <c r="O39" s="8">
        <v>709.10606000000007</v>
      </c>
      <c r="P39" s="8">
        <v>655.93293999999992</v>
      </c>
      <c r="Q39" s="8">
        <v>599.68224999999995</v>
      </c>
      <c r="R39" s="8">
        <v>582.55790000000002</v>
      </c>
      <c r="S39" s="8">
        <v>589.39206000000001</v>
      </c>
      <c r="T39" s="8">
        <v>525.29306000000008</v>
      </c>
      <c r="U39" s="8">
        <v>448.63319999999999</v>
      </c>
      <c r="V39" s="8">
        <v>400.27965999999998</v>
      </c>
      <c r="W39" s="8">
        <v>381.20570000000004</v>
      </c>
      <c r="X39" s="8">
        <v>371.56205999999997</v>
      </c>
      <c r="Y39" s="8">
        <v>323.54640000000001</v>
      </c>
      <c r="Z39" s="8">
        <v>302.59366</v>
      </c>
      <c r="AA39" s="8">
        <v>0</v>
      </c>
    </row>
    <row r="40" spans="1:27">
      <c r="A40" s="16" t="s">
        <v>24</v>
      </c>
      <c r="B40" s="16" t="s">
        <v>4</v>
      </c>
      <c r="C40" s="8">
        <v>39842.632132790714</v>
      </c>
      <c r="D40" s="8">
        <v>4994.6728985740938</v>
      </c>
      <c r="E40" s="8">
        <v>18601.701280413236</v>
      </c>
      <c r="F40" s="8">
        <v>21209.141822365495</v>
      </c>
      <c r="G40" s="8">
        <v>18173.666286081814</v>
      </c>
      <c r="H40" s="8">
        <v>15072.106209746571</v>
      </c>
      <c r="I40" s="8">
        <v>8984.1977133562814</v>
      </c>
      <c r="J40" s="8">
        <v>6284.9505692292751</v>
      </c>
      <c r="K40" s="8">
        <v>11582.843259897734</v>
      </c>
      <c r="L40" s="8">
        <v>4706.2070674984097</v>
      </c>
      <c r="M40" s="8">
        <v>7673.6666965127242</v>
      </c>
      <c r="N40" s="8">
        <v>7054.3313070260092</v>
      </c>
      <c r="O40" s="8">
        <v>7424.5644087383844</v>
      </c>
      <c r="P40" s="8">
        <v>8365.9705160480516</v>
      </c>
      <c r="Q40" s="8">
        <v>6099.6526495182516</v>
      </c>
      <c r="R40" s="8">
        <v>3881.1751287508264</v>
      </c>
      <c r="S40" s="8">
        <v>2059.2407677920041</v>
      </c>
      <c r="T40" s="8">
        <v>4017.2394859912197</v>
      </c>
      <c r="U40" s="8">
        <v>2415.4207638758894</v>
      </c>
      <c r="V40" s="8">
        <v>5434.3444796738449</v>
      </c>
      <c r="W40" s="8">
        <v>1922.4751533309823</v>
      </c>
      <c r="X40" s="8">
        <v>1385.5352941507201</v>
      </c>
      <c r="Y40" s="8">
        <v>2566.2121487932359</v>
      </c>
      <c r="Z40" s="8">
        <v>348.73128951249498</v>
      </c>
      <c r="AA40" s="8">
        <v>1185.705558884677</v>
      </c>
    </row>
    <row r="41" spans="1:27">
      <c r="A41" s="16" t="s">
        <v>24</v>
      </c>
      <c r="B41" s="16" t="s">
        <v>2</v>
      </c>
      <c r="C41" s="8">
        <v>5610.1035999999995</v>
      </c>
      <c r="D41" s="8">
        <v>5092.3778000000002</v>
      </c>
      <c r="E41" s="8">
        <v>4938.0363000000007</v>
      </c>
      <c r="F41" s="8">
        <v>4427.9338000000007</v>
      </c>
      <c r="G41" s="8">
        <v>4202.5904</v>
      </c>
      <c r="H41" s="8">
        <v>3744.5396000000001</v>
      </c>
      <c r="I41" s="8">
        <v>3479.2231000000002</v>
      </c>
      <c r="J41" s="8">
        <v>3382.0095999999994</v>
      </c>
      <c r="K41" s="8">
        <v>3091.1540999999997</v>
      </c>
      <c r="L41" s="8">
        <v>2579.3791000000001</v>
      </c>
      <c r="M41" s="8">
        <v>2473.56104</v>
      </c>
      <c r="N41" s="8">
        <v>684.56659999999999</v>
      </c>
      <c r="O41" s="8">
        <v>464.95512000000002</v>
      </c>
      <c r="P41" s="8">
        <v>360.85221999999999</v>
      </c>
      <c r="Q41" s="8">
        <v>455.65588000000002</v>
      </c>
      <c r="R41" s="8">
        <v>309.66825</v>
      </c>
      <c r="S41" s="8">
        <v>7.5513189999999997E-7</v>
      </c>
      <c r="T41" s="8">
        <v>5.5040686999999999E-7</v>
      </c>
      <c r="U41" s="8">
        <v>4.6768990000000004E-7</v>
      </c>
      <c r="V41" s="8">
        <v>4.1331161999999999E-7</v>
      </c>
      <c r="W41" s="8">
        <v>3.7490297000000003E-7</v>
      </c>
      <c r="X41" s="8">
        <v>3.3239656E-7</v>
      </c>
      <c r="Y41" s="8">
        <v>1.7064980000000001</v>
      </c>
      <c r="Z41" s="8">
        <v>3.3161344000000003E-7</v>
      </c>
      <c r="AA41" s="8">
        <v>6.5941025999999994E-7</v>
      </c>
    </row>
    <row r="42" spans="1:27">
      <c r="A42" s="16" t="s">
        <v>24</v>
      </c>
      <c r="B42" s="16" t="s">
        <v>208</v>
      </c>
      <c r="C42" s="8">
        <v>16.556003684</v>
      </c>
      <c r="D42" s="8">
        <v>15.190777924000001</v>
      </c>
      <c r="E42" s="8">
        <v>13.934421175000001</v>
      </c>
      <c r="F42" s="8">
        <v>12.784367404999999</v>
      </c>
      <c r="G42" s="8">
        <v>15.162947304500001</v>
      </c>
      <c r="H42" s="8">
        <v>21.512061606</v>
      </c>
      <c r="I42" s="8">
        <v>33.179875789999997</v>
      </c>
      <c r="J42" s="8">
        <v>132.431860484</v>
      </c>
      <c r="K42" s="8">
        <v>220.26958335999998</v>
      </c>
      <c r="L42" s="8">
        <v>248.31832084000001</v>
      </c>
      <c r="M42" s="8">
        <v>272.12348683999994</v>
      </c>
      <c r="N42" s="8">
        <v>291.09986931999998</v>
      </c>
      <c r="O42" s="8">
        <v>306.36662060000003</v>
      </c>
      <c r="P42" s="8">
        <v>319.22434416999999</v>
      </c>
      <c r="Q42" s="8">
        <v>329.51080535</v>
      </c>
      <c r="R42" s="8">
        <v>338.53548374000002</v>
      </c>
      <c r="S42" s="8">
        <v>352.4439266</v>
      </c>
      <c r="T42" s="8">
        <v>365.34206802999995</v>
      </c>
      <c r="U42" s="8">
        <v>378.46396519999996</v>
      </c>
      <c r="V42" s="8">
        <v>393.44068959999998</v>
      </c>
      <c r="W42" s="8">
        <v>409.34513038</v>
      </c>
      <c r="X42" s="8">
        <v>426.34780285999994</v>
      </c>
      <c r="Y42" s="8">
        <v>440.53244856999999</v>
      </c>
      <c r="Z42" s="8">
        <v>448.17825125000002</v>
      </c>
      <c r="AA42" s="8">
        <v>448.46281426000002</v>
      </c>
    </row>
    <row r="43" spans="1:27">
      <c r="A43" s="16" t="s">
        <v>24</v>
      </c>
      <c r="B43" s="16" t="s">
        <v>9</v>
      </c>
      <c r="C43" s="8">
        <v>0</v>
      </c>
      <c r="D43" s="8">
        <v>729.29322701473893</v>
      </c>
      <c r="E43" s="8">
        <v>1054.0459255213702</v>
      </c>
      <c r="F43" s="8">
        <v>1054.6656494979072</v>
      </c>
      <c r="G43" s="8">
        <v>997.69858494387688</v>
      </c>
      <c r="H43" s="8">
        <v>1006.3427071348583</v>
      </c>
      <c r="I43" s="8">
        <v>1130.4928240850461</v>
      </c>
      <c r="J43" s="8">
        <v>1356.9726895434214</v>
      </c>
      <c r="K43" s="8">
        <v>1460.2253581283628</v>
      </c>
      <c r="L43" s="8">
        <v>1395.1025038525904</v>
      </c>
      <c r="M43" s="8">
        <v>1312.4824960461176</v>
      </c>
      <c r="N43" s="8">
        <v>1131.2731939732998</v>
      </c>
      <c r="O43" s="8">
        <v>1041.2425181272561</v>
      </c>
      <c r="P43" s="8">
        <v>977.22432835589871</v>
      </c>
      <c r="Q43" s="8">
        <v>902.32412341875181</v>
      </c>
      <c r="R43" s="8">
        <v>966.72963056236244</v>
      </c>
      <c r="S43" s="8">
        <v>951.78095639259152</v>
      </c>
      <c r="T43" s="8">
        <v>947.73343719755485</v>
      </c>
      <c r="U43" s="8">
        <v>898.28801182015593</v>
      </c>
      <c r="V43" s="8">
        <v>869.53847839253092</v>
      </c>
      <c r="W43" s="8">
        <v>735.36472801402601</v>
      </c>
      <c r="X43" s="8">
        <v>677.41004753101481</v>
      </c>
      <c r="Y43" s="8">
        <v>678.93836616464841</v>
      </c>
      <c r="Z43" s="8">
        <v>628.93241172139915</v>
      </c>
      <c r="AA43" s="8">
        <v>616.90815220816228</v>
      </c>
    </row>
    <row r="44" spans="1:27">
      <c r="A44" s="16" t="s">
        <v>24</v>
      </c>
      <c r="B44" s="16" t="s">
        <v>8</v>
      </c>
      <c r="C44" s="8">
        <v>0</v>
      </c>
      <c r="D44" s="8">
        <v>3.0033824500000004E-6</v>
      </c>
      <c r="E44" s="8">
        <v>314.16565173378433</v>
      </c>
      <c r="F44" s="8">
        <v>638.4933368567622</v>
      </c>
      <c r="G44" s="8">
        <v>570.53775108799437</v>
      </c>
      <c r="H44" s="8">
        <v>528.13531997434006</v>
      </c>
      <c r="I44" s="8">
        <v>497.23541128019212</v>
      </c>
      <c r="J44" s="8">
        <v>519.14206249252231</v>
      </c>
      <c r="K44" s="8">
        <v>599.11848396348773</v>
      </c>
      <c r="L44" s="8">
        <v>727.98297448616631</v>
      </c>
      <c r="M44" s="8">
        <v>847.21816049091672</v>
      </c>
      <c r="N44" s="8">
        <v>1230.6264540828938</v>
      </c>
      <c r="O44" s="8">
        <v>1113.6177778985295</v>
      </c>
      <c r="P44" s="8">
        <v>1026.042414176698</v>
      </c>
      <c r="Q44" s="8">
        <v>1007.2518848236001</v>
      </c>
      <c r="R44" s="8">
        <v>908.33332816074073</v>
      </c>
      <c r="S44" s="8">
        <v>965.64974987211099</v>
      </c>
      <c r="T44" s="8">
        <v>937.50043801423715</v>
      </c>
      <c r="U44" s="8">
        <v>859.82685620503787</v>
      </c>
      <c r="V44" s="8">
        <v>814.58864945732012</v>
      </c>
      <c r="W44" s="8">
        <v>1167.6843943392321</v>
      </c>
      <c r="X44" s="8">
        <v>1094.2381521113539</v>
      </c>
      <c r="Y44" s="8">
        <v>967.50083071159008</v>
      </c>
      <c r="Z44" s="8">
        <v>958.14196033004191</v>
      </c>
      <c r="AA44" s="8">
        <v>949.81940714636551</v>
      </c>
    </row>
    <row r="45" spans="1:27">
      <c r="A45" s="16" t="s">
        <v>24</v>
      </c>
      <c r="B45" s="16" t="s">
        <v>84</v>
      </c>
      <c r="C45" s="8">
        <v>0</v>
      </c>
      <c r="D45" s="8">
        <v>3.0676610546879997</v>
      </c>
      <c r="E45" s="8">
        <v>811.20372696170989</v>
      </c>
      <c r="F45" s="8">
        <v>1315.0155078907019</v>
      </c>
      <c r="G45" s="8">
        <v>1195.3714866800128</v>
      </c>
      <c r="H45" s="8">
        <v>1078.3344842527231</v>
      </c>
      <c r="I45" s="8">
        <v>1055.2274569605379</v>
      </c>
      <c r="J45" s="8">
        <v>889.34514410707209</v>
      </c>
      <c r="K45" s="8">
        <v>836.80189386427901</v>
      </c>
      <c r="L45" s="8">
        <v>795.93947908266</v>
      </c>
      <c r="M45" s="8">
        <v>785.33869499223988</v>
      </c>
      <c r="N45" s="8">
        <v>1002.7618931820469</v>
      </c>
      <c r="O45" s="8">
        <v>873.79988271352693</v>
      </c>
      <c r="P45" s="8">
        <v>757.23236687714302</v>
      </c>
      <c r="Q45" s="8">
        <v>680.05957938719007</v>
      </c>
      <c r="R45" s="8">
        <v>578.98210320373698</v>
      </c>
      <c r="S45" s="8">
        <v>598.91101837011001</v>
      </c>
      <c r="T45" s="8">
        <v>488.51086268960501</v>
      </c>
      <c r="U45" s="8">
        <v>389.76894814513201</v>
      </c>
      <c r="V45" s="8">
        <v>365.10729641127006</v>
      </c>
      <c r="W45" s="8">
        <v>611.08607329950996</v>
      </c>
      <c r="X45" s="8">
        <v>476.514408695268</v>
      </c>
      <c r="Y45" s="8">
        <v>361.02789691482405</v>
      </c>
      <c r="Z45" s="8">
        <v>319.873445981646</v>
      </c>
      <c r="AA45" s="8">
        <v>361.45543595281401</v>
      </c>
    </row>
    <row r="46" spans="1:27">
      <c r="A46" s="16" t="s">
        <v>24</v>
      </c>
      <c r="B46" s="16" t="s">
        <v>187</v>
      </c>
      <c r="C46" s="8">
        <v>4577.5675000000001</v>
      </c>
      <c r="D46" s="8">
        <v>5195.9139999999998</v>
      </c>
      <c r="E46" s="8">
        <v>2827.1802000000002</v>
      </c>
      <c r="F46" s="8">
        <v>2323.7122000000004</v>
      </c>
      <c r="G46" s="8">
        <v>2448.2192014382404</v>
      </c>
      <c r="H46" s="8">
        <v>1701.8881013755667</v>
      </c>
      <c r="I46" s="8">
        <v>2054.7518013072017</v>
      </c>
      <c r="J46" s="8">
        <v>1740.56640123282</v>
      </c>
      <c r="K46" s="8">
        <v>1520.3304011446364</v>
      </c>
      <c r="L46" s="8">
        <v>954.65225999999996</v>
      </c>
      <c r="M46" s="8">
        <v>1081.5465900000002</v>
      </c>
      <c r="N46" s="8">
        <v>1525.35347</v>
      </c>
      <c r="O46" s="8">
        <v>1058.4916599999999</v>
      </c>
      <c r="P46" s="8">
        <v>815.97948999999994</v>
      </c>
      <c r="Q46" s="8">
        <v>600.60719999999992</v>
      </c>
      <c r="R46" s="8">
        <v>688.22831000000008</v>
      </c>
      <c r="S46" s="8">
        <v>668.84199999999998</v>
      </c>
      <c r="T46" s="8">
        <v>620.54718000000003</v>
      </c>
      <c r="U46" s="8">
        <v>505.12870999999996</v>
      </c>
      <c r="V46" s="8">
        <v>388.17073000000005</v>
      </c>
      <c r="W46" s="8">
        <v>299.82920000000001</v>
      </c>
      <c r="X46" s="8">
        <v>376.51424500000002</v>
      </c>
      <c r="Y46" s="8">
        <v>259.49546500000002</v>
      </c>
      <c r="Z46" s="8">
        <v>268.23653999999999</v>
      </c>
      <c r="AA46" s="8">
        <v>393.039626</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340561.31973647466</v>
      </c>
      <c r="D48" s="70">
        <v>236630.61063123474</v>
      </c>
      <c r="E48" s="70">
        <v>145662.16978064628</v>
      </c>
      <c r="F48" s="70">
        <v>98566.846577045464</v>
      </c>
      <c r="G48" s="70">
        <v>86457.513365743172</v>
      </c>
      <c r="H48" s="70">
        <v>72832.626210072965</v>
      </c>
      <c r="I48" s="70">
        <v>63831.493993065713</v>
      </c>
      <c r="J48" s="70">
        <v>55953.007559867612</v>
      </c>
      <c r="K48" s="70">
        <v>59256.58658456921</v>
      </c>
      <c r="L48" s="70">
        <v>40476.878331569445</v>
      </c>
      <c r="M48" s="70">
        <v>39195.810046130398</v>
      </c>
      <c r="N48" s="70">
        <v>30460.424906904351</v>
      </c>
      <c r="O48" s="70">
        <v>28305.374255157454</v>
      </c>
      <c r="P48" s="70">
        <v>25931.92024604676</v>
      </c>
      <c r="Q48" s="70">
        <v>21606.895700289992</v>
      </c>
      <c r="R48" s="70">
        <v>17145.841261711244</v>
      </c>
      <c r="S48" s="70">
        <v>14764.646372100744</v>
      </c>
      <c r="T48" s="70">
        <v>16148.333780153613</v>
      </c>
      <c r="U48" s="70">
        <v>12232.088208544916</v>
      </c>
      <c r="V48" s="70">
        <v>12216.230098474496</v>
      </c>
      <c r="W48" s="70">
        <v>7956.0899786693735</v>
      </c>
      <c r="X48" s="70">
        <v>6963.4713027598536</v>
      </c>
      <c r="Y48" s="70">
        <v>7724.4513375132419</v>
      </c>
      <c r="Z48" s="70">
        <v>5063.5728387069303</v>
      </c>
      <c r="AA48" s="70">
        <v>3955.3911411891995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148749.37700000001</v>
      </c>
      <c r="D52" s="8">
        <v>121884.26908079436</v>
      </c>
      <c r="E52" s="8">
        <v>16982.272552149512</v>
      </c>
      <c r="F52" s="8">
        <v>13878.965226267417</v>
      </c>
      <c r="G52" s="8">
        <v>2.4200791900000002E-4</v>
      </c>
      <c r="H52" s="8">
        <v>2.25105508E-4</v>
      </c>
      <c r="I52" s="8">
        <v>1.9394668400000002E-4</v>
      </c>
      <c r="J52" s="8">
        <v>1.6571744199999998E-4</v>
      </c>
      <c r="K52" s="8">
        <v>1.4277117699999998E-4</v>
      </c>
      <c r="L52" s="8">
        <v>4.6220611999999995E-5</v>
      </c>
      <c r="M52" s="8">
        <v>4.1153531999999999E-5</v>
      </c>
      <c r="N52" s="8">
        <v>3.7659245000000003E-5</v>
      </c>
      <c r="O52" s="8">
        <v>3.5036100000000002E-5</v>
      </c>
      <c r="P52" s="8">
        <v>3.3501165000000001E-5</v>
      </c>
      <c r="Q52" s="8">
        <v>3.1771409999999999E-5</v>
      </c>
      <c r="R52" s="8">
        <v>2.8669180000000002E-5</v>
      </c>
      <c r="S52" s="8">
        <v>2.7342266000000001E-5</v>
      </c>
      <c r="T52" s="8">
        <v>2.5567379000000001E-5</v>
      </c>
      <c r="U52" s="8">
        <v>2.2965454E-5</v>
      </c>
      <c r="V52" s="8">
        <v>2.1683339999999999E-5</v>
      </c>
      <c r="W52" s="8">
        <v>2.0148171999999998E-5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11413.281000000001</v>
      </c>
      <c r="D54" s="8">
        <v>4319.7034999999996</v>
      </c>
      <c r="E54" s="8">
        <v>7525.6940000000004</v>
      </c>
      <c r="F54" s="8">
        <v>2768.8487999999998</v>
      </c>
      <c r="G54" s="8">
        <v>2919.4575</v>
      </c>
      <c r="H54" s="8">
        <v>1573.2108000000001</v>
      </c>
      <c r="I54" s="8">
        <v>1454.9838</v>
      </c>
      <c r="J54" s="8">
        <v>178.87556000000001</v>
      </c>
      <c r="K54" s="8">
        <v>1377.8996000000002</v>
      </c>
      <c r="L54" s="8">
        <v>258.56910999999997</v>
      </c>
      <c r="M54" s="8">
        <v>183.74340000000001</v>
      </c>
      <c r="N54" s="8">
        <v>345.38490000000002</v>
      </c>
      <c r="O54" s="8">
        <v>2.3521123E-5</v>
      </c>
      <c r="P54" s="8">
        <v>0</v>
      </c>
      <c r="Q54" s="8">
        <v>0</v>
      </c>
      <c r="R54" s="8">
        <v>0</v>
      </c>
      <c r="S54" s="8">
        <v>0</v>
      </c>
      <c r="T54" s="8">
        <v>0</v>
      </c>
      <c r="U54" s="8">
        <v>0</v>
      </c>
      <c r="V54" s="8">
        <v>0</v>
      </c>
      <c r="W54" s="8">
        <v>0</v>
      </c>
      <c r="X54" s="8">
        <v>0</v>
      </c>
      <c r="Y54" s="8">
        <v>0</v>
      </c>
      <c r="Z54" s="8">
        <v>0</v>
      </c>
      <c r="AA54" s="8">
        <v>0</v>
      </c>
    </row>
    <row r="55" spans="1:27">
      <c r="A55" s="16" t="s">
        <v>25</v>
      </c>
      <c r="B55" s="16" t="s">
        <v>4</v>
      </c>
      <c r="C55" s="8">
        <v>28700.497398166724</v>
      </c>
      <c r="D55" s="8">
        <v>19199.760741097067</v>
      </c>
      <c r="E55" s="8">
        <v>34351.039536488308</v>
      </c>
      <c r="F55" s="8">
        <v>22447.612404961594</v>
      </c>
      <c r="G55" s="8">
        <v>21827.474190232893</v>
      </c>
      <c r="H55" s="8">
        <v>12638.450266281148</v>
      </c>
      <c r="I55" s="8">
        <v>21212.148017346761</v>
      </c>
      <c r="J55" s="8">
        <v>11772.823253381921</v>
      </c>
      <c r="K55" s="8">
        <v>18757.64579614429</v>
      </c>
      <c r="L55" s="8">
        <v>8260.8406369116201</v>
      </c>
      <c r="M55" s="8">
        <v>7888.1088253348498</v>
      </c>
      <c r="N55" s="8">
        <v>13101.94047097467</v>
      </c>
      <c r="O55" s="8">
        <v>8391.6703418755787</v>
      </c>
      <c r="P55" s="8">
        <v>12439.22768413966</v>
      </c>
      <c r="Q55" s="8">
        <v>9794.1986216510504</v>
      </c>
      <c r="R55" s="8">
        <v>10475.891695820881</v>
      </c>
      <c r="S55" s="8">
        <v>2835.0007435756943</v>
      </c>
      <c r="T55" s="8">
        <v>9012.7610522095601</v>
      </c>
      <c r="U55" s="8">
        <v>5250.985094917105</v>
      </c>
      <c r="V55" s="8">
        <v>5446.8099003099242</v>
      </c>
      <c r="W55" s="8">
        <v>8537.6506056288508</v>
      </c>
      <c r="X55" s="8">
        <v>2895.2775374163953</v>
      </c>
      <c r="Y55" s="8">
        <v>6979.5820214995292</v>
      </c>
      <c r="Z55" s="8">
        <v>3295.2551722120129</v>
      </c>
      <c r="AA55" s="8">
        <v>7527.1158965962795</v>
      </c>
    </row>
    <row r="56" spans="1:27">
      <c r="A56" s="16" t="s">
        <v>25</v>
      </c>
      <c r="B56" s="16" t="s">
        <v>2</v>
      </c>
      <c r="C56" s="8">
        <v>26839.07994</v>
      </c>
      <c r="D56" s="8">
        <v>20952.584479999998</v>
      </c>
      <c r="E56" s="8">
        <v>29309.813519999996</v>
      </c>
      <c r="F56" s="8">
        <v>22945.338</v>
      </c>
      <c r="G56" s="8">
        <v>18395.292130000002</v>
      </c>
      <c r="H56" s="8">
        <v>17179.796120000003</v>
      </c>
      <c r="I56" s="8">
        <v>14576.283790000001</v>
      </c>
      <c r="J56" s="8">
        <v>16922.337400000004</v>
      </c>
      <c r="K56" s="8">
        <v>16050.603360000001</v>
      </c>
      <c r="L56" s="8">
        <v>14288.52534</v>
      </c>
      <c r="M56" s="8">
        <v>11179.241620000001</v>
      </c>
      <c r="N56" s="8">
        <v>15843.246800000001</v>
      </c>
      <c r="O56" s="8">
        <v>12367.667730000001</v>
      </c>
      <c r="P56" s="8">
        <v>9978.3746100000008</v>
      </c>
      <c r="Q56" s="8">
        <v>9270.4563400000006</v>
      </c>
      <c r="R56" s="8">
        <v>7913.1106999999993</v>
      </c>
      <c r="S56" s="8">
        <v>9082.0209800000011</v>
      </c>
      <c r="T56" s="8">
        <v>8703.5790899999993</v>
      </c>
      <c r="U56" s="8">
        <v>7763.7486999999992</v>
      </c>
      <c r="V56" s="8">
        <v>6075.9937699999991</v>
      </c>
      <c r="W56" s="8">
        <v>8585.1829499999985</v>
      </c>
      <c r="X56" s="8">
        <v>6701.5622899999998</v>
      </c>
      <c r="Y56" s="8">
        <v>5440.6753399999998</v>
      </c>
      <c r="Z56" s="8">
        <v>5047.8097600000001</v>
      </c>
      <c r="AA56" s="8">
        <v>4276.2430049999994</v>
      </c>
    </row>
    <row r="57" spans="1:27">
      <c r="A57" s="16" t="s">
        <v>25</v>
      </c>
      <c r="B57" s="16" t="s">
        <v>208</v>
      </c>
      <c r="C57" s="8">
        <v>6.8726777979999998</v>
      </c>
      <c r="D57" s="8">
        <v>6.3062242506999997</v>
      </c>
      <c r="E57" s="8">
        <v>5.7844879553000004</v>
      </c>
      <c r="F57" s="8">
        <v>5.3073765380000006</v>
      </c>
      <c r="G57" s="8">
        <v>25.721609965999999</v>
      </c>
      <c r="H57" s="8">
        <v>84.602090290000007</v>
      </c>
      <c r="I57" s="8">
        <v>178.88412529999999</v>
      </c>
      <c r="J57" s="8">
        <v>306.82122296</v>
      </c>
      <c r="K57" s="8">
        <v>452.26292734000003</v>
      </c>
      <c r="L57" s="8">
        <v>507.13172986000001</v>
      </c>
      <c r="M57" s="8">
        <v>585.76339716999996</v>
      </c>
      <c r="N57" s="8">
        <v>615.66691920000017</v>
      </c>
      <c r="O57" s="8">
        <v>633.9032866</v>
      </c>
      <c r="P57" s="8">
        <v>640.22245950000001</v>
      </c>
      <c r="Q57" s="8">
        <v>634.58156925000003</v>
      </c>
      <c r="R57" s="8">
        <v>620.82966614999998</v>
      </c>
      <c r="S57" s="8">
        <v>611.82880449999993</v>
      </c>
      <c r="T57" s="8">
        <v>598.47769759999983</v>
      </c>
      <c r="U57" s="8">
        <v>583.02710712999999</v>
      </c>
      <c r="V57" s="8">
        <v>567.80838089999997</v>
      </c>
      <c r="W57" s="8">
        <v>552.31881759999999</v>
      </c>
      <c r="X57" s="8">
        <v>536.73956355999997</v>
      </c>
      <c r="Y57" s="8">
        <v>522.02251046999993</v>
      </c>
      <c r="Z57" s="8">
        <v>508.69199094999999</v>
      </c>
      <c r="AA57" s="8">
        <v>495.93196750000004</v>
      </c>
    </row>
    <row r="58" spans="1:27">
      <c r="A58" s="16" t="s">
        <v>25</v>
      </c>
      <c r="B58" s="16" t="s">
        <v>9</v>
      </c>
      <c r="C58" s="8">
        <v>0</v>
      </c>
      <c r="D58" s="8">
        <v>161.57917981022874</v>
      </c>
      <c r="E58" s="8">
        <v>1047.5399407816651</v>
      </c>
      <c r="F58" s="8">
        <v>1189.6117538604412</v>
      </c>
      <c r="G58" s="8">
        <v>1211.3805046585037</v>
      </c>
      <c r="H58" s="8">
        <v>1340.7667310391942</v>
      </c>
      <c r="I58" s="8">
        <v>1426.2528135400366</v>
      </c>
      <c r="J58" s="8">
        <v>1650.2950311521204</v>
      </c>
      <c r="K58" s="8">
        <v>1694.9980515663001</v>
      </c>
      <c r="L58" s="8">
        <v>1852.5955372861899</v>
      </c>
      <c r="M58" s="8">
        <v>1913.1834082018006</v>
      </c>
      <c r="N58" s="8">
        <v>1838.201710430016</v>
      </c>
      <c r="O58" s="8">
        <v>1960.6238276624633</v>
      </c>
      <c r="P58" s="8">
        <v>1852.4365686954304</v>
      </c>
      <c r="Q58" s="8">
        <v>1896.2593068311205</v>
      </c>
      <c r="R58" s="8">
        <v>1619.3619305207112</v>
      </c>
      <c r="S58" s="8">
        <v>1629.8151420824411</v>
      </c>
      <c r="T58" s="8">
        <v>1563.0074577795394</v>
      </c>
      <c r="U58" s="8">
        <v>1549.4751370694682</v>
      </c>
      <c r="V58" s="8">
        <v>1551.2200350984815</v>
      </c>
      <c r="W58" s="8">
        <v>1399.7372392791469</v>
      </c>
      <c r="X58" s="8">
        <v>1429.5069570146331</v>
      </c>
      <c r="Y58" s="8">
        <v>1281.3715343942483</v>
      </c>
      <c r="Z58" s="8">
        <v>1306.1679250127963</v>
      </c>
      <c r="AA58" s="8">
        <v>1141.9498328493733</v>
      </c>
    </row>
    <row r="59" spans="1:27">
      <c r="A59" s="16" t="s">
        <v>25</v>
      </c>
      <c r="B59" s="16" t="s">
        <v>8</v>
      </c>
      <c r="C59" s="8">
        <v>0</v>
      </c>
      <c r="D59" s="8">
        <v>2.67675938E-6</v>
      </c>
      <c r="E59" s="8">
        <v>12.602339666088499</v>
      </c>
      <c r="F59" s="8">
        <v>25.615178439525</v>
      </c>
      <c r="G59" s="8">
        <v>193.87467105566299</v>
      </c>
      <c r="H59" s="8">
        <v>179.06615857964408</v>
      </c>
      <c r="I59" s="8">
        <v>182.16270528598142</v>
      </c>
      <c r="J59" s="8">
        <v>184.32765344777968</v>
      </c>
      <c r="K59" s="8">
        <v>191.62635344835169</v>
      </c>
      <c r="L59" s="8">
        <v>189.0788504638497</v>
      </c>
      <c r="M59" s="8">
        <v>183.03938391239959</v>
      </c>
      <c r="N59" s="8">
        <v>214.27382051622001</v>
      </c>
      <c r="O59" s="8">
        <v>211.93612868544702</v>
      </c>
      <c r="P59" s="8">
        <v>196.27875851833903</v>
      </c>
      <c r="Q59" s="8">
        <v>179.72571904275722</v>
      </c>
      <c r="R59" s="8">
        <v>298.79830000000004</v>
      </c>
      <c r="S59" s="8">
        <v>288.40791799999994</v>
      </c>
      <c r="T59" s="8">
        <v>296.89097999999996</v>
      </c>
      <c r="U59" s="8">
        <v>299.95739000000003</v>
      </c>
      <c r="V59" s="8">
        <v>280.04498000000001</v>
      </c>
      <c r="W59" s="8">
        <v>238.915132</v>
      </c>
      <c r="X59" s="8">
        <v>221.15579399999999</v>
      </c>
      <c r="Y59" s="8">
        <v>208.747141</v>
      </c>
      <c r="Z59" s="8">
        <v>198.72416200000001</v>
      </c>
      <c r="AA59" s="8">
        <v>196.83585699999998</v>
      </c>
    </row>
    <row r="60" spans="1:27">
      <c r="A60" s="16" t="s">
        <v>25</v>
      </c>
      <c r="B60" s="16" t="s">
        <v>84</v>
      </c>
      <c r="C60" s="8">
        <v>0</v>
      </c>
      <c r="D60" s="8">
        <v>6.7496965999999995E-5</v>
      </c>
      <c r="E60" s="8">
        <v>120.405736521221</v>
      </c>
      <c r="F60" s="8">
        <v>256.10272742478901</v>
      </c>
      <c r="G60" s="8">
        <v>292.10893375950002</v>
      </c>
      <c r="H60" s="8">
        <v>232.89702233281301</v>
      </c>
      <c r="I60" s="8">
        <v>233.07546024663</v>
      </c>
      <c r="J60" s="8">
        <v>196.95859332136902</v>
      </c>
      <c r="K60" s="8">
        <v>241.10970816082002</v>
      </c>
      <c r="L60" s="8">
        <v>206.32803567986002</v>
      </c>
      <c r="M60" s="8">
        <v>208.89751373765</v>
      </c>
      <c r="N60" s="8">
        <v>171.51257761798001</v>
      </c>
      <c r="O60" s="8">
        <v>127.76331536942001</v>
      </c>
      <c r="P60" s="8">
        <v>97.499931721439992</v>
      </c>
      <c r="Q60" s="8">
        <v>84.984754033999991</v>
      </c>
      <c r="R60" s="8">
        <v>82.322481504049989</v>
      </c>
      <c r="S60" s="8">
        <v>91.719504612369988</v>
      </c>
      <c r="T60" s="8">
        <v>72.397114815859993</v>
      </c>
      <c r="U60" s="8">
        <v>56.509001484070005</v>
      </c>
      <c r="V60" s="8">
        <v>59.253015461279993</v>
      </c>
      <c r="W60" s="8">
        <v>53.66710869517</v>
      </c>
      <c r="X60" s="8">
        <v>32.602817032729995</v>
      </c>
      <c r="Y60" s="8">
        <v>21.676605347838997</v>
      </c>
      <c r="Z60" s="8">
        <v>7.3269926643130008</v>
      </c>
      <c r="AA60" s="8">
        <v>8.6421056945560011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215709.10801596471</v>
      </c>
      <c r="D63" s="70">
        <v>166524.20327612606</v>
      </c>
      <c r="E63" s="70">
        <v>89355.152113562086</v>
      </c>
      <c r="F63" s="70">
        <v>63517.401467491763</v>
      </c>
      <c r="G63" s="70">
        <v>44865.30978168048</v>
      </c>
      <c r="H63" s="70">
        <v>33228.789413628307</v>
      </c>
      <c r="I63" s="70">
        <v>39263.790905666101</v>
      </c>
      <c r="J63" s="70">
        <v>31212.438879980633</v>
      </c>
      <c r="K63" s="70">
        <v>38766.145939430935</v>
      </c>
      <c r="L63" s="70">
        <v>25563.069286422135</v>
      </c>
      <c r="M63" s="70">
        <v>22141.977589510236</v>
      </c>
      <c r="N63" s="70">
        <v>32130.227236398136</v>
      </c>
      <c r="O63" s="70">
        <v>23693.564688750135</v>
      </c>
      <c r="P63" s="70">
        <v>25204.040046076032</v>
      </c>
      <c r="Q63" s="70">
        <v>21860.206342580343</v>
      </c>
      <c r="R63" s="70">
        <v>21010.314802664816</v>
      </c>
      <c r="S63" s="70">
        <v>14538.793120112774</v>
      </c>
      <c r="T63" s="70">
        <v>20247.113417972334</v>
      </c>
      <c r="U63" s="70">
        <v>15503.702453566097</v>
      </c>
      <c r="V63" s="70">
        <v>13981.130103453026</v>
      </c>
      <c r="W63" s="70">
        <v>19367.471873351336</v>
      </c>
      <c r="X63" s="70">
        <v>11816.84495902376</v>
      </c>
      <c r="Y63" s="70">
        <v>14454.075152711615</v>
      </c>
      <c r="Z63" s="70">
        <v>10363.976002839123</v>
      </c>
      <c r="AA63" s="70">
        <v>13646.71866464021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21925.8645</v>
      </c>
      <c r="D68" s="8">
        <v>22461.70690028352</v>
      </c>
      <c r="E68" s="8">
        <v>18379.262143264001</v>
      </c>
      <c r="F68" s="8">
        <v>14589.67612996358</v>
      </c>
      <c r="G68" s="8">
        <v>15089.118120908091</v>
      </c>
      <c r="H68" s="8">
        <v>11696.80910970717</v>
      </c>
      <c r="I68" s="8">
        <v>11338.177114016235</v>
      </c>
      <c r="J68" s="8">
        <v>11147.122108047881</v>
      </c>
      <c r="K68" s="8">
        <v>11111.775100727109</v>
      </c>
      <c r="L68" s="8">
        <v>6738.8765875491199</v>
      </c>
      <c r="M68" s="8">
        <v>6352.2850822977798</v>
      </c>
      <c r="N68" s="8">
        <v>7.9931600000000006E-5</v>
      </c>
      <c r="O68" s="8">
        <v>7.3381855999999989E-5</v>
      </c>
      <c r="P68" s="8">
        <v>6.8472619999999994E-5</v>
      </c>
      <c r="Q68" s="8">
        <v>6.266014000000001E-5</v>
      </c>
      <c r="R68" s="8">
        <v>5.8861177000000002E-5</v>
      </c>
      <c r="S68" s="8">
        <v>5.5166334E-5</v>
      </c>
      <c r="T68" s="8">
        <v>5.1938414999999998E-5</v>
      </c>
      <c r="U68" s="8">
        <v>4.6515174E-5</v>
      </c>
      <c r="V68" s="8">
        <v>4.2764942999999999E-5</v>
      </c>
      <c r="W68" s="8">
        <v>4.1268635999999998E-5</v>
      </c>
      <c r="X68" s="8">
        <v>3.8825380000000001E-5</v>
      </c>
      <c r="Y68" s="8">
        <v>3.6193206999999997E-5</v>
      </c>
      <c r="Z68" s="8">
        <v>3.3576279999999998E-5</v>
      </c>
      <c r="AA68" s="8">
        <v>1.5069637999999999E-4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13393.622409427509</v>
      </c>
      <c r="D70" s="8">
        <v>11147.19436104223</v>
      </c>
      <c r="E70" s="8">
        <v>13248.727619945028</v>
      </c>
      <c r="F70" s="8">
        <v>9397.3099166826469</v>
      </c>
      <c r="G70" s="8">
        <v>9275.5867235691276</v>
      </c>
      <c r="H70" s="8">
        <v>8555.6795175961161</v>
      </c>
      <c r="I70" s="8">
        <v>7053.1564915118497</v>
      </c>
      <c r="J70" s="8">
        <v>5367.7568295414267</v>
      </c>
      <c r="K70" s="8">
        <v>6416.6437051893236</v>
      </c>
      <c r="L70" s="8">
        <v>2762.3648119726195</v>
      </c>
      <c r="M70" s="8">
        <v>2394.7868849190204</v>
      </c>
      <c r="N70" s="8">
        <v>3104.8403251375994</v>
      </c>
      <c r="O70" s="8">
        <v>3510.4467980844138</v>
      </c>
      <c r="P70" s="8">
        <v>3045.3059751458127</v>
      </c>
      <c r="Q70" s="8">
        <v>2466.228591722454</v>
      </c>
      <c r="R70" s="8">
        <v>2541.259836207892</v>
      </c>
      <c r="S70" s="8">
        <v>1153.0992620720667</v>
      </c>
      <c r="T70" s="8">
        <v>2066.7111752941928</v>
      </c>
      <c r="U70" s="8">
        <v>546.67828140622396</v>
      </c>
      <c r="V70" s="8">
        <v>622.20692666265995</v>
      </c>
      <c r="W70" s="8">
        <v>617.93427952634602</v>
      </c>
      <c r="X70" s="8">
        <v>299.02146892182697</v>
      </c>
      <c r="Y70" s="8">
        <v>779.816245732006</v>
      </c>
      <c r="Z70" s="8">
        <v>421.8191880380495</v>
      </c>
      <c r="AA70" s="8">
        <v>1493.4004608303101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0.71473761937000002</v>
      </c>
      <c r="D72" s="8">
        <v>0.65573232459999997</v>
      </c>
      <c r="E72" s="8">
        <v>0.60150720670000002</v>
      </c>
      <c r="F72" s="8">
        <v>75.993242402039996</v>
      </c>
      <c r="G72" s="8">
        <v>302.72367872999996</v>
      </c>
      <c r="H72" s="8">
        <v>287.54167346000003</v>
      </c>
      <c r="I72" s="8">
        <v>273.26905914999998</v>
      </c>
      <c r="J72" s="8">
        <v>260.23494543999999</v>
      </c>
      <c r="K72" s="8">
        <v>346.87097519999998</v>
      </c>
      <c r="L72" s="8">
        <v>322.01732940000005</v>
      </c>
      <c r="M72" s="8">
        <v>299.76210048000002</v>
      </c>
      <c r="N72" s="8">
        <v>281.91656752</v>
      </c>
      <c r="O72" s="8">
        <v>265.15972187999995</v>
      </c>
      <c r="P72" s="8">
        <v>249.15549170000003</v>
      </c>
      <c r="Q72" s="8">
        <v>233.47211530000001</v>
      </c>
      <c r="R72" s="8">
        <v>218.27078653999999</v>
      </c>
      <c r="S72" s="8">
        <v>228.37496640000001</v>
      </c>
      <c r="T72" s="8">
        <v>234.00971079999999</v>
      </c>
      <c r="U72" s="8">
        <v>239.54955647</v>
      </c>
      <c r="V72" s="8">
        <v>245.37771774000001</v>
      </c>
      <c r="W72" s="8">
        <v>251.31835190000001</v>
      </c>
      <c r="X72" s="8">
        <v>259.73684033000001</v>
      </c>
      <c r="Y72" s="8">
        <v>265.43792235999996</v>
      </c>
      <c r="Z72" s="8">
        <v>266.63191036000001</v>
      </c>
      <c r="AA72" s="8">
        <v>263.61557546999995</v>
      </c>
    </row>
    <row r="73" spans="1:27">
      <c r="A73" s="16" t="s">
        <v>26</v>
      </c>
      <c r="B73" s="16" t="s">
        <v>9</v>
      </c>
      <c r="C73" s="8">
        <v>0</v>
      </c>
      <c r="D73" s="8">
        <v>117.56911942675585</v>
      </c>
      <c r="E73" s="8">
        <v>112.68101318629395</v>
      </c>
      <c r="F73" s="8">
        <v>115.9322851903537</v>
      </c>
      <c r="G73" s="8">
        <v>249.83446153270444</v>
      </c>
      <c r="H73" s="8">
        <v>247.42278462962935</v>
      </c>
      <c r="I73" s="8">
        <v>241.32326615990755</v>
      </c>
      <c r="J73" s="8">
        <v>280.67584638406362</v>
      </c>
      <c r="K73" s="8">
        <v>239.3551627415317</v>
      </c>
      <c r="L73" s="8">
        <v>260.13038241408071</v>
      </c>
      <c r="M73" s="8">
        <v>250.88968972494445</v>
      </c>
      <c r="N73" s="8">
        <v>250.66653518730263</v>
      </c>
      <c r="O73" s="8">
        <v>250.28014667578276</v>
      </c>
      <c r="P73" s="8">
        <v>296.39836263165813</v>
      </c>
      <c r="Q73" s="8">
        <v>296.83169366576362</v>
      </c>
      <c r="R73" s="8">
        <v>264.8742963284505</v>
      </c>
      <c r="S73" s="8">
        <v>293.67088811687103</v>
      </c>
      <c r="T73" s="8">
        <v>245.53987592490017</v>
      </c>
      <c r="U73" s="8">
        <v>291.95463934651508</v>
      </c>
      <c r="V73" s="8">
        <v>284.0720349062604</v>
      </c>
      <c r="W73" s="8">
        <v>290.89813685037024</v>
      </c>
      <c r="X73" s="8">
        <v>321.03356970794232</v>
      </c>
      <c r="Y73" s="8">
        <v>297.82306405222857</v>
      </c>
      <c r="Z73" s="8">
        <v>298.03212056723919</v>
      </c>
      <c r="AA73" s="8">
        <v>262.30839245259727</v>
      </c>
    </row>
    <row r="74" spans="1:27">
      <c r="A74" s="16" t="s">
        <v>26</v>
      </c>
      <c r="B74" s="16" t="s">
        <v>8</v>
      </c>
      <c r="C74" s="8">
        <v>0</v>
      </c>
      <c r="D74" s="8">
        <v>5.6589026900000004E-6</v>
      </c>
      <c r="E74" s="8">
        <v>149.9910319767462</v>
      </c>
      <c r="F74" s="8">
        <v>147.30574636926261</v>
      </c>
      <c r="G74" s="8">
        <v>155.59669565249038</v>
      </c>
      <c r="H74" s="8">
        <v>145.95599426138949</v>
      </c>
      <c r="I74" s="8">
        <v>141.03074211355664</v>
      </c>
      <c r="J74" s="8">
        <v>136.2702320450247</v>
      </c>
      <c r="K74" s="8">
        <v>269.65936327184932</v>
      </c>
      <c r="L74" s="8">
        <v>258.55150222421202</v>
      </c>
      <c r="M74" s="8">
        <v>259.18488697859328</v>
      </c>
      <c r="N74" s="8">
        <v>363.19068833303851</v>
      </c>
      <c r="O74" s="8">
        <v>335.71210397544365</v>
      </c>
      <c r="P74" s="8">
        <v>296.60285181056025</v>
      </c>
      <c r="Q74" s="8">
        <v>295.27580340484405</v>
      </c>
      <c r="R74" s="8">
        <v>281.03459178219669</v>
      </c>
      <c r="S74" s="8">
        <v>275.8765451341211</v>
      </c>
      <c r="T74" s="8">
        <v>330.34878930160738</v>
      </c>
      <c r="U74" s="8">
        <v>316.18760988793861</v>
      </c>
      <c r="V74" s="8">
        <v>335.47001015199521</v>
      </c>
      <c r="W74" s="8">
        <v>307.31548235174148</v>
      </c>
      <c r="X74" s="8">
        <v>273.97173110483357</v>
      </c>
      <c r="Y74" s="8">
        <v>259.28573852532338</v>
      </c>
      <c r="Z74" s="8">
        <v>257.82228082504116</v>
      </c>
      <c r="AA74" s="8">
        <v>242.03227422759832</v>
      </c>
    </row>
    <row r="75" spans="1:27">
      <c r="A75" s="16" t="s">
        <v>26</v>
      </c>
      <c r="B75" s="16" t="s">
        <v>84</v>
      </c>
      <c r="C75" s="8">
        <v>0</v>
      </c>
      <c r="D75" s="8">
        <v>4.8243464999999997E-5</v>
      </c>
      <c r="E75" s="8">
        <v>219.435145037186</v>
      </c>
      <c r="F75" s="8">
        <v>211.114813570346</v>
      </c>
      <c r="G75" s="8">
        <v>204.85993063167399</v>
      </c>
      <c r="H75" s="8">
        <v>170.93572068064</v>
      </c>
      <c r="I75" s="8">
        <v>173.59793841959802</v>
      </c>
      <c r="J75" s="8">
        <v>141.329033702901</v>
      </c>
      <c r="K75" s="8">
        <v>151.77913590172699</v>
      </c>
      <c r="L75" s="8">
        <v>137.18788118392303</v>
      </c>
      <c r="M75" s="8">
        <v>142.77716773231199</v>
      </c>
      <c r="N75" s="8">
        <v>265.01861540948602</v>
      </c>
      <c r="O75" s="8">
        <v>222.40951074624999</v>
      </c>
      <c r="P75" s="8">
        <v>172.277038017688</v>
      </c>
      <c r="Q75" s="8">
        <v>144.52727833196198</v>
      </c>
      <c r="R75" s="8">
        <v>131.41660820942002</v>
      </c>
      <c r="S75" s="8">
        <v>130.73960980465799</v>
      </c>
      <c r="T75" s="8">
        <v>124.40281683986402</v>
      </c>
      <c r="U75" s="8">
        <v>89.806390653112004</v>
      </c>
      <c r="V75" s="8">
        <v>108.364089634715</v>
      </c>
      <c r="W75" s="8">
        <v>91.684998508890004</v>
      </c>
      <c r="X75" s="8">
        <v>54.873456485003999</v>
      </c>
      <c r="Y75" s="8">
        <v>28.871017401686</v>
      </c>
      <c r="Z75" s="8">
        <v>24.773583307439999</v>
      </c>
      <c r="AA75" s="8">
        <v>27.429955033976999</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35320.201647046873</v>
      </c>
      <c r="D78" s="70">
        <v>33727.126166979477</v>
      </c>
      <c r="E78" s="70">
        <v>32110.698460615957</v>
      </c>
      <c r="F78" s="70">
        <v>24537.332134178228</v>
      </c>
      <c r="G78" s="70">
        <v>25277.719611024087</v>
      </c>
      <c r="H78" s="70">
        <v>21104.344800334948</v>
      </c>
      <c r="I78" s="70">
        <v>19220.554611371146</v>
      </c>
      <c r="J78" s="70">
        <v>17333.388995161295</v>
      </c>
      <c r="K78" s="70">
        <v>18536.083443031544</v>
      </c>
      <c r="L78" s="70">
        <v>10479.128494743956</v>
      </c>
      <c r="M78" s="70">
        <v>9699.6858121326513</v>
      </c>
      <c r="N78" s="70">
        <v>4265.6328115190263</v>
      </c>
      <c r="O78" s="70">
        <v>4584.0083547437462</v>
      </c>
      <c r="P78" s="70">
        <v>4059.7397877783392</v>
      </c>
      <c r="Q78" s="70">
        <v>3436.3355450851636</v>
      </c>
      <c r="R78" s="70">
        <v>3436.8561779291358</v>
      </c>
      <c r="S78" s="70">
        <v>2081.7613266940507</v>
      </c>
      <c r="T78" s="70">
        <v>3001.012420098979</v>
      </c>
      <c r="U78" s="70">
        <v>1484.1765242789636</v>
      </c>
      <c r="V78" s="70">
        <v>1595.4908218605735</v>
      </c>
      <c r="W78" s="70">
        <v>1559.1512904059839</v>
      </c>
      <c r="X78" s="70">
        <v>1208.637105374987</v>
      </c>
      <c r="Y78" s="70">
        <v>1631.2340242644509</v>
      </c>
      <c r="Z78" s="70">
        <v>1269.0791166740498</v>
      </c>
      <c r="AA78" s="70">
        <v>2288.7868087108627</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3.8212419999999995E-5</v>
      </c>
      <c r="E83" s="8">
        <v>3.5187296999999999E-5</v>
      </c>
      <c r="F83" s="8">
        <v>3.7719935E-5</v>
      </c>
      <c r="G83" s="8">
        <v>4.5947712E-5</v>
      </c>
      <c r="H83" s="8">
        <v>4.5998297999999998E-5</v>
      </c>
      <c r="I83" s="8">
        <v>6.0211774000000001E-5</v>
      </c>
      <c r="J83" s="8">
        <v>5.8224540000000001E-5</v>
      </c>
      <c r="K83" s="8">
        <v>5.6058689999999998E-5</v>
      </c>
      <c r="L83" s="8">
        <v>4.9513184000000002E-5</v>
      </c>
      <c r="M83" s="8">
        <v>4.6377941999999997E-5</v>
      </c>
      <c r="N83" s="8">
        <v>5.0617427000000001E-5</v>
      </c>
      <c r="O83" s="8">
        <v>4.6659335000000005E-5</v>
      </c>
      <c r="P83" s="8">
        <v>4.4047188000000001E-5</v>
      </c>
      <c r="Q83" s="8">
        <v>4.0696136999999999E-5</v>
      </c>
      <c r="R83" s="8">
        <v>3.8186779999999997E-5</v>
      </c>
      <c r="S83" s="8">
        <v>3.5795630000000002E-5</v>
      </c>
      <c r="T83" s="8">
        <v>3.3484239999999996E-5</v>
      </c>
      <c r="U83" s="8">
        <v>3.0675971999999999E-5</v>
      </c>
      <c r="V83" s="8">
        <v>2.8237492E-5</v>
      </c>
      <c r="W83" s="8">
        <v>2.7210025E-5</v>
      </c>
      <c r="X83" s="8">
        <v>2.5508308999999999E-5</v>
      </c>
      <c r="Y83" s="8">
        <v>2.4140880999999999E-5</v>
      </c>
      <c r="Z83" s="8">
        <v>2.2340616000000001E-5</v>
      </c>
      <c r="AA83" s="8">
        <v>6.7188925999999994E-5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350.08084592629996</v>
      </c>
      <c r="D85" s="8">
        <v>1.2611551700000002E-4</v>
      </c>
      <c r="E85" s="8">
        <v>53.369942072659001</v>
      </c>
      <c r="F85" s="8">
        <v>55.143768097245001</v>
      </c>
      <c r="G85" s="8">
        <v>766.36996914135</v>
      </c>
      <c r="H85" s="8">
        <v>525.03477536267189</v>
      </c>
      <c r="I85" s="8">
        <v>393.45647829869205</v>
      </c>
      <c r="J85" s="8">
        <v>97.63978747198</v>
      </c>
      <c r="K85" s="8">
        <v>1178.1509005556297</v>
      </c>
      <c r="L85" s="8">
        <v>440.54269089740995</v>
      </c>
      <c r="M85" s="8">
        <v>500.01426971453992</v>
      </c>
      <c r="N85" s="8">
        <v>735.93344633277979</v>
      </c>
      <c r="O85" s="8">
        <v>364.86562549527997</v>
      </c>
      <c r="P85" s="8">
        <v>417.95292157868005</v>
      </c>
      <c r="Q85" s="8">
        <v>96.992608779240001</v>
      </c>
      <c r="R85" s="8">
        <v>154.44913316962001</v>
      </c>
      <c r="S85" s="8">
        <v>38.751691118861999</v>
      </c>
      <c r="T85" s="8">
        <v>163.46299830036</v>
      </c>
      <c r="U85" s="8">
        <v>76.125981987820012</v>
      </c>
      <c r="V85" s="8">
        <v>74.584729822985992</v>
      </c>
      <c r="W85" s="8">
        <v>83.273128854829991</v>
      </c>
      <c r="X85" s="8">
        <v>25.305594906895003</v>
      </c>
      <c r="Y85" s="8">
        <v>71.94549368146599</v>
      </c>
      <c r="Z85" s="8">
        <v>26.720464208546002</v>
      </c>
      <c r="AA85" s="8">
        <v>2.6288888999999999E-4</v>
      </c>
    </row>
    <row r="86" spans="1:27">
      <c r="A86" s="16" t="s">
        <v>27</v>
      </c>
      <c r="B86" s="16" t="s">
        <v>2</v>
      </c>
      <c r="C86" s="8">
        <v>83648.102299999999</v>
      </c>
      <c r="D86" s="8">
        <v>64725.938240000003</v>
      </c>
      <c r="E86" s="8">
        <v>60241.247800000005</v>
      </c>
      <c r="F86" s="8">
        <v>59284.269850000004</v>
      </c>
      <c r="G86" s="8">
        <v>59253.301399999997</v>
      </c>
      <c r="H86" s="8">
        <v>50485.21415</v>
      </c>
      <c r="I86" s="8">
        <v>45835.899300000005</v>
      </c>
      <c r="J86" s="8">
        <v>41888.856040000006</v>
      </c>
      <c r="K86" s="8">
        <v>46004.760700000006</v>
      </c>
      <c r="L86" s="8">
        <v>35096.186000000002</v>
      </c>
      <c r="M86" s="8">
        <v>33623.197359999991</v>
      </c>
      <c r="N86" s="8">
        <v>34173.839840000001</v>
      </c>
      <c r="O86" s="8">
        <v>28308.441799999997</v>
      </c>
      <c r="P86" s="8">
        <v>26001.254490000003</v>
      </c>
      <c r="Q86" s="8">
        <v>22706.391420000004</v>
      </c>
      <c r="R86" s="8">
        <v>21835.731040000002</v>
      </c>
      <c r="S86" s="8">
        <v>22107.70448</v>
      </c>
      <c r="T86" s="8">
        <v>21248.762659999997</v>
      </c>
      <c r="U86" s="8">
        <v>17844.645239999998</v>
      </c>
      <c r="V86" s="8">
        <v>15560.595960000002</v>
      </c>
      <c r="W86" s="8">
        <v>15918.088689999999</v>
      </c>
      <c r="X86" s="8">
        <v>15696.478149999999</v>
      </c>
      <c r="Y86" s="8">
        <v>12733.468269999999</v>
      </c>
      <c r="Z86" s="8">
        <v>11808.104079999997</v>
      </c>
      <c r="AA86" s="8">
        <v>12161.61716</v>
      </c>
    </row>
    <row r="87" spans="1:27">
      <c r="A87" s="16" t="s">
        <v>27</v>
      </c>
      <c r="B87" s="16" t="s">
        <v>208</v>
      </c>
      <c r="C87" s="8">
        <v>0</v>
      </c>
      <c r="D87" s="8">
        <v>0</v>
      </c>
      <c r="E87" s="8">
        <v>0</v>
      </c>
      <c r="F87" s="8">
        <v>0</v>
      </c>
      <c r="G87" s="8">
        <v>10.95807209</v>
      </c>
      <c r="H87" s="8">
        <v>20.710020825000001</v>
      </c>
      <c r="I87" s="8">
        <v>35.714554649999997</v>
      </c>
      <c r="J87" s="8">
        <v>48.963286547000003</v>
      </c>
      <c r="K87" s="8">
        <v>55.739176669999999</v>
      </c>
      <c r="L87" s="8">
        <v>53.396758070000004</v>
      </c>
      <c r="M87" s="8">
        <v>51.088025695999995</v>
      </c>
      <c r="N87" s="8">
        <v>48.751196610000001</v>
      </c>
      <c r="O87" s="8">
        <v>46.346724809999998</v>
      </c>
      <c r="P87" s="8">
        <v>43.126714115000006</v>
      </c>
      <c r="Q87" s="8">
        <v>74.185443555000006</v>
      </c>
      <c r="R87" s="8">
        <v>73.456211924000002</v>
      </c>
      <c r="S87" s="8">
        <v>74.015514939999989</v>
      </c>
      <c r="T87" s="8">
        <v>74.586461009999994</v>
      </c>
      <c r="U87" s="8">
        <v>75.199651239999994</v>
      </c>
      <c r="V87" s="8">
        <v>75.898789155000003</v>
      </c>
      <c r="W87" s="8">
        <v>76.608638559999989</v>
      </c>
      <c r="X87" s="8">
        <v>77.271408499999993</v>
      </c>
      <c r="Y87" s="8">
        <v>77.324257039999992</v>
      </c>
      <c r="Z87" s="8">
        <v>76.35460947</v>
      </c>
      <c r="AA87" s="8">
        <v>74.457509699999989</v>
      </c>
    </row>
    <row r="88" spans="1:27">
      <c r="A88" s="16" t="s">
        <v>27</v>
      </c>
      <c r="B88" s="16" t="s">
        <v>9</v>
      </c>
      <c r="C88" s="8">
        <v>0</v>
      </c>
      <c r="D88" s="8">
        <v>195.51319929168238</v>
      </c>
      <c r="E88" s="8">
        <v>273.3206832599879</v>
      </c>
      <c r="F88" s="8">
        <v>313.17136286642597</v>
      </c>
      <c r="G88" s="8">
        <v>322.52409897275481</v>
      </c>
      <c r="H88" s="8">
        <v>348.65473529620994</v>
      </c>
      <c r="I88" s="8">
        <v>352.64316430470075</v>
      </c>
      <c r="J88" s="8">
        <v>361.63428110142246</v>
      </c>
      <c r="K88" s="8">
        <v>391.71942782603026</v>
      </c>
      <c r="L88" s="8">
        <v>366.29839577088092</v>
      </c>
      <c r="M88" s="8">
        <v>367.71696806331494</v>
      </c>
      <c r="N88" s="8">
        <v>342.79254199356672</v>
      </c>
      <c r="O88" s="8">
        <v>336.88221361562847</v>
      </c>
      <c r="P88" s="8">
        <v>300.97690184662696</v>
      </c>
      <c r="Q88" s="8">
        <v>320.88139921890229</v>
      </c>
      <c r="R88" s="8">
        <v>287.78798567518618</v>
      </c>
      <c r="S88" s="8">
        <v>276.32269998219255</v>
      </c>
      <c r="T88" s="8">
        <v>268.76527975563999</v>
      </c>
      <c r="U88" s="8">
        <v>263.97589895475272</v>
      </c>
      <c r="V88" s="8">
        <v>252.18128286714528</v>
      </c>
      <c r="W88" s="8">
        <v>236.1366955812214</v>
      </c>
      <c r="X88" s="8">
        <v>225.89372094623391</v>
      </c>
      <c r="Y88" s="8">
        <v>199.81523934286389</v>
      </c>
      <c r="Z88" s="8">
        <v>200.26976606888661</v>
      </c>
      <c r="AA88" s="8">
        <v>182.9979506874468</v>
      </c>
    </row>
    <row r="89" spans="1:27">
      <c r="A89" s="16" t="s">
        <v>27</v>
      </c>
      <c r="B89" s="16" t="s">
        <v>8</v>
      </c>
      <c r="C89" s="8">
        <v>0</v>
      </c>
      <c r="D89" s="8">
        <v>1.4810570799999998E-6</v>
      </c>
      <c r="E89" s="8">
        <v>1.8663739E-6</v>
      </c>
      <c r="F89" s="8">
        <v>2.7095498299999998E-6</v>
      </c>
      <c r="G89" s="8">
        <v>2.5246490999999997E-6</v>
      </c>
      <c r="H89" s="8">
        <v>2.2013541300000005E-6</v>
      </c>
      <c r="I89" s="8">
        <v>2.5504437600000001E-6</v>
      </c>
      <c r="J89" s="8">
        <v>3.2269636500000003E-6</v>
      </c>
      <c r="K89" s="8">
        <v>3.06350782E-6</v>
      </c>
      <c r="L89" s="8">
        <v>5.9627893999999996E-6</v>
      </c>
      <c r="M89" s="8">
        <v>5.6508589999999999E-6</v>
      </c>
      <c r="N89" s="8">
        <v>7.1501705999999998E-6</v>
      </c>
      <c r="O89" s="8">
        <v>6.4475614999999996E-6</v>
      </c>
      <c r="P89" s="8">
        <v>6.7921847999999999E-6</v>
      </c>
      <c r="Q89" s="8">
        <v>6.3732681000000004E-6</v>
      </c>
      <c r="R89" s="8">
        <v>1.0495891299999999E-5</v>
      </c>
      <c r="S89" s="8">
        <v>1.0436318300000001E-5</v>
      </c>
      <c r="T89" s="8">
        <v>9.2001632000000008E-6</v>
      </c>
      <c r="U89" s="8">
        <v>8.4828758999999991E-6</v>
      </c>
      <c r="V89" s="8">
        <v>7.7984144999999994E-6</v>
      </c>
      <c r="W89" s="8">
        <v>8.5948637999999996E-6</v>
      </c>
      <c r="X89" s="8">
        <v>8.1840338000000014E-6</v>
      </c>
      <c r="Y89" s="8">
        <v>7.7929926999999991E-6</v>
      </c>
      <c r="Z89" s="8">
        <v>7.0186278000000009E-6</v>
      </c>
      <c r="AA89" s="8">
        <v>6.8779827999999995E-6</v>
      </c>
    </row>
    <row r="90" spans="1:27">
      <c r="A90" s="16" t="s">
        <v>27</v>
      </c>
      <c r="B90" s="16" t="s">
        <v>84</v>
      </c>
      <c r="C90" s="8">
        <v>0</v>
      </c>
      <c r="D90" s="8">
        <v>1.7558791599999997E-5</v>
      </c>
      <c r="E90" s="8">
        <v>2.02709625E-5</v>
      </c>
      <c r="F90" s="8">
        <v>6.9698534000000003E-5</v>
      </c>
      <c r="G90" s="8">
        <v>7.1567538000000006E-5</v>
      </c>
      <c r="H90" s="8">
        <v>8.0234744E-5</v>
      </c>
      <c r="I90" s="8">
        <v>7.7417300999999998E-5</v>
      </c>
      <c r="J90" s="8">
        <v>6.8238285000000006E-5</v>
      </c>
      <c r="K90" s="8">
        <v>6.978968400000001E-5</v>
      </c>
      <c r="L90" s="8">
        <v>7.8888535999999994E-5</v>
      </c>
      <c r="M90" s="8">
        <v>7.2931714000000003E-5</v>
      </c>
      <c r="N90" s="8">
        <v>7.865594000000001E-5</v>
      </c>
      <c r="O90" s="8">
        <v>7.837670200000001E-5</v>
      </c>
      <c r="P90" s="8">
        <v>9.3169170999999996E-5</v>
      </c>
      <c r="Q90" s="8">
        <v>8.8488826999999986E-5</v>
      </c>
      <c r="R90" s="8">
        <v>9.8406201000000003E-5</v>
      </c>
      <c r="S90" s="8">
        <v>8.4272368999999998E-5</v>
      </c>
      <c r="T90" s="8">
        <v>8.4448362000000006E-5</v>
      </c>
      <c r="U90" s="8">
        <v>8.6641424999999995E-5</v>
      </c>
      <c r="V90" s="8">
        <v>8.2811672999999998E-5</v>
      </c>
      <c r="W90" s="8">
        <v>8.1395166999999999E-5</v>
      </c>
      <c r="X90" s="8">
        <v>6.7711635999999996E-5</v>
      </c>
      <c r="Y90" s="8">
        <v>6.5831481000000003E-5</v>
      </c>
      <c r="Z90" s="8">
        <v>5.4702603999999998E-5</v>
      </c>
      <c r="AA90" s="8">
        <v>5.3352126499999996E-5</v>
      </c>
    </row>
    <row r="91" spans="1:27">
      <c r="A91" s="16" t="s">
        <v>27</v>
      </c>
      <c r="B91" s="16" t="s">
        <v>187</v>
      </c>
      <c r="C91" s="8">
        <v>0</v>
      </c>
      <c r="D91" s="8">
        <v>0</v>
      </c>
      <c r="E91" s="8">
        <v>9.9960034000000018E-6</v>
      </c>
      <c r="F91" s="8">
        <v>6.3107796400000001E-5</v>
      </c>
      <c r="G91" s="8">
        <v>6.8759751700000013E-5</v>
      </c>
      <c r="H91" s="8">
        <v>6.9935742700000012E-5</v>
      </c>
      <c r="I91" s="8">
        <v>37.127916798439699</v>
      </c>
      <c r="J91" s="8">
        <v>36.0479327805648</v>
      </c>
      <c r="K91" s="8">
        <v>35.569972967440002</v>
      </c>
      <c r="L91" s="8">
        <v>32.265534547549002</v>
      </c>
      <c r="M91" s="8">
        <v>31.334585312104597</v>
      </c>
      <c r="N91" s="8">
        <v>27.767980103743501</v>
      </c>
      <c r="O91" s="8">
        <v>24.702727919922097</v>
      </c>
      <c r="P91" s="8">
        <v>21.314762779304999</v>
      </c>
      <c r="Q91" s="8">
        <v>18.941891588861399</v>
      </c>
      <c r="R91" s="8">
        <v>17.383023884583999</v>
      </c>
      <c r="S91" s="8">
        <v>15.5226146855306</v>
      </c>
      <c r="T91" s="8">
        <v>15.573478786975601</v>
      </c>
      <c r="U91" s="8">
        <v>13.336758945991701</v>
      </c>
      <c r="V91" s="8">
        <v>12.9940168075026</v>
      </c>
      <c r="W91" s="8">
        <v>10.7266535543459</v>
      </c>
      <c r="X91" s="8">
        <v>9.4934173479030015</v>
      </c>
      <c r="Y91" s="8">
        <v>9.1115231854567007</v>
      </c>
      <c r="Z91" s="8">
        <v>7.5674893561720999</v>
      </c>
      <c r="AA91" s="8">
        <v>6.1654330857556001</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83998.183145926305</v>
      </c>
      <c r="D93" s="70">
        <v>64921.451622659471</v>
      </c>
      <c r="E93" s="70">
        <v>60567.938492653288</v>
      </c>
      <c r="F93" s="70">
        <v>59652.585154199493</v>
      </c>
      <c r="G93" s="70">
        <v>60353.153729003752</v>
      </c>
      <c r="H93" s="70">
        <v>51379.613879854012</v>
      </c>
      <c r="I93" s="70">
        <v>46654.84155423136</v>
      </c>
      <c r="J93" s="70">
        <v>42433.141457590762</v>
      </c>
      <c r="K93" s="70">
        <v>47665.940306930985</v>
      </c>
      <c r="L93" s="70">
        <v>35988.689513650352</v>
      </c>
      <c r="M93" s="70">
        <v>34573.351333746468</v>
      </c>
      <c r="N93" s="70">
        <v>35329.085141463627</v>
      </c>
      <c r="O93" s="70">
        <v>29081.239223324421</v>
      </c>
      <c r="P93" s="70">
        <v>26784.62593432816</v>
      </c>
      <c r="Q93" s="70">
        <v>23217.392898700244</v>
      </c>
      <c r="R93" s="70">
        <v>22368.807541742266</v>
      </c>
      <c r="S93" s="70">
        <v>22512.317131230902</v>
      </c>
      <c r="T93" s="70">
        <v>21771.151004985739</v>
      </c>
      <c r="U93" s="70">
        <v>18273.283656928837</v>
      </c>
      <c r="V93" s="70">
        <v>15976.254897500217</v>
      </c>
      <c r="W93" s="70">
        <v>16324.83392375045</v>
      </c>
      <c r="X93" s="70">
        <v>16034.442393105011</v>
      </c>
      <c r="Y93" s="70">
        <v>13091.66488101514</v>
      </c>
      <c r="Z93" s="70">
        <v>12119.016493165449</v>
      </c>
      <c r="AA93" s="70">
        <v>12425.238443781127</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21834.1937</v>
      </c>
      <c r="D99" s="8">
        <v>24418.027399999999</v>
      </c>
      <c r="E99" s="8">
        <v>16203.886700000001</v>
      </c>
      <c r="F99" s="8">
        <v>11758.457259999999</v>
      </c>
      <c r="G99" s="8">
        <v>13799.948350000001</v>
      </c>
      <c r="H99" s="8">
        <v>9075.1264499999997</v>
      </c>
      <c r="I99" s="8">
        <v>9312.6457999999984</v>
      </c>
      <c r="J99" s="8">
        <v>9440.8758300000009</v>
      </c>
      <c r="K99" s="8">
        <v>8155.4196800000009</v>
      </c>
      <c r="L99" s="8">
        <v>4132.7144400000006</v>
      </c>
      <c r="M99" s="8">
        <v>4438.4819499999994</v>
      </c>
      <c r="N99" s="8">
        <v>6583.3408500000005</v>
      </c>
      <c r="O99" s="8">
        <v>3636.1795600000005</v>
      </c>
      <c r="P99" s="8">
        <v>3040.7191000000003</v>
      </c>
      <c r="Q99" s="8">
        <v>2110.6984200000002</v>
      </c>
      <c r="R99" s="8">
        <v>2478.5184899999999</v>
      </c>
      <c r="S99" s="8">
        <v>2965.38663</v>
      </c>
      <c r="T99" s="8">
        <v>2486.82888</v>
      </c>
      <c r="U99" s="8">
        <v>2117.7198340000004</v>
      </c>
      <c r="V99" s="8">
        <v>1571.62508</v>
      </c>
      <c r="W99" s="8">
        <v>1072.5056070000001</v>
      </c>
      <c r="X99" s="8">
        <v>1349.8495500000001</v>
      </c>
      <c r="Y99" s="8">
        <v>990.64744999999994</v>
      </c>
      <c r="Z99" s="8">
        <v>1012.202776</v>
      </c>
      <c r="AA99" s="8">
        <v>1272.3556060000001</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15320.3642</v>
      </c>
      <c r="D104" s="8">
        <v>16971.609399999998</v>
      </c>
      <c r="E104" s="8">
        <v>12187.1085</v>
      </c>
      <c r="F104" s="8">
        <v>8438.0112599999993</v>
      </c>
      <c r="G104" s="8">
        <v>10301.692150000001</v>
      </c>
      <c r="H104" s="8">
        <v>6625.6882500000002</v>
      </c>
      <c r="I104" s="8">
        <v>6394.1727999999994</v>
      </c>
      <c r="J104" s="8">
        <v>6953.7900300000001</v>
      </c>
      <c r="K104" s="8">
        <v>5968.6774800000003</v>
      </c>
      <c r="L104" s="8">
        <v>3299.9883400000003</v>
      </c>
      <c r="M104" s="8">
        <v>3393.05575</v>
      </c>
      <c r="N104" s="8">
        <v>4882.6030500000006</v>
      </c>
      <c r="O104" s="8">
        <v>2504.0346600000003</v>
      </c>
      <c r="P104" s="8">
        <v>2167.7890000000002</v>
      </c>
      <c r="Q104" s="8">
        <v>1507.79062</v>
      </c>
      <c r="R104" s="8">
        <v>1708.2032400000001</v>
      </c>
      <c r="S104" s="8">
        <v>2258.01188</v>
      </c>
      <c r="T104" s="8">
        <v>1808.9579799999999</v>
      </c>
      <c r="U104" s="8">
        <v>1557.5197340000002</v>
      </c>
      <c r="V104" s="8">
        <v>1166.4907800000001</v>
      </c>
      <c r="W104" s="8">
        <v>762.64335700000004</v>
      </c>
      <c r="X104" s="8">
        <v>917.39861000000008</v>
      </c>
      <c r="Y104" s="8">
        <v>694.62732999999992</v>
      </c>
      <c r="Z104" s="8">
        <v>722.40639599999997</v>
      </c>
      <c r="AA104" s="8">
        <v>807.16635600000006</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6513.8294999999998</v>
      </c>
      <c r="D109" s="8">
        <v>7446.4179999999997</v>
      </c>
      <c r="E109" s="8">
        <v>4016.7782000000002</v>
      </c>
      <c r="F109" s="8">
        <v>3320.4459999999999</v>
      </c>
      <c r="G109" s="8">
        <v>3498.2562000000003</v>
      </c>
      <c r="H109" s="8">
        <v>2449.4382000000001</v>
      </c>
      <c r="I109" s="8">
        <v>2918.473</v>
      </c>
      <c r="J109" s="8">
        <v>2487.0857999999998</v>
      </c>
      <c r="K109" s="8">
        <v>2186.7422000000001</v>
      </c>
      <c r="L109" s="8">
        <v>832.72609999999997</v>
      </c>
      <c r="M109" s="8">
        <v>1045.4261999999999</v>
      </c>
      <c r="N109" s="8">
        <v>1700.7378000000001</v>
      </c>
      <c r="O109" s="8">
        <v>1132.1449</v>
      </c>
      <c r="P109" s="8">
        <v>872.93009999999992</v>
      </c>
      <c r="Q109" s="8">
        <v>602.90780000000007</v>
      </c>
      <c r="R109" s="8">
        <v>770.31524999999999</v>
      </c>
      <c r="S109" s="8">
        <v>707.37474999999995</v>
      </c>
      <c r="T109" s="8">
        <v>677.87090000000001</v>
      </c>
      <c r="U109" s="8">
        <v>560.20010000000002</v>
      </c>
      <c r="V109" s="8">
        <v>405.1343</v>
      </c>
      <c r="W109" s="8">
        <v>309.86225000000002</v>
      </c>
      <c r="X109" s="8">
        <v>432.45094</v>
      </c>
      <c r="Y109" s="8">
        <v>296.02012000000002</v>
      </c>
      <c r="Z109" s="8">
        <v>289.79638</v>
      </c>
      <c r="AA109" s="8">
        <v>465.18925000000002</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M8Gf963kLWU+AVj8IWdg+LfndazPUzcpfXLbFs0BhxtRhHpLuf81Jes/mHTJ8pmi8I/d881d54Hnmewjy0QoNA==" saltValue="krf9Hil+TnX858ugp63Rr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1" t="s">
        <v>49</v>
      </c>
    </row>
    <row r="3" spans="1:2">
      <c r="A3" t="s">
        <v>57</v>
      </c>
      <c r="B3" s="3" t="s">
        <v>58</v>
      </c>
    </row>
    <row r="4" spans="1:2">
      <c r="A4" t="s">
        <v>7</v>
      </c>
      <c r="B4" s="3" t="s">
        <v>51</v>
      </c>
    </row>
    <row r="5" spans="1:2">
      <c r="A5" s="2" t="s">
        <v>54</v>
      </c>
      <c r="B5" t="s">
        <v>55</v>
      </c>
    </row>
    <row r="6" spans="1:2">
      <c r="A6" t="s">
        <v>47</v>
      </c>
      <c r="B6" s="3" t="s">
        <v>189</v>
      </c>
    </row>
    <row r="7" spans="1:2">
      <c r="A7" t="s">
        <v>5</v>
      </c>
      <c r="B7" s="3" t="s">
        <v>52</v>
      </c>
    </row>
    <row r="8" spans="1:2">
      <c r="A8" t="s">
        <v>19</v>
      </c>
      <c r="B8" s="3" t="s">
        <v>61</v>
      </c>
    </row>
    <row r="9" spans="1:2">
      <c r="A9" t="s">
        <v>12</v>
      </c>
      <c r="B9" t="s">
        <v>67</v>
      </c>
    </row>
    <row r="10" spans="1:2">
      <c r="A10" t="s">
        <v>65</v>
      </c>
      <c r="B10" s="3" t="s">
        <v>66</v>
      </c>
    </row>
    <row r="11" spans="1:2">
      <c r="A11" t="s">
        <v>84</v>
      </c>
      <c r="B11" s="3" t="s">
        <v>85</v>
      </c>
    </row>
    <row r="12" spans="1:2">
      <c r="A12" t="s">
        <v>63</v>
      </c>
      <c r="B12" s="3" t="s">
        <v>64</v>
      </c>
    </row>
    <row r="13" spans="1:2">
      <c r="A13" t="s">
        <v>17</v>
      </c>
      <c r="B13" s="3" t="s">
        <v>56</v>
      </c>
    </row>
    <row r="14" spans="1:2">
      <c r="A14" t="s">
        <v>3</v>
      </c>
      <c r="B14" s="3" t="s">
        <v>50</v>
      </c>
    </row>
    <row r="15" spans="1:2">
      <c r="A15" t="s">
        <v>187</v>
      </c>
      <c r="B15" s="3" t="s">
        <v>194</v>
      </c>
    </row>
    <row r="16" spans="1:2">
      <c r="A16" t="s">
        <v>59</v>
      </c>
      <c r="B16" s="3" t="s">
        <v>60</v>
      </c>
    </row>
    <row r="17" spans="1:14">
      <c r="A17" t="s">
        <v>80</v>
      </c>
      <c r="B17" s="3" t="s">
        <v>177</v>
      </c>
    </row>
    <row r="18" spans="1:14">
      <c r="A18" t="s">
        <v>13</v>
      </c>
      <c r="B18" s="3" t="s">
        <v>53</v>
      </c>
    </row>
    <row r="19" spans="1:14">
      <c r="A19" t="s">
        <v>18</v>
      </c>
      <c r="B19" s="3" t="s">
        <v>62</v>
      </c>
    </row>
    <row r="20" spans="1:14">
      <c r="A20" t="s">
        <v>15</v>
      </c>
      <c r="B20" s="3" t="s">
        <v>212</v>
      </c>
    </row>
    <row r="22" spans="1:14">
      <c r="A22" s="1" t="s">
        <v>48</v>
      </c>
    </row>
    <row r="24" spans="1:14">
      <c r="A24" t="s">
        <v>202</v>
      </c>
    </row>
    <row r="25" spans="1:14">
      <c r="A25" t="s">
        <v>209</v>
      </c>
    </row>
    <row r="26" spans="1:14">
      <c r="A26" t="s">
        <v>203</v>
      </c>
    </row>
    <row r="27" spans="1:14">
      <c r="A27" t="s">
        <v>204</v>
      </c>
      <c r="B27" s="18"/>
      <c r="C27" s="18"/>
      <c r="D27" s="18"/>
      <c r="E27" s="18"/>
      <c r="F27" s="18"/>
      <c r="G27" s="18"/>
      <c r="H27" s="18"/>
      <c r="I27" s="18"/>
      <c r="J27" s="18"/>
      <c r="K27" s="18"/>
      <c r="L27" s="18"/>
      <c r="M27" s="18"/>
      <c r="N27" s="18"/>
    </row>
    <row r="28" spans="1:14">
      <c r="A28" t="s">
        <v>205</v>
      </c>
      <c r="B28" s="18"/>
      <c r="C28" s="18"/>
      <c r="D28" s="18"/>
      <c r="E28" s="18"/>
      <c r="F28" s="18"/>
      <c r="G28" s="18"/>
      <c r="H28" s="18"/>
      <c r="I28" s="18"/>
      <c r="J28" s="18"/>
      <c r="K28" s="18"/>
      <c r="L28" s="18"/>
      <c r="M28" s="18"/>
      <c r="N28" s="18"/>
    </row>
    <row r="29" spans="1:14">
      <c r="A29" t="s">
        <v>206</v>
      </c>
      <c r="B29" s="18"/>
      <c r="C29" s="18"/>
      <c r="D29" s="18"/>
      <c r="E29" s="18"/>
      <c r="F29" s="18"/>
      <c r="G29" s="18"/>
      <c r="H29" s="18"/>
      <c r="I29" s="18"/>
      <c r="J29" s="18"/>
      <c r="K29" s="18"/>
      <c r="L29" s="18"/>
      <c r="M29" s="18"/>
      <c r="N29" s="18"/>
    </row>
    <row r="30" spans="1:14">
      <c r="A30" t="s">
        <v>207</v>
      </c>
    </row>
  </sheetData>
  <sheetProtection algorithmName="SHA-512" hashValue="cYKCnCt1KDi5XxdONNrhbtWCQNSuM6QkhtNty/4+NRlVLpcdmaxPoH72MPCaPib4rAmCjlUtmg9CWcVNXCq6GQ==" saltValue="5E6tAbR4nNETBvc+HB4pGw=="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827E-487D-4C05-A251-14F5E7FE3783}">
  <sheetPr codeName="Sheet42">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258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-279180.1876312517</v>
      </c>
      <c r="F6" s="8">
        <v>-341023.66095366643</v>
      </c>
      <c r="G6" s="8">
        <v>-318713.70176159602</v>
      </c>
      <c r="H6" s="8">
        <v>-282045.75096859474</v>
      </c>
      <c r="I6" s="8">
        <v>-262849.59427857096</v>
      </c>
      <c r="J6" s="8">
        <v>-183842.35742410686</v>
      </c>
      <c r="K6" s="8">
        <v>-171815.28778767737</v>
      </c>
      <c r="L6" s="8">
        <v>-130601.11470077805</v>
      </c>
      <c r="M6" s="8">
        <v>-109908.1935407109</v>
      </c>
      <c r="N6" s="8">
        <v>-91686.019749378145</v>
      </c>
      <c r="O6" s="8">
        <v>-85687.868904900039</v>
      </c>
      <c r="P6" s="8">
        <v>-80294.081271612318</v>
      </c>
      <c r="Q6" s="8">
        <v>-61655.451996365497</v>
      </c>
      <c r="R6" s="8">
        <v>-57621.917742841571</v>
      </c>
      <c r="S6" s="8">
        <v>-42414.360444186837</v>
      </c>
      <c r="T6" s="8">
        <v>-35902.035753042175</v>
      </c>
      <c r="U6" s="8">
        <v>-29877.576411520429</v>
      </c>
      <c r="V6" s="8">
        <v>-24576.28548034963</v>
      </c>
      <c r="W6" s="8">
        <v>-19840.749657441851</v>
      </c>
      <c r="X6" s="8">
        <v>-18591.835528695839</v>
      </c>
      <c r="Y6" s="8">
        <v>-17326.46710074765</v>
      </c>
      <c r="Z6" s="8">
        <v>-16192.959902730629</v>
      </c>
      <c r="AA6" s="8">
        <v>-15133.607381514459</v>
      </c>
    </row>
    <row r="7" spans="1:27">
      <c r="A7" s="16" t="s">
        <v>17</v>
      </c>
      <c r="B7" s="16" t="s">
        <v>11</v>
      </c>
      <c r="C7" s="8">
        <v>0</v>
      </c>
      <c r="D7" s="8">
        <v>-28875.2140447581</v>
      </c>
      <c r="E7" s="8">
        <v>-134790.03941875932</v>
      </c>
      <c r="F7" s="8">
        <v>-125971.9998493514</v>
      </c>
      <c r="G7" s="8">
        <v>-142074.4728938312</v>
      </c>
      <c r="H7" s="8">
        <v>-133131.32207570199</v>
      </c>
      <c r="I7" s="8">
        <v>-124070.34628483</v>
      </c>
      <c r="J7" s="8">
        <v>-115953.5946470739</v>
      </c>
      <c r="K7" s="8">
        <v>-108367.84543437179</v>
      </c>
      <c r="L7" s="8">
        <v>-34798.774202309294</v>
      </c>
      <c r="M7" s="8">
        <v>-32430.3544656493</v>
      </c>
      <c r="N7" s="8">
        <v>-30308.742482819198</v>
      </c>
      <c r="O7" s="8">
        <v>-28325.927546147203</v>
      </c>
      <c r="P7" s="8">
        <v>-26542.897583418398</v>
      </c>
      <c r="Q7" s="8">
        <v>-24736.376407148196</v>
      </c>
      <c r="R7" s="8">
        <v>-23118.108785288296</v>
      </c>
      <c r="S7" s="8">
        <v>-21605.709139111499</v>
      </c>
      <c r="T7" s="8">
        <v>-20245.696242860304</v>
      </c>
      <c r="U7" s="8">
        <v>-18867.765333994281</v>
      </c>
      <c r="V7" s="8">
        <v>-17633.42554087767</v>
      </c>
      <c r="W7" s="8">
        <v>-16479.836949501208</v>
      </c>
      <c r="X7" s="8">
        <v>0</v>
      </c>
      <c r="Y7" s="8">
        <v>0</v>
      </c>
      <c r="Z7" s="8">
        <v>0</v>
      </c>
      <c r="AA7" s="8">
        <v>0</v>
      </c>
    </row>
    <row r="8" spans="1:27">
      <c r="A8" s="16" t="s">
        <v>17</v>
      </c>
      <c r="B8" s="16" t="s">
        <v>7</v>
      </c>
      <c r="C8" s="8">
        <v>0</v>
      </c>
      <c r="D8" s="8">
        <v>1.7901293405083821E-4</v>
      </c>
      <c r="E8" s="8">
        <v>2.7026436972832699E-4</v>
      </c>
      <c r="F8" s="8">
        <v>2.5530523035698538E-4</v>
      </c>
      <c r="G8" s="8">
        <v>2.4483469068927501E-4</v>
      </c>
      <c r="H8" s="8">
        <v>2.3202742483065448E-4</v>
      </c>
      <c r="I8" s="8">
        <v>2.3384869146780639E-4</v>
      </c>
      <c r="J8" s="8">
        <v>2.1965914348690531E-4</v>
      </c>
      <c r="K8" s="8">
        <v>2.062825429898383E-4</v>
      </c>
      <c r="L8" s="8">
        <v>1.9329769176688899E-4</v>
      </c>
      <c r="M8" s="8">
        <v>1.8014176663084939E-4</v>
      </c>
      <c r="N8" s="8">
        <v>1.7214997205797721E-4</v>
      </c>
      <c r="O8" s="8">
        <v>1.6088782430843821E-4</v>
      </c>
      <c r="P8" s="8">
        <v>1.507604309190132E-4</v>
      </c>
      <c r="Q8" s="8">
        <v>1.4049961029297331E-4</v>
      </c>
      <c r="R8" s="8">
        <v>1.3130804696620589E-4</v>
      </c>
      <c r="S8" s="8">
        <v>1.2271780086881598E-4</v>
      </c>
      <c r="T8" s="8">
        <v>1.149930929822761E-4</v>
      </c>
      <c r="U8" s="8">
        <v>1.0716661296273769E-4</v>
      </c>
      <c r="V8" s="8">
        <v>1.001557130213916E-4</v>
      </c>
      <c r="W8" s="8">
        <v>9.3603470087379198E-5</v>
      </c>
      <c r="X8" s="8">
        <v>8.7711419720827783E-5</v>
      </c>
      <c r="Y8" s="8">
        <v>8.1741742272146406E-5</v>
      </c>
      <c r="Z8" s="8">
        <v>7.6394151634933709E-5</v>
      </c>
      <c r="AA8" s="8">
        <v>2.4316579906071589E-4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3.1075167460920103E-4</v>
      </c>
      <c r="E10" s="8">
        <v>1557.6946849921101</v>
      </c>
      <c r="F10" s="8">
        <v>1455.7894291111802</v>
      </c>
      <c r="G10" s="8">
        <v>2681.9833878819586</v>
      </c>
      <c r="H10" s="8">
        <v>2513.1610704587551</v>
      </c>
      <c r="I10" s="8">
        <v>7586.8864722280823</v>
      </c>
      <c r="J10" s="8">
        <v>7090.5481171443753</v>
      </c>
      <c r="K10" s="8">
        <v>8821.7946671955578</v>
      </c>
      <c r="L10" s="8">
        <v>17634.699961436607</v>
      </c>
      <c r="M10" s="8">
        <v>16434.474597292257</v>
      </c>
      <c r="N10" s="8">
        <v>19324.55098087636</v>
      </c>
      <c r="O10" s="8">
        <v>18060.328014480343</v>
      </c>
      <c r="P10" s="8">
        <v>16923.485949498328</v>
      </c>
      <c r="Q10" s="8">
        <v>15771.666120936088</v>
      </c>
      <c r="R10" s="8">
        <v>14739.874878802704</v>
      </c>
      <c r="S10" s="8">
        <v>13775.58399504416</v>
      </c>
      <c r="T10" s="8">
        <v>21655.326082586667</v>
      </c>
      <c r="U10" s="8">
        <v>20181.455158089266</v>
      </c>
      <c r="V10" s="8">
        <v>18861.173039689867</v>
      </c>
      <c r="W10" s="8">
        <v>19877.394113659946</v>
      </c>
      <c r="X10" s="8">
        <v>18626.173329172532</v>
      </c>
      <c r="Y10" s="8">
        <v>19026.759696337151</v>
      </c>
      <c r="Z10" s="8">
        <v>17782.01840283897</v>
      </c>
      <c r="AA10" s="8">
        <v>18757.668922104061</v>
      </c>
    </row>
    <row r="11" spans="1:27">
      <c r="A11" s="16" t="s">
        <v>17</v>
      </c>
      <c r="B11" s="16" t="s">
        <v>208</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32558.932728055446</v>
      </c>
      <c r="H12" s="8">
        <v>39331.759551761425</v>
      </c>
      <c r="I12" s="8">
        <v>64824.340444681227</v>
      </c>
      <c r="J12" s="8">
        <v>94042.622555090566</v>
      </c>
      <c r="K12" s="8">
        <v>132064.50675746537</v>
      </c>
      <c r="L12" s="8">
        <v>142574.48175236699</v>
      </c>
      <c r="M12" s="8">
        <v>149625.38026425443</v>
      </c>
      <c r="N12" s="8">
        <v>162720.31428074196</v>
      </c>
      <c r="O12" s="8">
        <v>169206.58483592147</v>
      </c>
      <c r="P12" s="8">
        <v>173912.91660756108</v>
      </c>
      <c r="Q12" s="8">
        <v>193891.4816863563</v>
      </c>
      <c r="R12" s="8">
        <v>185491.89959476524</v>
      </c>
      <c r="S12" s="8">
        <v>193633.80959133225</v>
      </c>
      <c r="T12" s="8">
        <v>195728.5042757128</v>
      </c>
      <c r="U12" s="8">
        <v>193348.34563777843</v>
      </c>
      <c r="V12" s="8">
        <v>182560.05411592292</v>
      </c>
      <c r="W12" s="8">
        <v>200646.79620324861</v>
      </c>
      <c r="X12" s="8">
        <v>200831.60056850532</v>
      </c>
      <c r="Y12" s="8">
        <v>189489.42806338385</v>
      </c>
      <c r="Z12" s="8">
        <v>190471.26343434711</v>
      </c>
      <c r="AA12" s="8">
        <v>178010.52652457563</v>
      </c>
    </row>
    <row r="13" spans="1:27">
      <c r="A13" s="16" t="s">
        <v>17</v>
      </c>
      <c r="B13" s="16" t="s">
        <v>9</v>
      </c>
      <c r="C13" s="8">
        <v>0</v>
      </c>
      <c r="D13" s="8">
        <v>156339.29271900404</v>
      </c>
      <c r="E13" s="8">
        <v>416387.25979539286</v>
      </c>
      <c r="F13" s="8">
        <v>458572.91969484271</v>
      </c>
      <c r="G13" s="8">
        <v>507100.12590738112</v>
      </c>
      <c r="H13" s="8">
        <v>540032.54695280013</v>
      </c>
      <c r="I13" s="8">
        <v>635816.97528265812</v>
      </c>
      <c r="J13" s="8">
        <v>750550.06273234449</v>
      </c>
      <c r="K13" s="8">
        <v>779972.98230778391</v>
      </c>
      <c r="L13" s="8">
        <v>814001.72714231699</v>
      </c>
      <c r="M13" s="8">
        <v>882168.08483007259</v>
      </c>
      <c r="N13" s="8">
        <v>967902.36918360426</v>
      </c>
      <c r="O13" s="8">
        <v>1010549.8056920934</v>
      </c>
      <c r="P13" s="8">
        <v>1051674.6090562819</v>
      </c>
      <c r="Q13" s="8">
        <v>980358.32251330419</v>
      </c>
      <c r="R13" s="8">
        <v>974699.00203573157</v>
      </c>
      <c r="S13" s="8">
        <v>939573.79342578107</v>
      </c>
      <c r="T13" s="8">
        <v>891815.33456274099</v>
      </c>
      <c r="U13" s="8">
        <v>838449.32138994907</v>
      </c>
      <c r="V13" s="8">
        <v>785144.00844865548</v>
      </c>
      <c r="W13" s="8">
        <v>770297.85211810772</v>
      </c>
      <c r="X13" s="8">
        <v>754120.6458996078</v>
      </c>
      <c r="Y13" s="8">
        <v>706925.02042334422</v>
      </c>
      <c r="Z13" s="8">
        <v>660677.58899667882</v>
      </c>
      <c r="AA13" s="8">
        <v>617455.69047912385</v>
      </c>
    </row>
    <row r="14" spans="1:27">
      <c r="A14" s="16" t="s">
        <v>17</v>
      </c>
      <c r="B14" s="16" t="s">
        <v>8</v>
      </c>
      <c r="C14" s="8">
        <v>0</v>
      </c>
      <c r="D14" s="8">
        <v>1.6955312143809385E-3</v>
      </c>
      <c r="E14" s="8">
        <v>49249.546201426187</v>
      </c>
      <c r="F14" s="8">
        <v>119947.34499184157</v>
      </c>
      <c r="G14" s="8">
        <v>124643.8449877089</v>
      </c>
      <c r="H14" s="8">
        <v>116797.89864838279</v>
      </c>
      <c r="I14" s="8">
        <v>109097.34349607634</v>
      </c>
      <c r="J14" s="8">
        <v>109827.71843129321</v>
      </c>
      <c r="K14" s="8">
        <v>137464.62239291094</v>
      </c>
      <c r="L14" s="8">
        <v>138247.84846101454</v>
      </c>
      <c r="M14" s="8">
        <v>145658.17277549009</v>
      </c>
      <c r="N14" s="8">
        <v>219116.24169053521</v>
      </c>
      <c r="O14" s="8">
        <v>208563.6631258238</v>
      </c>
      <c r="P14" s="8">
        <v>213050.229004316</v>
      </c>
      <c r="Q14" s="8">
        <v>207394.09303100439</v>
      </c>
      <c r="R14" s="8">
        <v>205344.70886215728</v>
      </c>
      <c r="S14" s="8">
        <v>204979.1963940484</v>
      </c>
      <c r="T14" s="8">
        <v>225652.54158844752</v>
      </c>
      <c r="U14" s="8">
        <v>210868.91825816198</v>
      </c>
      <c r="V14" s="8">
        <v>197073.75534971929</v>
      </c>
      <c r="W14" s="8">
        <v>224093.33536392046</v>
      </c>
      <c r="X14" s="8">
        <v>226117.92966880137</v>
      </c>
      <c r="Y14" s="8">
        <v>213423.18429476648</v>
      </c>
      <c r="Z14" s="8">
        <v>199460.91984609573</v>
      </c>
      <c r="AA14" s="8">
        <v>186412.07457059866</v>
      </c>
    </row>
    <row r="15" spans="1:27">
      <c r="A15" s="16" t="s">
        <v>17</v>
      </c>
      <c r="B15" s="16" t="s">
        <v>84</v>
      </c>
      <c r="C15" s="8">
        <v>0</v>
      </c>
      <c r="D15" s="8">
        <v>2780.29509299968</v>
      </c>
      <c r="E15" s="8">
        <v>130113.34365162835</v>
      </c>
      <c r="F15" s="8">
        <v>196555.34845294041</v>
      </c>
      <c r="G15" s="8">
        <v>186390.15206188487</v>
      </c>
      <c r="H15" s="8">
        <v>174657.46564223152</v>
      </c>
      <c r="I15" s="8">
        <v>168130.09608824484</v>
      </c>
      <c r="J15" s="8">
        <v>157130.93095859131</v>
      </c>
      <c r="K15" s="8">
        <v>161032.23027450353</v>
      </c>
      <c r="L15" s="8">
        <v>150895.74699110017</v>
      </c>
      <c r="M15" s="8">
        <v>140625.71674479544</v>
      </c>
      <c r="N15" s="8">
        <v>171824.20288406708</v>
      </c>
      <c r="O15" s="8">
        <v>160583.36717838451</v>
      </c>
      <c r="P15" s="8">
        <v>153704.69633193038</v>
      </c>
      <c r="Q15" s="8">
        <v>143243.48776675231</v>
      </c>
      <c r="R15" s="8">
        <v>133872.42143001052</v>
      </c>
      <c r="S15" s="8">
        <v>125114.4127230244</v>
      </c>
      <c r="T15" s="8">
        <v>117238.84558709869</v>
      </c>
      <c r="U15" s="8">
        <v>109259.51892721263</v>
      </c>
      <c r="V15" s="8">
        <v>102111.69993584284</v>
      </c>
      <c r="W15" s="8">
        <v>127039.96750362229</v>
      </c>
      <c r="X15" s="8">
        <v>120765.49403242802</v>
      </c>
      <c r="Y15" s="8">
        <v>131854.14473941037</v>
      </c>
      <c r="Z15" s="8">
        <v>123228.17323258323</v>
      </c>
      <c r="AA15" s="8">
        <v>115166.51706385979</v>
      </c>
    </row>
    <row r="16" spans="1:27">
      <c r="A16" s="16" t="s">
        <v>17</v>
      </c>
      <c r="B16" s="16" t="s">
        <v>187</v>
      </c>
      <c r="C16" s="8">
        <v>0</v>
      </c>
      <c r="D16" s="8">
        <v>0</v>
      </c>
      <c r="E16" s="8">
        <v>2.4794608737993039E-3</v>
      </c>
      <c r="F16" s="8">
        <v>1.3119408609439579E-2</v>
      </c>
      <c r="G16" s="8">
        <v>1.2899977170453806E-2</v>
      </c>
      <c r="H16" s="8">
        <v>1.2160986831254512E-2</v>
      </c>
      <c r="I16" s="8">
        <v>7697.4545963281926</v>
      </c>
      <c r="J16" s="8">
        <v>7193.8830328731447</v>
      </c>
      <c r="K16" s="8">
        <v>6723.2552101114934</v>
      </c>
      <c r="L16" s="8">
        <v>6300.0470499237626</v>
      </c>
      <c r="M16" s="8">
        <v>5871.263102300225</v>
      </c>
      <c r="N16" s="8">
        <v>5487.1618461852704</v>
      </c>
      <c r="O16" s="8">
        <v>5128.1886398663055</v>
      </c>
      <c r="P16" s="8">
        <v>4805.3849791949642</v>
      </c>
      <c r="Q16" s="8">
        <v>4478.3283834422473</v>
      </c>
      <c r="R16" s="8">
        <v>4185.3536968847311</v>
      </c>
      <c r="S16" s="8">
        <v>3911.5455337384028</v>
      </c>
      <c r="T16" s="8">
        <v>3665.3258494097086</v>
      </c>
      <c r="U16" s="8">
        <v>3415.8623266398304</v>
      </c>
      <c r="V16" s="8">
        <v>3192.3947014652376</v>
      </c>
      <c r="W16" s="8">
        <v>2983.5464914990916</v>
      </c>
      <c r="X16" s="8">
        <v>2795.7414325487575</v>
      </c>
      <c r="Y16" s="8">
        <v>2605.4621504225343</v>
      </c>
      <c r="Z16" s="8">
        <v>2435.011357332331</v>
      </c>
      <c r="AA16" s="8">
        <v>2275.7115545700472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130244.37595254144</v>
      </c>
      <c r="E18" s="70">
        <v>183337.62003315377</v>
      </c>
      <c r="F18" s="70">
        <v>309535.75514043187</v>
      </c>
      <c r="G18" s="70">
        <v>392586.87756229693</v>
      </c>
      <c r="H18" s="70">
        <v>458155.77121435222</v>
      </c>
      <c r="I18" s="70">
        <v>606233.15605066461</v>
      </c>
      <c r="J18" s="70">
        <v>826039.81397581543</v>
      </c>
      <c r="K18" s="70">
        <v>945896.25859420432</v>
      </c>
      <c r="L18" s="70">
        <v>1104254.6626483696</v>
      </c>
      <c r="M18" s="70">
        <v>1198044.5444879865</v>
      </c>
      <c r="N18" s="70">
        <v>1424380.0788059628</v>
      </c>
      <c r="O18" s="70">
        <v>1458078.1411964104</v>
      </c>
      <c r="P18" s="70">
        <v>1507234.3432245124</v>
      </c>
      <c r="Q18" s="70">
        <v>1458745.5512387813</v>
      </c>
      <c r="R18" s="70">
        <v>1437593.2341015304</v>
      </c>
      <c r="S18" s="70">
        <v>1416968.2722023879</v>
      </c>
      <c r="T18" s="70">
        <v>1399608.1460650871</v>
      </c>
      <c r="U18" s="70">
        <v>1326778.0800594832</v>
      </c>
      <c r="V18" s="70">
        <v>1246733.374670224</v>
      </c>
      <c r="W18" s="70">
        <v>1308618.3052807185</v>
      </c>
      <c r="X18" s="70">
        <v>1304665.7494900792</v>
      </c>
      <c r="Y18" s="70">
        <v>1245997.5323486589</v>
      </c>
      <c r="Z18" s="70">
        <v>1177862.0154435399</v>
      </c>
      <c r="AA18" s="70">
        <v>1102944.5819764833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-72021.615099450224</v>
      </c>
      <c r="F21" s="8">
        <v>-108781.52612804601</v>
      </c>
      <c r="G21" s="8">
        <v>-101664.9776738629</v>
      </c>
      <c r="H21" s="8">
        <v>-95265.480238939577</v>
      </c>
      <c r="I21" s="8">
        <v>-88781.670152484381</v>
      </c>
      <c r="J21" s="8">
        <v>-21162.0545378106</v>
      </c>
      <c r="K21" s="8">
        <v>-19777.621057865814</v>
      </c>
      <c r="L21" s="8">
        <v>-18532.680680177578</v>
      </c>
      <c r="M21" s="8">
        <v>-17271.338356997781</v>
      </c>
      <c r="N21" s="8">
        <v>-16141.437712324552</v>
      </c>
      <c r="O21" s="8">
        <v>-15085.455805823021</v>
      </c>
      <c r="P21" s="8">
        <v>-14135.87279007243</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6.0048294945329402E-5</v>
      </c>
      <c r="E23" s="8">
        <v>7.86104217128076E-5</v>
      </c>
      <c r="F23" s="8">
        <v>7.3467683823282795E-5</v>
      </c>
      <c r="G23" s="8">
        <v>6.8661386731607498E-5</v>
      </c>
      <c r="H23" s="8">
        <v>6.4339363750170699E-5</v>
      </c>
      <c r="I23" s="8">
        <v>5.9960398615820102E-5</v>
      </c>
      <c r="J23" s="8">
        <v>5.6037755700111699E-5</v>
      </c>
      <c r="K23" s="8">
        <v>5.2371734284582902E-5</v>
      </c>
      <c r="L23" s="8">
        <v>4.9075094791406597E-5</v>
      </c>
      <c r="M23" s="8">
        <v>4.5735022454182802E-5</v>
      </c>
      <c r="N23" s="8">
        <v>4.2743011627518203E-5</v>
      </c>
      <c r="O23" s="8">
        <v>3.99467398276758E-5</v>
      </c>
      <c r="P23" s="8">
        <v>3.7432215496211699E-5</v>
      </c>
      <c r="Q23" s="8">
        <v>3.4884562597499701E-5</v>
      </c>
      <c r="R23" s="8">
        <v>3.2602394941853605E-5</v>
      </c>
      <c r="S23" s="8">
        <v>3.0469527974554202E-5</v>
      </c>
      <c r="T23" s="8">
        <v>2.8551564962034202E-5</v>
      </c>
      <c r="U23" s="8">
        <v>2.6608333008647601E-5</v>
      </c>
      <c r="V23" s="8">
        <v>2.4867600935734999E-5</v>
      </c>
      <c r="W23" s="8">
        <v>2.3240748531597001E-5</v>
      </c>
      <c r="X23" s="8">
        <v>2.17778149376106E-5</v>
      </c>
      <c r="Y23" s="8">
        <v>2.0295607362720099E-5</v>
      </c>
      <c r="Z23" s="8">
        <v>1.8967857343053501E-5</v>
      </c>
      <c r="AA23" s="8">
        <v>5.2782072036186604E-5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7.2046271908548609E-5</v>
      </c>
      <c r="E25" s="8">
        <v>1.9218544427868219E-4</v>
      </c>
      <c r="F25" s="8">
        <v>1.7961256469640541E-4</v>
      </c>
      <c r="G25" s="8">
        <v>1.678622099498861E-4</v>
      </c>
      <c r="H25" s="8">
        <v>3.6653668663176467E-4</v>
      </c>
      <c r="I25" s="8">
        <v>65.856220156848266</v>
      </c>
      <c r="J25" s="8">
        <v>61.547869288322929</v>
      </c>
      <c r="K25" s="8">
        <v>1672.187316341867</v>
      </c>
      <c r="L25" s="8">
        <v>5209.4313560652408</v>
      </c>
      <c r="M25" s="8">
        <v>4854.875187829246</v>
      </c>
      <c r="N25" s="8">
        <v>8502.4954268167257</v>
      </c>
      <c r="O25" s="8">
        <v>7946.2574060266907</v>
      </c>
      <c r="P25" s="8">
        <v>7446.0649578387684</v>
      </c>
      <c r="Q25" s="8">
        <v>6939.2825319960921</v>
      </c>
      <c r="R25" s="8">
        <v>6485.3107757601165</v>
      </c>
      <c r="S25" s="8">
        <v>6061.0381064988633</v>
      </c>
      <c r="T25" s="8">
        <v>8620.7903625463205</v>
      </c>
      <c r="U25" s="8">
        <v>8034.0556137427866</v>
      </c>
      <c r="V25" s="8">
        <v>7508.4631883225156</v>
      </c>
      <c r="W25" s="8">
        <v>7017.2553142347706</v>
      </c>
      <c r="X25" s="8">
        <v>6575.5406886143292</v>
      </c>
      <c r="Y25" s="8">
        <v>6128.0065483743883</v>
      </c>
      <c r="Z25" s="8">
        <v>5727.1089221192269</v>
      </c>
      <c r="AA25" s="8">
        <v>6503.8505874461835</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2645.9181988667196</v>
      </c>
      <c r="H27" s="8">
        <v>5254.84757325393</v>
      </c>
      <c r="I27" s="8">
        <v>22168.810932932702</v>
      </c>
      <c r="J27" s="8">
        <v>32450.4627728306</v>
      </c>
      <c r="K27" s="8">
        <v>42105.071351181097</v>
      </c>
      <c r="L27" s="8">
        <v>46709.793607868502</v>
      </c>
      <c r="M27" s="8">
        <v>49495.125099351601</v>
      </c>
      <c r="N27" s="8">
        <v>54816.155658392898</v>
      </c>
      <c r="O27" s="8">
        <v>58214.1703399982</v>
      </c>
      <c r="P27" s="8">
        <v>60943.655829374002</v>
      </c>
      <c r="Q27" s="8">
        <v>77172.103642249407</v>
      </c>
      <c r="R27" s="8">
        <v>72123.461330769409</v>
      </c>
      <c r="S27" s="8">
        <v>76070.748892968302</v>
      </c>
      <c r="T27" s="8">
        <v>74876.005463810696</v>
      </c>
      <c r="U27" s="8">
        <v>70903.004004124305</v>
      </c>
      <c r="V27" s="8">
        <v>66264.489706371503</v>
      </c>
      <c r="W27" s="8">
        <v>70863.253908598708</v>
      </c>
      <c r="X27" s="8">
        <v>69140.032678501695</v>
      </c>
      <c r="Y27" s="8">
        <v>64434.331929924396</v>
      </c>
      <c r="Z27" s="8">
        <v>61972.623386922998</v>
      </c>
      <c r="AA27" s="8">
        <v>57918.339597815</v>
      </c>
    </row>
    <row r="28" spans="1:27">
      <c r="A28" s="16" t="s">
        <v>23</v>
      </c>
      <c r="B28" s="16" t="s">
        <v>9</v>
      </c>
      <c r="C28" s="8">
        <v>0</v>
      </c>
      <c r="D28" s="8">
        <v>25564.745845831269</v>
      </c>
      <c r="E28" s="8">
        <v>93623.453282010101</v>
      </c>
      <c r="F28" s="8">
        <v>87498.562079177602</v>
      </c>
      <c r="G28" s="8">
        <v>81774.357126615185</v>
      </c>
      <c r="H28" s="8">
        <v>76626.913238105742</v>
      </c>
      <c r="I28" s="8">
        <v>94248.525665364941</v>
      </c>
      <c r="J28" s="8">
        <v>113058.86824196576</v>
      </c>
      <c r="K28" s="8">
        <v>105662.49374074666</v>
      </c>
      <c r="L28" s="8">
        <v>99011.364963608969</v>
      </c>
      <c r="M28" s="8">
        <v>104408.04838451395</v>
      </c>
      <c r="N28" s="8">
        <v>114382.86185342968</v>
      </c>
      <c r="O28" s="8">
        <v>108547.60818775505</v>
      </c>
      <c r="P28" s="8">
        <v>109484.37401177308</v>
      </c>
      <c r="Q28" s="8">
        <v>102293.96539565173</v>
      </c>
      <c r="R28" s="8">
        <v>132932.06683753384</v>
      </c>
      <c r="S28" s="8">
        <v>134107.44979309489</v>
      </c>
      <c r="T28" s="8">
        <v>126714.14846009134</v>
      </c>
      <c r="U28" s="8">
        <v>118089.92829846375</v>
      </c>
      <c r="V28" s="8">
        <v>111258.0581837129</v>
      </c>
      <c r="W28" s="8">
        <v>124866.58327297548</v>
      </c>
      <c r="X28" s="8">
        <v>123853.90175816245</v>
      </c>
      <c r="Y28" s="8">
        <v>115424.35124094661</v>
      </c>
      <c r="Z28" s="8">
        <v>107873.225428783</v>
      </c>
      <c r="AA28" s="8">
        <v>100816.09850349305</v>
      </c>
    </row>
    <row r="29" spans="1:27">
      <c r="A29" s="16" t="s">
        <v>23</v>
      </c>
      <c r="B29" s="16" t="s">
        <v>8</v>
      </c>
      <c r="C29" s="8">
        <v>0</v>
      </c>
      <c r="D29" s="8">
        <v>3.9036964483062347E-4</v>
      </c>
      <c r="E29" s="8">
        <v>8965.9359321960746</v>
      </c>
      <c r="F29" s="8">
        <v>69127.443360483187</v>
      </c>
      <c r="G29" s="8">
        <v>64605.087242625537</v>
      </c>
      <c r="H29" s="8">
        <v>60538.395830291731</v>
      </c>
      <c r="I29" s="8">
        <v>56418.126235241936</v>
      </c>
      <c r="J29" s="8">
        <v>52909.734205448702</v>
      </c>
      <c r="K29" s="8">
        <v>64286.144965456821</v>
      </c>
      <c r="L29" s="8">
        <v>60239.529989903604</v>
      </c>
      <c r="M29" s="8">
        <v>61236.588980140375</v>
      </c>
      <c r="N29" s="8">
        <v>81411.57986756062</v>
      </c>
      <c r="O29" s="8">
        <v>79399.008806554222</v>
      </c>
      <c r="P29" s="8">
        <v>79414.981537299944</v>
      </c>
      <c r="Q29" s="8">
        <v>82854.118667238625</v>
      </c>
      <c r="R29" s="8">
        <v>77433.755744378388</v>
      </c>
      <c r="S29" s="8">
        <v>79780.519497750196</v>
      </c>
      <c r="T29" s="8">
        <v>91463.076947396155</v>
      </c>
      <c r="U29" s="8">
        <v>85238.060072994558</v>
      </c>
      <c r="V29" s="8">
        <v>79661.738364132878</v>
      </c>
      <c r="W29" s="8">
        <v>78253.715168401075</v>
      </c>
      <c r="X29" s="8">
        <v>81238.858940302132</v>
      </c>
      <c r="Y29" s="8">
        <v>75709.706800749336</v>
      </c>
      <c r="Z29" s="8">
        <v>70756.735308095493</v>
      </c>
      <c r="AA29" s="8">
        <v>66127.789989147554</v>
      </c>
    </row>
    <row r="30" spans="1:27">
      <c r="A30" s="16" t="s">
        <v>23</v>
      </c>
      <c r="B30" s="16" t="s">
        <v>84</v>
      </c>
      <c r="C30" s="8">
        <v>0</v>
      </c>
      <c r="D30" s="8">
        <v>2549.4862324088926</v>
      </c>
      <c r="E30" s="8">
        <v>22278.063903366598</v>
      </c>
      <c r="F30" s="8">
        <v>39011.546236081136</v>
      </c>
      <c r="G30" s="8">
        <v>39152.951773269902</v>
      </c>
      <c r="H30" s="8">
        <v>36688.393958138018</v>
      </c>
      <c r="I30" s="8">
        <v>39551.259071318127</v>
      </c>
      <c r="J30" s="8">
        <v>36963.793537265206</v>
      </c>
      <c r="K30" s="8">
        <v>34545.601433964322</v>
      </c>
      <c r="L30" s="8">
        <v>32371.062147691351</v>
      </c>
      <c r="M30" s="8">
        <v>30167.8735735509</v>
      </c>
      <c r="N30" s="8">
        <v>28194.282220606605</v>
      </c>
      <c r="O30" s="8">
        <v>26349.796468154087</v>
      </c>
      <c r="P30" s="8">
        <v>24691.158236152183</v>
      </c>
      <c r="Q30" s="8">
        <v>23010.667259304537</v>
      </c>
      <c r="R30" s="8">
        <v>21505.29651160401</v>
      </c>
      <c r="S30" s="8">
        <v>20098.408106871775</v>
      </c>
      <c r="T30" s="8">
        <v>18833.275196110179</v>
      </c>
      <c r="U30" s="8">
        <v>17551.474331145626</v>
      </c>
      <c r="V30" s="8">
        <v>16403.247038079298</v>
      </c>
      <c r="W30" s="8">
        <v>15330.13742130882</v>
      </c>
      <c r="X30" s="8">
        <v>14365.15245987703</v>
      </c>
      <c r="Y30" s="8">
        <v>13387.454263602916</v>
      </c>
      <c r="Z30" s="8">
        <v>12511.639500016267</v>
      </c>
      <c r="AA30" s="8">
        <v>11693.121032299867</v>
      </c>
    </row>
    <row r="31" spans="1:27">
      <c r="A31" s="16" t="s">
        <v>23</v>
      </c>
      <c r="B31" s="16" t="s">
        <v>187</v>
      </c>
      <c r="C31" s="8">
        <v>0</v>
      </c>
      <c r="D31" s="8">
        <v>0</v>
      </c>
      <c r="E31" s="8">
        <v>9.7549045790091388E-4</v>
      </c>
      <c r="F31" s="8">
        <v>9.2550942057852592E-4</v>
      </c>
      <c r="G31" s="8">
        <v>1.271951120819429E-3</v>
      </c>
      <c r="H31" s="8">
        <v>1.207414359012051E-3</v>
      </c>
      <c r="I31" s="8">
        <v>1.3299570521674011E-3</v>
      </c>
      <c r="J31" s="8">
        <v>1.4211770505715808E-3</v>
      </c>
      <c r="K31" s="8">
        <v>1.3282028506315391E-3</v>
      </c>
      <c r="L31" s="8">
        <v>1.2445965688813781E-3</v>
      </c>
      <c r="M31" s="8">
        <v>1.1598887840387048E-3</v>
      </c>
      <c r="N31" s="8">
        <v>1.1386908947832741E-3</v>
      </c>
      <c r="O31" s="8">
        <v>1.064197097631885E-3</v>
      </c>
      <c r="P31" s="8">
        <v>1.028826817912045E-3</v>
      </c>
      <c r="Q31" s="8">
        <v>9.5880441634750102E-4</v>
      </c>
      <c r="R31" s="8">
        <v>9.1204696895306103E-4</v>
      </c>
      <c r="S31" s="8">
        <v>8.7610099038620706E-4</v>
      </c>
      <c r="T31" s="8">
        <v>8.658810543857821E-4</v>
      </c>
      <c r="U31" s="8">
        <v>9.2301210012070401E-4</v>
      </c>
      <c r="V31" s="8">
        <v>8.6718829395525301E-4</v>
      </c>
      <c r="W31" s="8">
        <v>8.5281892819481309E-4</v>
      </c>
      <c r="X31" s="8">
        <v>8.0961851852490098E-4</v>
      </c>
      <c r="Y31" s="8">
        <v>8.5260400931323212E-4</v>
      </c>
      <c r="Z31" s="8">
        <v>7.9930164164154706E-4</v>
      </c>
      <c r="AA31" s="8">
        <v>7.5330605146965897E-4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28114.232600704374</v>
      </c>
      <c r="E33" s="70">
        <v>52845.839264408874</v>
      </c>
      <c r="F33" s="70">
        <v>86856.026726285578</v>
      </c>
      <c r="G33" s="70">
        <v>86513.338175989164</v>
      </c>
      <c r="H33" s="70">
        <v>83843.071999140244</v>
      </c>
      <c r="I33" s="70">
        <v>123670.90936244762</v>
      </c>
      <c r="J33" s="70">
        <v>214282.3535662028</v>
      </c>
      <c r="K33" s="70">
        <v>228493.87913039955</v>
      </c>
      <c r="L33" s="70">
        <v>225008.50267863172</v>
      </c>
      <c r="M33" s="70">
        <v>232891.17407401209</v>
      </c>
      <c r="N33" s="70">
        <v>271165.93849591591</v>
      </c>
      <c r="O33" s="70">
        <v>265371.38650680904</v>
      </c>
      <c r="P33" s="70">
        <v>267844.36284862459</v>
      </c>
      <c r="Q33" s="70">
        <v>292270.13849012938</v>
      </c>
      <c r="R33" s="70">
        <v>310479.8921446951</v>
      </c>
      <c r="S33" s="70">
        <v>316118.1653037545</v>
      </c>
      <c r="T33" s="70">
        <v>320507.2973243873</v>
      </c>
      <c r="U33" s="70">
        <v>299816.52327009145</v>
      </c>
      <c r="V33" s="70">
        <v>281095.99737267499</v>
      </c>
      <c r="W33" s="70">
        <v>296330.94596157857</v>
      </c>
      <c r="X33" s="70">
        <v>295173.48735685396</v>
      </c>
      <c r="Y33" s="70">
        <v>275083.85165649722</v>
      </c>
      <c r="Z33" s="70">
        <v>258841.33336420645</v>
      </c>
      <c r="AA33" s="70">
        <v>243059.20051628983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-207158.57253180147</v>
      </c>
      <c r="F36" s="8">
        <v>-232242.13482562039</v>
      </c>
      <c r="G36" s="8">
        <v>-217048.72408773314</v>
      </c>
      <c r="H36" s="8">
        <v>-186780.27072965517</v>
      </c>
      <c r="I36" s="8">
        <v>-174067.92412608655</v>
      </c>
      <c r="J36" s="8">
        <v>-162680.30288629627</v>
      </c>
      <c r="K36" s="8">
        <v>-152037.66672981155</v>
      </c>
      <c r="L36" s="8">
        <v>-112068.43402060047</v>
      </c>
      <c r="M36" s="8">
        <v>-92636.855183713124</v>
      </c>
      <c r="N36" s="8">
        <v>-75544.582037053595</v>
      </c>
      <c r="O36" s="8">
        <v>-70602.413099077021</v>
      </c>
      <c r="P36" s="8">
        <v>-66158.208481539885</v>
      </c>
      <c r="Q36" s="8">
        <v>-61655.451996365497</v>
      </c>
      <c r="R36" s="8">
        <v>-57621.917742841571</v>
      </c>
      <c r="S36" s="8">
        <v>-42414.360444186837</v>
      </c>
      <c r="T36" s="8">
        <v>-35902.035753042175</v>
      </c>
      <c r="U36" s="8">
        <v>-29877.576411520429</v>
      </c>
      <c r="V36" s="8">
        <v>-24576.28548034963</v>
      </c>
      <c r="W36" s="8">
        <v>-19840.749657441851</v>
      </c>
      <c r="X36" s="8">
        <v>-18591.835528695839</v>
      </c>
      <c r="Y36" s="8">
        <v>-17326.46710074765</v>
      </c>
      <c r="Z36" s="8">
        <v>-16192.959902730629</v>
      </c>
      <c r="AA36" s="8">
        <v>-15133.607381514459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3.7616354323842199E-5</v>
      </c>
      <c r="E38" s="8">
        <v>8.8028901713200301E-5</v>
      </c>
      <c r="F38" s="8">
        <v>8.2270001578207397E-5</v>
      </c>
      <c r="G38" s="8">
        <v>7.6887851920834601E-5</v>
      </c>
      <c r="H38" s="8">
        <v>7.2047998273629094E-5</v>
      </c>
      <c r="I38" s="8">
        <v>6.7144380114378402E-5</v>
      </c>
      <c r="J38" s="8">
        <v>6.2751757098763507E-5</v>
      </c>
      <c r="K38" s="8">
        <v>5.8646501945126597E-5</v>
      </c>
      <c r="L38" s="8">
        <v>5.4954885139038497E-5</v>
      </c>
      <c r="M38" s="8">
        <v>5.1214631708486703E-5</v>
      </c>
      <c r="N38" s="8">
        <v>4.7864141770301005E-5</v>
      </c>
      <c r="O38" s="8">
        <v>4.4732842763522994E-5</v>
      </c>
      <c r="P38" s="8">
        <v>4.19170479820298E-5</v>
      </c>
      <c r="Q38" s="8">
        <v>3.90641554299532E-5</v>
      </c>
      <c r="R38" s="8">
        <v>3.6508556466423101E-5</v>
      </c>
      <c r="S38" s="8">
        <v>3.4120146220798597E-5</v>
      </c>
      <c r="T38" s="8">
        <v>3.1972388024875196E-5</v>
      </c>
      <c r="U38" s="8">
        <v>2.9796333363121E-5</v>
      </c>
      <c r="V38" s="8">
        <v>2.7847040518525197E-5</v>
      </c>
      <c r="W38" s="8">
        <v>2.6025271505391698E-5</v>
      </c>
      <c r="X38" s="8">
        <v>2.4387060759894798E-5</v>
      </c>
      <c r="Y38" s="8">
        <v>2.2727266777294399E-5</v>
      </c>
      <c r="Z38" s="8">
        <v>2.1240436234545997E-5</v>
      </c>
      <c r="AA38" s="8">
        <v>5.39887050811418E-5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6.7482068240993303E-5</v>
      </c>
      <c r="E40" s="8">
        <v>9.98514084883936E-5</v>
      </c>
      <c r="F40" s="8">
        <v>9.3319073327646993E-5</v>
      </c>
      <c r="G40" s="8">
        <v>1321.4325992892375</v>
      </c>
      <c r="H40" s="8">
        <v>1238.2524840248464</v>
      </c>
      <c r="I40" s="8">
        <v>1153.9764803621038</v>
      </c>
      <c r="J40" s="8">
        <v>1078.4827047485398</v>
      </c>
      <c r="K40" s="8">
        <v>1007.927761166494</v>
      </c>
      <c r="L40" s="8">
        <v>944.48181061472565</v>
      </c>
      <c r="M40" s="8">
        <v>880.19996700231923</v>
      </c>
      <c r="N40" s="8">
        <v>822.6168238611541</v>
      </c>
      <c r="O40" s="8">
        <v>768.8007697495641</v>
      </c>
      <c r="P40" s="8">
        <v>720.4071281587045</v>
      </c>
      <c r="Q40" s="8">
        <v>671.37590508049584</v>
      </c>
      <c r="R40" s="8">
        <v>627.4541167228972</v>
      </c>
      <c r="S40" s="8">
        <v>586.40571640012524</v>
      </c>
      <c r="T40" s="8">
        <v>549.49328128380216</v>
      </c>
      <c r="U40" s="8">
        <v>512.09453375172779</v>
      </c>
      <c r="V40" s="8">
        <v>478.59302206457488</v>
      </c>
      <c r="W40" s="8">
        <v>2697.4127935614938</v>
      </c>
      <c r="X40" s="8">
        <v>2527.6189598050378</v>
      </c>
      <c r="Y40" s="8">
        <v>4023.8799282170503</v>
      </c>
      <c r="Z40" s="8">
        <v>3760.6354458843925</v>
      </c>
      <c r="AA40" s="8">
        <v>3514.6125655926403</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1284.11588446012</v>
      </c>
      <c r="H42" s="8">
        <v>1821.8165591797601</v>
      </c>
      <c r="I42" s="8">
        <v>2855.4222911387301</v>
      </c>
      <c r="J42" s="8">
        <v>11584.813630282801</v>
      </c>
      <c r="K42" s="8">
        <v>19592.095245279699</v>
      </c>
      <c r="L42" s="8">
        <v>22462.800499463301</v>
      </c>
      <c r="M42" s="8">
        <v>21438.3685715096</v>
      </c>
      <c r="N42" s="8">
        <v>27267.357348087</v>
      </c>
      <c r="O42" s="8">
        <v>29214.631954631401</v>
      </c>
      <c r="P42" s="8">
        <v>30999.3548941031</v>
      </c>
      <c r="Q42" s="8">
        <v>32596.125342217099</v>
      </c>
      <c r="R42" s="8">
        <v>30463.668539001101</v>
      </c>
      <c r="S42" s="8">
        <v>32745.871948424203</v>
      </c>
      <c r="T42" s="8">
        <v>34915.119707381098</v>
      </c>
      <c r="U42" s="8">
        <v>36244.686695800701</v>
      </c>
      <c r="V42" s="8">
        <v>33873.538970978901</v>
      </c>
      <c r="W42" s="8">
        <v>45615.341787534599</v>
      </c>
      <c r="X42" s="8">
        <v>48523.671598432506</v>
      </c>
      <c r="Y42" s="8">
        <v>46635.326265804601</v>
      </c>
      <c r="Z42" s="8">
        <v>44589.629601201603</v>
      </c>
      <c r="AA42" s="8">
        <v>41672.551017553502</v>
      </c>
    </row>
    <row r="43" spans="1:27">
      <c r="A43" s="16" t="s">
        <v>24</v>
      </c>
      <c r="B43" s="16" t="s">
        <v>9</v>
      </c>
      <c r="C43" s="8">
        <v>0</v>
      </c>
      <c r="D43" s="8">
        <v>84445.835712357526</v>
      </c>
      <c r="E43" s="8">
        <v>125035.05031805782</v>
      </c>
      <c r="F43" s="8">
        <v>116855.18718059099</v>
      </c>
      <c r="G43" s="8">
        <v>111976.46260648621</v>
      </c>
      <c r="H43" s="8">
        <v>112648.55352602193</v>
      </c>
      <c r="I43" s="8">
        <v>124065.41531285462</v>
      </c>
      <c r="J43" s="8">
        <v>163164.58289591604</v>
      </c>
      <c r="K43" s="8">
        <v>166961.75472036868</v>
      </c>
      <c r="L43" s="8">
        <v>156452.0261047321</v>
      </c>
      <c r="M43" s="8">
        <v>145803.83305691701</v>
      </c>
      <c r="N43" s="8">
        <v>145445.8502852775</v>
      </c>
      <c r="O43" s="8">
        <v>137079.98324932175</v>
      </c>
      <c r="P43" s="8">
        <v>129190.21153358769</v>
      </c>
      <c r="Q43" s="8">
        <v>120397.46944714997</v>
      </c>
      <c r="R43" s="8">
        <v>125790.81517826937</v>
      </c>
      <c r="S43" s="8">
        <v>126220.58591579125</v>
      </c>
      <c r="T43" s="8">
        <v>123475.75100871806</v>
      </c>
      <c r="U43" s="8">
        <v>117947.72284956394</v>
      </c>
      <c r="V43" s="8">
        <v>110231.51666231173</v>
      </c>
      <c r="W43" s="8">
        <v>105122.60925313373</v>
      </c>
      <c r="X43" s="8">
        <v>101185.22189942955</v>
      </c>
      <c r="Y43" s="8">
        <v>97800.527636866347</v>
      </c>
      <c r="Z43" s="8">
        <v>91402.362251987201</v>
      </c>
      <c r="AA43" s="8">
        <v>85422.768436008628</v>
      </c>
    </row>
    <row r="44" spans="1:27">
      <c r="A44" s="16" t="s">
        <v>24</v>
      </c>
      <c r="B44" s="16" t="s">
        <v>8</v>
      </c>
      <c r="C44" s="8">
        <v>0</v>
      </c>
      <c r="D44" s="8">
        <v>3.362063105819887E-4</v>
      </c>
      <c r="E44" s="8">
        <v>23320.546186101281</v>
      </c>
      <c r="F44" s="8">
        <v>32770.271908877243</v>
      </c>
      <c r="G44" s="8">
        <v>32189.037114020477</v>
      </c>
      <c r="H44" s="8">
        <v>30162.836381006262</v>
      </c>
      <c r="I44" s="8">
        <v>28109.940592691979</v>
      </c>
      <c r="J44" s="8">
        <v>32873.649579411365</v>
      </c>
      <c r="K44" s="8">
        <v>37679.873586960239</v>
      </c>
      <c r="L44" s="8">
        <v>44744.24204710425</v>
      </c>
      <c r="M44" s="8">
        <v>53421.474884927971</v>
      </c>
      <c r="N44" s="8">
        <v>89423.555355433826</v>
      </c>
      <c r="O44" s="8">
        <v>84042.124922920688</v>
      </c>
      <c r="P44" s="8">
        <v>91353.042315086335</v>
      </c>
      <c r="Q44" s="8">
        <v>85135.514462443665</v>
      </c>
      <c r="R44" s="8">
        <v>79565.901344608428</v>
      </c>
      <c r="S44" s="8">
        <v>79608.321486345507</v>
      </c>
      <c r="T44" s="8">
        <v>79208.290881354973</v>
      </c>
      <c r="U44" s="8">
        <v>74391.727071000758</v>
      </c>
      <c r="V44" s="8">
        <v>69524.97857259048</v>
      </c>
      <c r="W44" s="8">
        <v>100549.15984539477</v>
      </c>
      <c r="X44" s="8">
        <v>102407.84875447079</v>
      </c>
      <c r="Y44" s="8">
        <v>97729.814758521214</v>
      </c>
      <c r="Z44" s="8">
        <v>91336.275449813824</v>
      </c>
      <c r="AA44" s="8">
        <v>85361.005069508625</v>
      </c>
    </row>
    <row r="45" spans="1:27">
      <c r="A45" s="16" t="s">
        <v>24</v>
      </c>
      <c r="B45" s="16" t="s">
        <v>84</v>
      </c>
      <c r="C45" s="8">
        <v>0</v>
      </c>
      <c r="D45" s="8">
        <v>230.80171623901973</v>
      </c>
      <c r="E45" s="8">
        <v>72023.187856944423</v>
      </c>
      <c r="F45" s="8">
        <v>110721.66664095189</v>
      </c>
      <c r="G45" s="8">
        <v>103478.19479109855</v>
      </c>
      <c r="H45" s="8">
        <v>96964.560896332754</v>
      </c>
      <c r="I45" s="8">
        <v>90365.110634149445</v>
      </c>
      <c r="J45" s="8">
        <v>84453.374405300652</v>
      </c>
      <c r="K45" s="8">
        <v>78928.387273613145</v>
      </c>
      <c r="L45" s="8">
        <v>73960.088205932494</v>
      </c>
      <c r="M45" s="8">
        <v>68926.332378486448</v>
      </c>
      <c r="N45" s="8">
        <v>88692.677504845953</v>
      </c>
      <c r="O45" s="8">
        <v>82890.352795613493</v>
      </c>
      <c r="P45" s="8">
        <v>80902.216777183974</v>
      </c>
      <c r="Q45" s="8">
        <v>75395.976654138329</v>
      </c>
      <c r="R45" s="8">
        <v>70463.529587622048</v>
      </c>
      <c r="S45" s="8">
        <v>65853.765973541304</v>
      </c>
      <c r="T45" s="8">
        <v>61708.474090423639</v>
      </c>
      <c r="U45" s="8">
        <v>57508.568518711902</v>
      </c>
      <c r="V45" s="8">
        <v>53746.325711277015</v>
      </c>
      <c r="W45" s="8">
        <v>81838.683010069784</v>
      </c>
      <c r="X45" s="8">
        <v>78409.491258221402</v>
      </c>
      <c r="Y45" s="8">
        <v>92380.908656692656</v>
      </c>
      <c r="Z45" s="8">
        <v>86337.297788259064</v>
      </c>
      <c r="AA45" s="8">
        <v>80689.063339282802</v>
      </c>
    </row>
    <row r="46" spans="1:27">
      <c r="A46" s="16" t="s">
        <v>24</v>
      </c>
      <c r="B46" s="16" t="s">
        <v>187</v>
      </c>
      <c r="C46" s="8">
        <v>0</v>
      </c>
      <c r="D46" s="8">
        <v>0</v>
      </c>
      <c r="E46" s="8">
        <v>0</v>
      </c>
      <c r="F46" s="8">
        <v>0</v>
      </c>
      <c r="G46" s="8">
        <v>1.4457408211033802E-4</v>
      </c>
      <c r="H46" s="8">
        <v>1.3547358858486501E-4</v>
      </c>
      <c r="I46" s="8">
        <v>1.26253197109717E-4</v>
      </c>
      <c r="J46" s="8">
        <v>1.1799364212575E-4</v>
      </c>
      <c r="K46" s="8">
        <v>1.1027443186250999E-4</v>
      </c>
      <c r="L46" s="8">
        <v>1.03332995759017E-4</v>
      </c>
      <c r="M46" s="8">
        <v>9.6300107037678101E-5</v>
      </c>
      <c r="N46" s="8">
        <v>9.00001000101458E-5</v>
      </c>
      <c r="O46" s="8">
        <v>8.411224297670871E-5</v>
      </c>
      <c r="P46" s="8">
        <v>7.8817636146430605E-5</v>
      </c>
      <c r="Q46" s="8">
        <v>7.3453273483515202E-5</v>
      </c>
      <c r="R46" s="8">
        <v>6.86479191243519E-5</v>
      </c>
      <c r="S46" s="8">
        <v>6.4156933743207104E-5</v>
      </c>
      <c r="T46" s="8">
        <v>6.0118452214417703E-5</v>
      </c>
      <c r="U46" s="8">
        <v>5.6026764158559999E-5</v>
      </c>
      <c r="V46" s="8">
        <v>5.2361461815845902E-5</v>
      </c>
      <c r="W46" s="8">
        <v>4.8935945608655897E-5</v>
      </c>
      <c r="X46" s="8">
        <v>4.5855578438594197E-5</v>
      </c>
      <c r="Y46" s="8">
        <v>4.2734627787328999E-5</v>
      </c>
      <c r="Z46" s="8">
        <v>3.9938904463015201E-5</v>
      </c>
      <c r="AA46" s="8">
        <v>3.7326078927001099E-5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84676.637869901286</v>
      </c>
      <c r="E48" s="72">
        <v>13220.212017182355</v>
      </c>
      <c r="F48" s="72">
        <v>28104.99108038882</v>
      </c>
      <c r="G48" s="72">
        <v>33200.519129083383</v>
      </c>
      <c r="H48" s="72">
        <v>56055.749324431978</v>
      </c>
      <c r="I48" s="72">
        <v>72481.94137850788</v>
      </c>
      <c r="J48" s="72">
        <v>130474.60051010853</v>
      </c>
      <c r="K48" s="72">
        <v>152132.37202649764</v>
      </c>
      <c r="L48" s="72">
        <v>186495.2048055343</v>
      </c>
      <c r="M48" s="72">
        <v>197833.35382264497</v>
      </c>
      <c r="N48" s="72">
        <v>276107.47541831608</v>
      </c>
      <c r="O48" s="72">
        <v>263393.48072200496</v>
      </c>
      <c r="P48" s="72">
        <v>267007.02428731462</v>
      </c>
      <c r="Q48" s="72">
        <v>252541.00992718147</v>
      </c>
      <c r="R48" s="72">
        <v>249289.45112853879</v>
      </c>
      <c r="S48" s="72">
        <v>262600.59069459263</v>
      </c>
      <c r="T48" s="72">
        <v>263955.0933082102</v>
      </c>
      <c r="U48" s="72">
        <v>256727.22334313169</v>
      </c>
      <c r="V48" s="72">
        <v>243278.66753908157</v>
      </c>
      <c r="W48" s="72">
        <v>315982.45710721373</v>
      </c>
      <c r="X48" s="72">
        <v>314462.01701190608</v>
      </c>
      <c r="Y48" s="72">
        <v>321243.99021081609</v>
      </c>
      <c r="Z48" s="72">
        <v>301233.24069559475</v>
      </c>
      <c r="AA48" s="72">
        <v>281526.39313774649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-28875.2140447581</v>
      </c>
      <c r="E52" s="8">
        <v>-134790.03941875932</v>
      </c>
      <c r="F52" s="8">
        <v>-125971.9998493514</v>
      </c>
      <c r="G52" s="8">
        <v>-142074.4728938312</v>
      </c>
      <c r="H52" s="8">
        <v>-133131.32207570199</v>
      </c>
      <c r="I52" s="8">
        <v>-124070.34628483</v>
      </c>
      <c r="J52" s="8">
        <v>-115953.5946470739</v>
      </c>
      <c r="K52" s="8">
        <v>-108367.84543437179</v>
      </c>
      <c r="L52" s="8">
        <v>-34798.774202309294</v>
      </c>
      <c r="M52" s="8">
        <v>-32430.3544656493</v>
      </c>
      <c r="N52" s="8">
        <v>-30308.742482819198</v>
      </c>
      <c r="O52" s="8">
        <v>-28325.927546147203</v>
      </c>
      <c r="P52" s="8">
        <v>-26542.897583418398</v>
      </c>
      <c r="Q52" s="8">
        <v>-24736.376407148196</v>
      </c>
      <c r="R52" s="8">
        <v>-23118.108785288296</v>
      </c>
      <c r="S52" s="8">
        <v>-21605.709139111499</v>
      </c>
      <c r="T52" s="8">
        <v>-20245.696242860304</v>
      </c>
      <c r="U52" s="8">
        <v>-18867.765333994281</v>
      </c>
      <c r="V52" s="8">
        <v>-17633.42554087767</v>
      </c>
      <c r="W52" s="8">
        <v>-16479.836949501208</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7.26504832906094E-5</v>
      </c>
      <c r="E55" s="8">
        <v>1557.6942782452195</v>
      </c>
      <c r="F55" s="8">
        <v>1455.7890446835172</v>
      </c>
      <c r="G55" s="8">
        <v>1360.550508671063</v>
      </c>
      <c r="H55" s="8">
        <v>1274.9080651186109</v>
      </c>
      <c r="I55" s="8">
        <v>6367.0535424132077</v>
      </c>
      <c r="J55" s="8">
        <v>5950.5173277007589</v>
      </c>
      <c r="K55" s="8">
        <v>6141.6792508897861</v>
      </c>
      <c r="L55" s="8">
        <v>11480.78606838367</v>
      </c>
      <c r="M55" s="8">
        <v>10699.39876552498</v>
      </c>
      <c r="N55" s="8">
        <v>9999.4380958363745</v>
      </c>
      <c r="O55" s="8">
        <v>9345.269245842308</v>
      </c>
      <c r="P55" s="8">
        <v>8757.0133079578991</v>
      </c>
      <c r="Q55" s="8">
        <v>8161.0071661270385</v>
      </c>
      <c r="R55" s="8">
        <v>7627.1094996349684</v>
      </c>
      <c r="S55" s="8">
        <v>7128.1397172996367</v>
      </c>
      <c r="T55" s="8">
        <v>12485.04181352376</v>
      </c>
      <c r="U55" s="8">
        <v>11635.304427020852</v>
      </c>
      <c r="V55" s="8">
        <v>10874.116283906613</v>
      </c>
      <c r="W55" s="8">
        <v>10162.725496147639</v>
      </c>
      <c r="X55" s="8">
        <v>9523.0132031221819</v>
      </c>
      <c r="Y55" s="8">
        <v>8874.8727746224995</v>
      </c>
      <c r="Z55" s="8">
        <v>8294.2736188323506</v>
      </c>
      <c r="AA55" s="8">
        <v>7751.6575922292195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1887.45289405976</v>
      </c>
      <c r="H57" s="8">
        <v>6208.0085758887699</v>
      </c>
      <c r="I57" s="8">
        <v>13338.4844621014</v>
      </c>
      <c r="J57" s="8">
        <v>23255.648617280498</v>
      </c>
      <c r="K57" s="8">
        <v>34852.221883535196</v>
      </c>
      <c r="L57" s="8">
        <v>39742.5349742693</v>
      </c>
      <c r="M57" s="8">
        <v>46702.3730406576</v>
      </c>
      <c r="N57" s="8">
        <v>49959.462292305703</v>
      </c>
      <c r="O57" s="8">
        <v>52364.9408721863</v>
      </c>
      <c r="P57" s="8">
        <v>53859.722126929002</v>
      </c>
      <c r="Q57" s="8">
        <v>54384.625628543195</v>
      </c>
      <c r="R57" s="8">
        <v>54215.823640602503</v>
      </c>
      <c r="S57" s="8">
        <v>54470.036148950705</v>
      </c>
      <c r="T57" s="8">
        <v>54339.590108843899</v>
      </c>
      <c r="U57" s="8">
        <v>53645.888249094001</v>
      </c>
      <c r="V57" s="8">
        <v>50136.344145640796</v>
      </c>
      <c r="W57" s="8">
        <v>48429.709286909296</v>
      </c>
      <c r="X57" s="8">
        <v>46037.874970509998</v>
      </c>
      <c r="Y57" s="8">
        <v>42904.517142672499</v>
      </c>
      <c r="Z57" s="8">
        <v>46632.388068585205</v>
      </c>
      <c r="AA57" s="8">
        <v>43581.671079997002</v>
      </c>
    </row>
    <row r="58" spans="1:27">
      <c r="A58" s="16" t="s">
        <v>25</v>
      </c>
      <c r="B58" s="16" t="s">
        <v>9</v>
      </c>
      <c r="C58" s="8">
        <v>0</v>
      </c>
      <c r="D58" s="8">
        <v>16731.931547657205</v>
      </c>
      <c r="E58" s="8">
        <v>161331.72766296405</v>
      </c>
      <c r="F58" s="8">
        <v>212998.78812385528</v>
      </c>
      <c r="G58" s="8">
        <v>257550.84211351885</v>
      </c>
      <c r="H58" s="8">
        <v>295829.28990543366</v>
      </c>
      <c r="I58" s="8">
        <v>359823.11971191847</v>
      </c>
      <c r="J58" s="8">
        <v>413279.03148577607</v>
      </c>
      <c r="K58" s="8">
        <v>445411.41684576526</v>
      </c>
      <c r="L58" s="8">
        <v>500499.78236940305</v>
      </c>
      <c r="M58" s="8">
        <v>575949.58463390463</v>
      </c>
      <c r="N58" s="8">
        <v>648396.34203089413</v>
      </c>
      <c r="O58" s="8">
        <v>706330.55919553468</v>
      </c>
      <c r="P58" s="8">
        <v>747791.1093926914</v>
      </c>
      <c r="Q58" s="8">
        <v>696896.12066078535</v>
      </c>
      <c r="R58" s="8">
        <v>657618.79925508751</v>
      </c>
      <c r="S58" s="8">
        <v>620946.05865080305</v>
      </c>
      <c r="T58" s="8">
        <v>586918.52262164361</v>
      </c>
      <c r="U58" s="8">
        <v>547465.70360115927</v>
      </c>
      <c r="V58" s="8">
        <v>512303.06291395222</v>
      </c>
      <c r="W58" s="8">
        <v>485540.39001030638</v>
      </c>
      <c r="X58" s="8">
        <v>470203.86556203308</v>
      </c>
      <c r="Y58" s="8">
        <v>438829.72158388264</v>
      </c>
      <c r="Z58" s="8">
        <v>410121.23501089384</v>
      </c>
      <c r="AA58" s="8">
        <v>383290.87373520009</v>
      </c>
    </row>
    <row r="59" spans="1:27">
      <c r="A59" s="16" t="s">
        <v>25</v>
      </c>
      <c r="B59" s="16" t="s">
        <v>8</v>
      </c>
      <c r="C59" s="8">
        <v>0</v>
      </c>
      <c r="D59" s="8">
        <v>2.5154842909624864E-4</v>
      </c>
      <c r="E59" s="8">
        <v>1045.3511840152541</v>
      </c>
      <c r="F59" s="8">
        <v>3173.2624402855454</v>
      </c>
      <c r="G59" s="8">
        <v>13946.573604074729</v>
      </c>
      <c r="H59" s="8">
        <v>13068.679717883157</v>
      </c>
      <c r="I59" s="8">
        <v>12179.219715769992</v>
      </c>
      <c r="J59" s="8">
        <v>11867.239393211654</v>
      </c>
      <c r="K59" s="8">
        <v>11948.343861138219</v>
      </c>
      <c r="L59" s="8">
        <v>11196.232395042296</v>
      </c>
      <c r="M59" s="8">
        <v>10434.211941667159</v>
      </c>
      <c r="N59" s="8">
        <v>15081.035140505246</v>
      </c>
      <c r="O59" s="8">
        <v>14094.425361032538</v>
      </c>
      <c r="P59" s="8">
        <v>13207.224683531696</v>
      </c>
      <c r="Q59" s="8">
        <v>12308.335249974076</v>
      </c>
      <c r="R59" s="8">
        <v>20812.883377173075</v>
      </c>
      <c r="S59" s="8">
        <v>19859.356905909579</v>
      </c>
      <c r="T59" s="8">
        <v>21603.099352588906</v>
      </c>
      <c r="U59" s="8">
        <v>20132.782996551759</v>
      </c>
      <c r="V59" s="8">
        <v>18815.685040144468</v>
      </c>
      <c r="W59" s="8">
        <v>17632.558790842078</v>
      </c>
      <c r="X59" s="8">
        <v>16522.643481616447</v>
      </c>
      <c r="Y59" s="8">
        <v>15796.52017960842</v>
      </c>
      <c r="Z59" s="8">
        <v>14763.102967484729</v>
      </c>
      <c r="AA59" s="8">
        <v>13797.29248913347</v>
      </c>
    </row>
    <row r="60" spans="1:27">
      <c r="A60" s="16" t="s">
        <v>25</v>
      </c>
      <c r="B60" s="16" t="s">
        <v>84</v>
      </c>
      <c r="C60" s="8">
        <v>0</v>
      </c>
      <c r="D60" s="8">
        <v>3.5856137383102251E-3</v>
      </c>
      <c r="E60" s="8">
        <v>13439.820386243184</v>
      </c>
      <c r="F60" s="8">
        <v>25913.460298716182</v>
      </c>
      <c r="G60" s="8">
        <v>24218.187449187964</v>
      </c>
      <c r="H60" s="8">
        <v>22693.727085708841</v>
      </c>
      <c r="I60" s="8">
        <v>21149.18224080608</v>
      </c>
      <c r="J60" s="8">
        <v>19765.590907368998</v>
      </c>
      <c r="K60" s="8">
        <v>32653.407815258084</v>
      </c>
      <c r="L60" s="8">
        <v>30597.976290297654</v>
      </c>
      <c r="M60" s="8">
        <v>28515.464696447769</v>
      </c>
      <c r="N60" s="8">
        <v>26649.967008156917</v>
      </c>
      <c r="O60" s="8">
        <v>24906.511221858043</v>
      </c>
      <c r="P60" s="8">
        <v>23338.723008658275</v>
      </c>
      <c r="Q60" s="8">
        <v>21750.279356625091</v>
      </c>
      <c r="R60" s="8">
        <v>20327.363886493389</v>
      </c>
      <c r="S60" s="8">
        <v>18997.536342886029</v>
      </c>
      <c r="T60" s="8">
        <v>17801.699906194448</v>
      </c>
      <c r="U60" s="8">
        <v>16590.108457252303</v>
      </c>
      <c r="V60" s="8">
        <v>15504.774260229517</v>
      </c>
      <c r="W60" s="8">
        <v>14490.443237526997</v>
      </c>
      <c r="X60" s="8">
        <v>13578.314437608929</v>
      </c>
      <c r="Y60" s="8">
        <v>12654.169310701714</v>
      </c>
      <c r="Z60" s="8">
        <v>11826.326460384447</v>
      </c>
      <c r="AA60" s="8">
        <v>11052.641557872661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-12143.278587288245</v>
      </c>
      <c r="E63" s="72">
        <v>42584.554092708378</v>
      </c>
      <c r="F63" s="72">
        <v>117569.30005818912</v>
      </c>
      <c r="G63" s="72">
        <v>156889.13367568119</v>
      </c>
      <c r="H63" s="72">
        <v>205943.29127433104</v>
      </c>
      <c r="I63" s="72">
        <v>288786.71338817914</v>
      </c>
      <c r="J63" s="72">
        <v>358164.43308426411</v>
      </c>
      <c r="K63" s="72">
        <v>422639.22422221472</v>
      </c>
      <c r="L63" s="72">
        <v>558718.53789508669</v>
      </c>
      <c r="M63" s="72">
        <v>639870.6786125527</v>
      </c>
      <c r="N63" s="72">
        <v>719777.5020848792</v>
      </c>
      <c r="O63" s="72">
        <v>778715.77835030667</v>
      </c>
      <c r="P63" s="72">
        <v>820410.89493634983</v>
      </c>
      <c r="Q63" s="72">
        <v>768763.99165490642</v>
      </c>
      <c r="R63" s="72">
        <v>737483.87087370316</v>
      </c>
      <c r="S63" s="72">
        <v>699795.41862673755</v>
      </c>
      <c r="T63" s="72">
        <v>672902.25755993428</v>
      </c>
      <c r="U63" s="72">
        <v>630602.02239708381</v>
      </c>
      <c r="V63" s="72">
        <v>590000.55710299604</v>
      </c>
      <c r="W63" s="72">
        <v>559775.98987223126</v>
      </c>
      <c r="X63" s="72">
        <v>555865.71165489056</v>
      </c>
      <c r="Y63" s="72">
        <v>519059.80099148781</v>
      </c>
      <c r="Z63" s="72">
        <v>491637.32612618059</v>
      </c>
      <c r="AA63" s="72">
        <v>459474.13645443245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5.8271097348513804E-5</v>
      </c>
      <c r="E68" s="8">
        <v>8.2118502302338004E-5</v>
      </c>
      <c r="F68" s="8">
        <v>7.6746263812584896E-5</v>
      </c>
      <c r="G68" s="8">
        <v>7.1725480178699993E-5</v>
      </c>
      <c r="H68" s="8">
        <v>6.7210581944868896E-5</v>
      </c>
      <c r="I68" s="8">
        <v>6.9583293376784808E-5</v>
      </c>
      <c r="J68" s="8">
        <v>6.50311152872935E-5</v>
      </c>
      <c r="K68" s="8">
        <v>6.0776743242224794E-5</v>
      </c>
      <c r="L68" s="8">
        <v>5.6951034302547101E-5</v>
      </c>
      <c r="M68" s="8">
        <v>5.3074922090054194E-5</v>
      </c>
      <c r="N68" s="8">
        <v>4.9602730911468601E-5</v>
      </c>
      <c r="O68" s="8">
        <v>4.6357692427713003E-5</v>
      </c>
      <c r="P68" s="8">
        <v>4.3439618360520898E-5</v>
      </c>
      <c r="Q68" s="8">
        <v>4.0483099004985401E-5</v>
      </c>
      <c r="R68" s="8">
        <v>3.7834671956738099E-5</v>
      </c>
      <c r="S68" s="8">
        <v>3.5359506491775798E-5</v>
      </c>
      <c r="T68" s="8">
        <v>3.3133734381068201E-5</v>
      </c>
      <c r="U68" s="8">
        <v>3.0878637980225301E-5</v>
      </c>
      <c r="V68" s="8">
        <v>2.8858540160396999E-5</v>
      </c>
      <c r="W68" s="8">
        <v>2.69705982732329E-5</v>
      </c>
      <c r="X68" s="8">
        <v>2.5272882117052297E-5</v>
      </c>
      <c r="Y68" s="8">
        <v>2.35527987468646E-5</v>
      </c>
      <c r="Z68" s="8">
        <v>2.2011961439536901E-5</v>
      </c>
      <c r="AA68" s="8">
        <v>9.5331733866863599E-5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5.1091267724336301E-5</v>
      </c>
      <c r="E70" s="8">
        <v>7.0460071774971193E-5</v>
      </c>
      <c r="F70" s="8">
        <v>6.5850534350790898E-5</v>
      </c>
      <c r="G70" s="8">
        <v>6.1542555450887597E-5</v>
      </c>
      <c r="H70" s="8">
        <v>8.1786212492915712E-5</v>
      </c>
      <c r="I70" s="8">
        <v>1.199256935823696E-4</v>
      </c>
      <c r="J70" s="8">
        <v>1.1208008742894131E-4</v>
      </c>
      <c r="K70" s="8">
        <v>1.061664102893964E-4</v>
      </c>
      <c r="L70" s="8">
        <v>2.478675053401742E-4</v>
      </c>
      <c r="M70" s="8">
        <v>2.3099753491215308E-4</v>
      </c>
      <c r="N70" s="8">
        <v>2.1759745871979661E-4</v>
      </c>
      <c r="O70" s="8">
        <v>2.0336211089643961E-4</v>
      </c>
      <c r="P70" s="8">
        <v>1.9056109188580388E-4</v>
      </c>
      <c r="Q70" s="8">
        <v>1.7759142093021359E-4</v>
      </c>
      <c r="R70" s="8">
        <v>1.669453378647802E-4</v>
      </c>
      <c r="S70" s="8">
        <v>1.5602368020400169E-4</v>
      </c>
      <c r="T70" s="8">
        <v>2.063314103228017E-4</v>
      </c>
      <c r="U70" s="8">
        <v>1.9318312684065892E-4</v>
      </c>
      <c r="V70" s="8">
        <v>1.8054497830546971E-4</v>
      </c>
      <c r="W70" s="8">
        <v>1.6873362453755412E-4</v>
      </c>
      <c r="X70" s="8">
        <v>1.5811236217005932E-4</v>
      </c>
      <c r="Y70" s="8">
        <v>1.4735116589928139E-4</v>
      </c>
      <c r="Z70" s="8">
        <v>1.3771136996097309E-4</v>
      </c>
      <c r="AA70" s="8">
        <v>987.54791354065685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25934.563863286399</v>
      </c>
      <c r="H72" s="8">
        <v>24633.426819854503</v>
      </c>
      <c r="I72" s="8">
        <v>23789.471238226499</v>
      </c>
      <c r="J72" s="8">
        <v>23027.826134196399</v>
      </c>
      <c r="K72" s="8">
        <v>31205.4933066511</v>
      </c>
      <c r="L72" s="8">
        <v>29460.6777932287</v>
      </c>
      <c r="M72" s="8">
        <v>27902.563988953003</v>
      </c>
      <c r="N72" s="8">
        <v>26707.998230215198</v>
      </c>
      <c r="O72" s="8">
        <v>25571.503128697001</v>
      </c>
      <c r="P72" s="8">
        <v>24470.138089854201</v>
      </c>
      <c r="Q72" s="8">
        <v>23359.2288688892</v>
      </c>
      <c r="R72" s="8">
        <v>22252.4593568044</v>
      </c>
      <c r="S72" s="8">
        <v>23735.449158721702</v>
      </c>
      <c r="T72" s="8">
        <v>24802.846137369401</v>
      </c>
      <c r="U72" s="8">
        <v>25902.213103216498</v>
      </c>
      <c r="V72" s="8">
        <v>26068.341495090601</v>
      </c>
      <c r="W72" s="8">
        <v>28319.025803392498</v>
      </c>
      <c r="X72" s="8">
        <v>29899.0949265278</v>
      </c>
      <c r="Y72" s="8">
        <v>28776.466329831401</v>
      </c>
      <c r="Z72" s="8">
        <v>29915.1065675342</v>
      </c>
      <c r="AA72" s="8">
        <v>27958.043513273002</v>
      </c>
    </row>
    <row r="73" spans="1:27">
      <c r="A73" s="16" t="s">
        <v>26</v>
      </c>
      <c r="B73" s="16" t="s">
        <v>9</v>
      </c>
      <c r="C73" s="8">
        <v>0</v>
      </c>
      <c r="D73" s="8">
        <v>13567.22250613108</v>
      </c>
      <c r="E73" s="8">
        <v>13869.45730178626</v>
      </c>
      <c r="F73" s="8">
        <v>12962.109803433406</v>
      </c>
      <c r="G73" s="8">
        <v>26569.744215731294</v>
      </c>
      <c r="H73" s="8">
        <v>24897.263884803771</v>
      </c>
      <c r="I73" s="8">
        <v>27231.407110221771</v>
      </c>
      <c r="J73" s="8">
        <v>30291.861823483116</v>
      </c>
      <c r="K73" s="8">
        <v>28917.036799012494</v>
      </c>
      <c r="L73" s="8">
        <v>27096.798328022607</v>
      </c>
      <c r="M73" s="8">
        <v>25252.578725096097</v>
      </c>
      <c r="N73" s="8">
        <v>29188.6828667466</v>
      </c>
      <c r="O73" s="8">
        <v>28457.460102071243</v>
      </c>
      <c r="P73" s="8">
        <v>35434.670763346003</v>
      </c>
      <c r="Q73" s="8">
        <v>33022.971630926375</v>
      </c>
      <c r="R73" s="8">
        <v>32424.801726464739</v>
      </c>
      <c r="S73" s="8">
        <v>34063.699969113783</v>
      </c>
      <c r="T73" s="8">
        <v>31996.494928188444</v>
      </c>
      <c r="U73" s="8">
        <v>33781.230011355925</v>
      </c>
      <c r="V73" s="8">
        <v>31571.243003154155</v>
      </c>
      <c r="W73" s="8">
        <v>35386.882740023728</v>
      </c>
      <c r="X73" s="8">
        <v>40461.383760788354</v>
      </c>
      <c r="Y73" s="8">
        <v>37707.566601675804</v>
      </c>
      <c r="Z73" s="8">
        <v>35240.71644034882</v>
      </c>
      <c r="AA73" s="8">
        <v>32935.249000498414</v>
      </c>
    </row>
    <row r="74" spans="1:27">
      <c r="A74" s="16" t="s">
        <v>26</v>
      </c>
      <c r="B74" s="16" t="s">
        <v>8</v>
      </c>
      <c r="C74" s="8">
        <v>0</v>
      </c>
      <c r="D74" s="8">
        <v>5.5676123048437542E-4</v>
      </c>
      <c r="E74" s="8">
        <v>15917.712680421719</v>
      </c>
      <c r="F74" s="8">
        <v>14876.366986904879</v>
      </c>
      <c r="G74" s="8">
        <v>13903.146743578201</v>
      </c>
      <c r="H74" s="8">
        <v>13027.98645215636</v>
      </c>
      <c r="I74" s="8">
        <v>12390.056660554297</v>
      </c>
      <c r="J74" s="8">
        <v>12177.094903372599</v>
      </c>
      <c r="K74" s="8">
        <v>23550.259641773097</v>
      </c>
      <c r="L74" s="8">
        <v>22067.843277662654</v>
      </c>
      <c r="M74" s="8">
        <v>20565.896247560999</v>
      </c>
      <c r="N74" s="8">
        <v>33200.070466761514</v>
      </c>
      <c r="O74" s="8">
        <v>31028.103231321915</v>
      </c>
      <c r="P74" s="8">
        <v>29074.979645181887</v>
      </c>
      <c r="Q74" s="8">
        <v>27096.123870477328</v>
      </c>
      <c r="R74" s="8">
        <v>27532.167223944973</v>
      </c>
      <c r="S74" s="8">
        <v>25730.997400394102</v>
      </c>
      <c r="T74" s="8">
        <v>33378.073372929757</v>
      </c>
      <c r="U74" s="8">
        <v>31106.347153823794</v>
      </c>
      <c r="V74" s="8">
        <v>29071.352472112114</v>
      </c>
      <c r="W74" s="8">
        <v>27657.900568762929</v>
      </c>
      <c r="X74" s="8">
        <v>25948.577563973766</v>
      </c>
      <c r="Y74" s="8">
        <v>24187.141684939634</v>
      </c>
      <c r="Z74" s="8">
        <v>22604.805306731658</v>
      </c>
      <c r="AA74" s="8">
        <v>21125.986262089365</v>
      </c>
    </row>
    <row r="75" spans="1:27">
      <c r="A75" s="16" t="s">
        <v>26</v>
      </c>
      <c r="B75" s="16" t="s">
        <v>84</v>
      </c>
      <c r="C75" s="8">
        <v>0</v>
      </c>
      <c r="D75" s="8">
        <v>2.8370617939283793E-3</v>
      </c>
      <c r="E75" s="8">
        <v>22372.270700395635</v>
      </c>
      <c r="F75" s="8">
        <v>20908.671390665666</v>
      </c>
      <c r="G75" s="8">
        <v>19540.814393172946</v>
      </c>
      <c r="H75" s="8">
        <v>18310.780267641938</v>
      </c>
      <c r="I75" s="8">
        <v>17064.540606341201</v>
      </c>
      <c r="J75" s="8">
        <v>15948.168795113863</v>
      </c>
      <c r="K75" s="8">
        <v>14904.830649167312</v>
      </c>
      <c r="L75" s="8">
        <v>13966.617434632401</v>
      </c>
      <c r="M75" s="8">
        <v>13016.043375147405</v>
      </c>
      <c r="N75" s="8">
        <v>28287.272724838782</v>
      </c>
      <c r="O75" s="8">
        <v>26436.703481460601</v>
      </c>
      <c r="P75" s="8">
        <v>24772.594432961003</v>
      </c>
      <c r="Q75" s="8">
        <v>23086.560869709654</v>
      </c>
      <c r="R75" s="8">
        <v>21576.227530462362</v>
      </c>
      <c r="S75" s="8">
        <v>20164.698631291212</v>
      </c>
      <c r="T75" s="8">
        <v>18895.392937870529</v>
      </c>
      <c r="U75" s="8">
        <v>17609.364329150198</v>
      </c>
      <c r="V75" s="8">
        <v>16457.349840022307</v>
      </c>
      <c r="W75" s="8">
        <v>15380.700790439183</v>
      </c>
      <c r="X75" s="8">
        <v>14412.533018057778</v>
      </c>
      <c r="Y75" s="8">
        <v>13431.609817205001</v>
      </c>
      <c r="Z75" s="8">
        <v>12552.906526981948</v>
      </c>
      <c r="AA75" s="8">
        <v>11731.688353084206</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13567.22600931647</v>
      </c>
      <c r="E78" s="70">
        <v>52159.440835182191</v>
      </c>
      <c r="F78" s="70">
        <v>48747.148323600748</v>
      </c>
      <c r="G78" s="70">
        <v>85948.269349036869</v>
      </c>
      <c r="H78" s="70">
        <v>80869.457573453372</v>
      </c>
      <c r="I78" s="70">
        <v>80475.475804852758</v>
      </c>
      <c r="J78" s="70">
        <v>81444.951833277184</v>
      </c>
      <c r="K78" s="70">
        <v>98577.620563547156</v>
      </c>
      <c r="L78" s="70">
        <v>92591.937138364898</v>
      </c>
      <c r="M78" s="70">
        <v>86737.082620829955</v>
      </c>
      <c r="N78" s="70">
        <v>117384.02455576228</v>
      </c>
      <c r="O78" s="70">
        <v>111493.77019327057</v>
      </c>
      <c r="P78" s="70">
        <v>113752.38316534381</v>
      </c>
      <c r="Q78" s="70">
        <v>106564.88545807707</v>
      </c>
      <c r="R78" s="70">
        <v>103785.65604245648</v>
      </c>
      <c r="S78" s="70">
        <v>103694.84535090398</v>
      </c>
      <c r="T78" s="70">
        <v>109072.80761582326</v>
      </c>
      <c r="U78" s="70">
        <v>108399.15482160817</v>
      </c>
      <c r="V78" s="70">
        <v>103168.2870197827</v>
      </c>
      <c r="W78" s="70">
        <v>106744.51009832256</v>
      </c>
      <c r="X78" s="70">
        <v>110721.58945273294</v>
      </c>
      <c r="Y78" s="70">
        <v>104102.7846045558</v>
      </c>
      <c r="Z78" s="70">
        <v>100313.53500131995</v>
      </c>
      <c r="AA78" s="70">
        <v>94738.515137817376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199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2.3077187433152799E-5</v>
      </c>
      <c r="E83" s="8">
        <v>2.15065439999811E-5</v>
      </c>
      <c r="F83" s="8">
        <v>2.28212811429103E-5</v>
      </c>
      <c r="G83" s="8">
        <v>2.7559971858132902E-5</v>
      </c>
      <c r="H83" s="8">
        <v>2.8429480861985797E-5</v>
      </c>
      <c r="I83" s="8">
        <v>3.7160619360823096E-5</v>
      </c>
      <c r="J83" s="8">
        <v>3.58385154007366E-5</v>
      </c>
      <c r="K83" s="8">
        <v>3.4487563517904001E-5</v>
      </c>
      <c r="L83" s="8">
        <v>3.2316677533896798E-5</v>
      </c>
      <c r="M83" s="8">
        <v>3.0117190378125699E-5</v>
      </c>
      <c r="N83" s="8">
        <v>3.19400877486894E-5</v>
      </c>
      <c r="O83" s="8">
        <v>2.9850549289526401E-5</v>
      </c>
      <c r="P83" s="8">
        <v>2.79715490802508E-5</v>
      </c>
      <c r="Q83" s="8">
        <v>2.6067793260534997E-5</v>
      </c>
      <c r="R83" s="8">
        <v>2.4362423601191103E-5</v>
      </c>
      <c r="S83" s="8">
        <v>2.2768620181687401E-5</v>
      </c>
      <c r="T83" s="8">
        <v>2.1335405614298498E-5</v>
      </c>
      <c r="U83" s="8">
        <v>1.9883308610743801E-5</v>
      </c>
      <c r="V83" s="8">
        <v>1.8582531406734398E-5</v>
      </c>
      <c r="W83" s="8">
        <v>1.7366851777157602E-5</v>
      </c>
      <c r="X83" s="8">
        <v>1.6273661906270098E-5</v>
      </c>
      <c r="Y83" s="8">
        <v>1.51660693852673E-5</v>
      </c>
      <c r="Z83" s="8">
        <v>1.4173896617797299E-5</v>
      </c>
      <c r="AA83" s="8">
        <v>4.1063288076523902E-5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4.7481583444713402E-5</v>
      </c>
      <c r="E85" s="8">
        <v>4.4249966184158602E-5</v>
      </c>
      <c r="F85" s="8">
        <v>4.5645490780912899E-5</v>
      </c>
      <c r="G85" s="8">
        <v>5.0516892634115402E-5</v>
      </c>
      <c r="H85" s="8">
        <v>7.2992398427524597E-5</v>
      </c>
      <c r="I85" s="8">
        <v>1.0937022892833979E-4</v>
      </c>
      <c r="J85" s="8">
        <v>1.0332666639225501E-4</v>
      </c>
      <c r="K85" s="8">
        <v>2.3263100082052463E-4</v>
      </c>
      <c r="L85" s="8">
        <v>4.7850546444366869E-4</v>
      </c>
      <c r="M85" s="8">
        <v>4.4593817401270729E-4</v>
      </c>
      <c r="N85" s="8">
        <v>4.1676464849392693E-4</v>
      </c>
      <c r="O85" s="8">
        <v>3.8949967138116558E-4</v>
      </c>
      <c r="P85" s="8">
        <v>3.6498186579777571E-4</v>
      </c>
      <c r="Q85" s="8">
        <v>3.4014104096144883E-4</v>
      </c>
      <c r="R85" s="8">
        <v>3.1973938447846603E-4</v>
      </c>
      <c r="S85" s="8">
        <v>2.9882185456954268E-4</v>
      </c>
      <c r="T85" s="8">
        <v>4.1890137980336737E-4</v>
      </c>
      <c r="U85" s="8">
        <v>3.903907693470211E-4</v>
      </c>
      <c r="V85" s="8">
        <v>3.6485118620400655E-4</v>
      </c>
      <c r="W85" s="8">
        <v>3.4098241691811736E-4</v>
      </c>
      <c r="X85" s="8">
        <v>3.1951862318574332E-4</v>
      </c>
      <c r="Y85" s="8">
        <v>2.9777204645335583E-4</v>
      </c>
      <c r="Z85" s="8">
        <v>2.7829163212188653E-4</v>
      </c>
      <c r="AA85" s="8">
        <v>2.6329536091174036E-4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806.88188738244594</v>
      </c>
      <c r="H87" s="8">
        <v>1413.6600235844599</v>
      </c>
      <c r="I87" s="8">
        <v>2672.1515202819</v>
      </c>
      <c r="J87" s="8">
        <v>3723.8714005002703</v>
      </c>
      <c r="K87" s="8">
        <v>4309.6249708182804</v>
      </c>
      <c r="L87" s="8">
        <v>4198.6748775371798</v>
      </c>
      <c r="M87" s="8">
        <v>4086.9495637826099</v>
      </c>
      <c r="N87" s="8">
        <v>3969.3407517411702</v>
      </c>
      <c r="O87" s="8">
        <v>3841.3385404086002</v>
      </c>
      <c r="P87" s="8">
        <v>3640.0456673007798</v>
      </c>
      <c r="Q87" s="8">
        <v>6379.3982044574304</v>
      </c>
      <c r="R87" s="8">
        <v>6436.4867275878305</v>
      </c>
      <c r="S87" s="8">
        <v>6611.7034422673496</v>
      </c>
      <c r="T87" s="8">
        <v>6794.9428583076997</v>
      </c>
      <c r="U87" s="8">
        <v>6652.5535855429198</v>
      </c>
      <c r="V87" s="8">
        <v>6217.3397978411294</v>
      </c>
      <c r="W87" s="8">
        <v>7419.4654168135303</v>
      </c>
      <c r="X87" s="8">
        <v>7230.9263945333505</v>
      </c>
      <c r="Y87" s="8">
        <v>6738.7863951509698</v>
      </c>
      <c r="Z87" s="8">
        <v>7361.5158101030893</v>
      </c>
      <c r="AA87" s="8">
        <v>6879.9213159371193</v>
      </c>
    </row>
    <row r="88" spans="1:27">
      <c r="A88" s="16" t="s">
        <v>27</v>
      </c>
      <c r="B88" s="16" t="s">
        <v>9</v>
      </c>
      <c r="C88" s="8">
        <v>0</v>
      </c>
      <c r="D88" s="8">
        <v>16029.557107026936</v>
      </c>
      <c r="E88" s="8">
        <v>22527.571230574646</v>
      </c>
      <c r="F88" s="8">
        <v>28258.272507785401</v>
      </c>
      <c r="G88" s="8">
        <v>29228.719845029562</v>
      </c>
      <c r="H88" s="8">
        <v>30030.526398435046</v>
      </c>
      <c r="I88" s="8">
        <v>30448.507482298322</v>
      </c>
      <c r="J88" s="8">
        <v>30755.718285203417</v>
      </c>
      <c r="K88" s="8">
        <v>33020.280201890855</v>
      </c>
      <c r="L88" s="8">
        <v>30941.755376550311</v>
      </c>
      <c r="M88" s="8">
        <v>30754.040029640881</v>
      </c>
      <c r="N88" s="8">
        <v>30488.63214725635</v>
      </c>
      <c r="O88" s="8">
        <v>30134.194957410698</v>
      </c>
      <c r="P88" s="8">
        <v>29774.243354883711</v>
      </c>
      <c r="Q88" s="8">
        <v>27747.795378790808</v>
      </c>
      <c r="R88" s="8">
        <v>25932.519038376027</v>
      </c>
      <c r="S88" s="8">
        <v>24235.999096978077</v>
      </c>
      <c r="T88" s="8">
        <v>22710.417544099615</v>
      </c>
      <c r="U88" s="8">
        <v>21164.736629406176</v>
      </c>
      <c r="V88" s="8">
        <v>19780.127685524556</v>
      </c>
      <c r="W88" s="8">
        <v>19381.386841668253</v>
      </c>
      <c r="X88" s="8">
        <v>18416.272919194482</v>
      </c>
      <c r="Y88" s="8">
        <v>17162.85335997288</v>
      </c>
      <c r="Z88" s="8">
        <v>16040.049864665931</v>
      </c>
      <c r="AA88" s="8">
        <v>14990.700803923706</v>
      </c>
    </row>
    <row r="89" spans="1:27">
      <c r="A89" s="16" t="s">
        <v>27</v>
      </c>
      <c r="B89" s="16" t="s">
        <v>8</v>
      </c>
      <c r="C89" s="8">
        <v>0</v>
      </c>
      <c r="D89" s="8">
        <v>1.6064559938770229E-4</v>
      </c>
      <c r="E89" s="8">
        <v>2.1869186068260748E-4</v>
      </c>
      <c r="F89" s="8">
        <v>2.9529072081534402E-4</v>
      </c>
      <c r="G89" s="8">
        <v>2.8340995113233249E-4</v>
      </c>
      <c r="H89" s="8">
        <v>2.6704528857010801E-4</v>
      </c>
      <c r="I89" s="8">
        <v>2.9181814526011991E-4</v>
      </c>
      <c r="J89" s="8">
        <v>3.49848882179279E-4</v>
      </c>
      <c r="K89" s="8">
        <v>3.3758257103659698E-4</v>
      </c>
      <c r="L89" s="8">
        <v>7.5130174350577963E-4</v>
      </c>
      <c r="M89" s="8">
        <v>7.2119359404491923E-4</v>
      </c>
      <c r="N89" s="8">
        <v>8.6027405365734014E-4</v>
      </c>
      <c r="O89" s="8">
        <v>8.0399444244647696E-4</v>
      </c>
      <c r="P89" s="8">
        <v>8.2321612911562606E-4</v>
      </c>
      <c r="Q89" s="8">
        <v>7.8087071432264099E-4</v>
      </c>
      <c r="R89" s="8">
        <v>1.1720524166207251E-3</v>
      </c>
      <c r="S89" s="8">
        <v>1.1036490231637267E-3</v>
      </c>
      <c r="T89" s="8">
        <v>1.0341777137624251E-3</v>
      </c>
      <c r="U89" s="8">
        <v>9.6379112789451592E-4</v>
      </c>
      <c r="V89" s="8">
        <v>9.0073937161315302E-4</v>
      </c>
      <c r="W89" s="8">
        <v>9.9051960443114189E-4</v>
      </c>
      <c r="X89" s="8">
        <v>9.2843824055550809E-4</v>
      </c>
      <c r="Y89" s="8">
        <v>8.7094788467029889E-4</v>
      </c>
      <c r="Z89" s="8">
        <v>8.139699854464639E-4</v>
      </c>
      <c r="AA89" s="8">
        <v>7.6071961235490808E-4</v>
      </c>
    </row>
    <row r="90" spans="1:27">
      <c r="A90" s="16" t="s">
        <v>27</v>
      </c>
      <c r="B90" s="16" t="s">
        <v>84</v>
      </c>
      <c r="C90" s="8">
        <v>0</v>
      </c>
      <c r="D90" s="8">
        <v>7.2167623542159593E-4</v>
      </c>
      <c r="E90" s="8">
        <v>8.0467852787974206E-4</v>
      </c>
      <c r="F90" s="8">
        <v>3.8865255113112226E-3</v>
      </c>
      <c r="G90" s="8">
        <v>3.6551555110907849E-3</v>
      </c>
      <c r="H90" s="8">
        <v>3.43440997026622E-3</v>
      </c>
      <c r="I90" s="8">
        <v>3.535629968162203E-3</v>
      </c>
      <c r="J90" s="8">
        <v>3.3135426176641477E-3</v>
      </c>
      <c r="K90" s="8">
        <v>3.1025006855007397E-3</v>
      </c>
      <c r="L90" s="8">
        <v>2.912546233948995E-3</v>
      </c>
      <c r="M90" s="8">
        <v>2.7211629284654083E-3</v>
      </c>
      <c r="N90" s="8">
        <v>3.4256188491584212E-3</v>
      </c>
      <c r="O90" s="8">
        <v>3.2112982892541818E-3</v>
      </c>
      <c r="P90" s="8">
        <v>3.8769749652602351E-3</v>
      </c>
      <c r="Q90" s="8">
        <v>3.6269747199590271E-3</v>
      </c>
      <c r="R90" s="8">
        <v>3.913828704219793E-3</v>
      </c>
      <c r="S90" s="8">
        <v>3.6684340762101718E-3</v>
      </c>
      <c r="T90" s="8">
        <v>3.4564999055113109E-3</v>
      </c>
      <c r="U90" s="8">
        <v>3.2909526093099061E-3</v>
      </c>
      <c r="V90" s="8">
        <v>3.08623471110542E-3</v>
      </c>
      <c r="W90" s="8">
        <v>3.04427750827173E-3</v>
      </c>
      <c r="X90" s="8">
        <v>2.8586628813256627E-3</v>
      </c>
      <c r="Y90" s="8">
        <v>2.6912080638583219E-3</v>
      </c>
      <c r="Z90" s="8">
        <v>2.9569415007515334E-3</v>
      </c>
      <c r="AA90" s="8">
        <v>2.7813202593808951E-3</v>
      </c>
    </row>
    <row r="91" spans="1:27">
      <c r="A91" s="16" t="s">
        <v>27</v>
      </c>
      <c r="B91" s="16" t="s">
        <v>187</v>
      </c>
      <c r="C91" s="8">
        <v>0</v>
      </c>
      <c r="D91" s="8">
        <v>0</v>
      </c>
      <c r="E91" s="8">
        <v>1.50397041589839E-3</v>
      </c>
      <c r="F91" s="8">
        <v>1.2193899188861053E-2</v>
      </c>
      <c r="G91" s="8">
        <v>1.1483451967524039E-2</v>
      </c>
      <c r="H91" s="8">
        <v>1.0818098883657595E-2</v>
      </c>
      <c r="I91" s="8">
        <v>7697.4531401179429</v>
      </c>
      <c r="J91" s="8">
        <v>7193.8814937024517</v>
      </c>
      <c r="K91" s="8">
        <v>6723.2537716342113</v>
      </c>
      <c r="L91" s="8">
        <v>6300.0457019941978</v>
      </c>
      <c r="M91" s="8">
        <v>5871.2618461113343</v>
      </c>
      <c r="N91" s="8">
        <v>5487.1606174942754</v>
      </c>
      <c r="O91" s="8">
        <v>5128.1874915569651</v>
      </c>
      <c r="P91" s="8">
        <v>4805.3838715505099</v>
      </c>
      <c r="Q91" s="8">
        <v>4478.3273511845573</v>
      </c>
      <c r="R91" s="8">
        <v>4185.3527161898428</v>
      </c>
      <c r="S91" s="8">
        <v>3911.5445934804789</v>
      </c>
      <c r="T91" s="8">
        <v>3665.3249234102018</v>
      </c>
      <c r="U91" s="8">
        <v>3415.8613476009659</v>
      </c>
      <c r="V91" s="8">
        <v>3192.3937819154817</v>
      </c>
      <c r="W91" s="8">
        <v>2983.545589744218</v>
      </c>
      <c r="X91" s="8">
        <v>2795.7405770746605</v>
      </c>
      <c r="Y91" s="8">
        <v>2605.461255083897</v>
      </c>
      <c r="Z91" s="8">
        <v>2435.0105180917849</v>
      </c>
      <c r="AA91" s="8">
        <v>2275.7107639379169</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16029.558059907542</v>
      </c>
      <c r="E93" s="70">
        <v>22527.573823671963</v>
      </c>
      <c r="F93" s="70">
        <v>28258.288951967595</v>
      </c>
      <c r="G93" s="70">
        <v>30035.617232506298</v>
      </c>
      <c r="H93" s="70">
        <v>31444.201042995526</v>
      </c>
      <c r="I93" s="70">
        <v>40818.116116677127</v>
      </c>
      <c r="J93" s="70">
        <v>41673.47498196282</v>
      </c>
      <c r="K93" s="70">
        <v>44053.162651545164</v>
      </c>
      <c r="L93" s="70">
        <v>41440.480130751799</v>
      </c>
      <c r="M93" s="70">
        <v>40712.255357946706</v>
      </c>
      <c r="N93" s="70">
        <v>39945.138251089447</v>
      </c>
      <c r="O93" s="70">
        <v>39103.725424019212</v>
      </c>
      <c r="P93" s="70">
        <v>38219.677986879513</v>
      </c>
      <c r="Q93" s="70">
        <v>38605.525708487061</v>
      </c>
      <c r="R93" s="70">
        <v>36554.363912136629</v>
      </c>
      <c r="S93" s="70">
        <v>34759.252226399483</v>
      </c>
      <c r="T93" s="70">
        <v>33170.690256731919</v>
      </c>
      <c r="U93" s="70">
        <v>31233.156227567877</v>
      </c>
      <c r="V93" s="70">
        <v>29189.865635688966</v>
      </c>
      <c r="W93" s="70">
        <v>29784.402241372387</v>
      </c>
      <c r="X93" s="70">
        <v>28442.944013695895</v>
      </c>
      <c r="Y93" s="70">
        <v>26507.104885301815</v>
      </c>
      <c r="Z93" s="70">
        <v>25836.580256237823</v>
      </c>
      <c r="AA93" s="70">
        <v>24146.336730197261</v>
      </c>
    </row>
  </sheetData>
  <sheetProtection algorithmName="SHA-512" hashValue="VvbfvxQBjhbsXMK6Px/xc7omyJkT6sBhgtrS0nHAq8V2w8ln3uFamifTwLsG+rOz7UmS7iFIRJGYMCvHBMp9Ng==" saltValue="VZKiXJi2yV2J4308b2yYd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B411-E200-4454-95A6-DD7615BDA2DC}">
  <sheetPr codeName="Sheet43">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259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2294916.7520000003</v>
      </c>
      <c r="D6" s="8">
        <v>1502236.2719999999</v>
      </c>
      <c r="E6" s="8">
        <v>390682.97176411177</v>
      </c>
      <c r="F6" s="8">
        <v>71812.567357486289</v>
      </c>
      <c r="G6" s="8">
        <v>64482.726768935529</v>
      </c>
      <c r="H6" s="8">
        <v>58705.912965372758</v>
      </c>
      <c r="I6" s="8">
        <v>50038.080423540188</v>
      </c>
      <c r="J6" s="8">
        <v>48665.310941639509</v>
      </c>
      <c r="K6" s="8">
        <v>46640.366532499938</v>
      </c>
      <c r="L6" s="8">
        <v>33481.809724548744</v>
      </c>
      <c r="M6" s="8">
        <v>34242.785260913159</v>
      </c>
      <c r="N6" s="8">
        <v>1.003028855E-3</v>
      </c>
      <c r="O6" s="8">
        <v>9.6330372599999991E-4</v>
      </c>
      <c r="P6" s="8">
        <v>8.9302194399999994E-4</v>
      </c>
      <c r="Q6" s="8">
        <v>5.340914834999999E-4</v>
      </c>
      <c r="R6" s="8">
        <v>5.3608729699999998E-4</v>
      </c>
      <c r="S6" s="8">
        <v>4.7797504799999997E-4</v>
      </c>
      <c r="T6" s="8">
        <v>3.6880289600000005E-4</v>
      </c>
      <c r="U6" s="8">
        <v>2.9545716499999999E-4</v>
      </c>
      <c r="V6" s="8">
        <v>2.15351038E-4</v>
      </c>
      <c r="W6" s="8">
        <v>1.63021234E-4</v>
      </c>
      <c r="X6" s="8">
        <v>1.4996316700000001E-4</v>
      </c>
      <c r="Y6" s="8">
        <v>1.34561543E-4</v>
      </c>
      <c r="Z6" s="8">
        <v>1.2993112499999997E-4</v>
      </c>
      <c r="AA6" s="8">
        <v>1.6235261699999999E-4</v>
      </c>
    </row>
    <row r="7" spans="1:27">
      <c r="A7" s="16" t="s">
        <v>17</v>
      </c>
      <c r="B7" s="16" t="s">
        <v>11</v>
      </c>
      <c r="C7" s="8">
        <v>185433.10200000001</v>
      </c>
      <c r="D7" s="8">
        <v>152832.95709313429</v>
      </c>
      <c r="E7" s="8">
        <v>20549.294643837195</v>
      </c>
      <c r="F7" s="8">
        <v>16794.156263721583</v>
      </c>
      <c r="G7" s="8">
        <v>2.83917533E-4</v>
      </c>
      <c r="H7" s="8">
        <v>2.6377078999999996E-4</v>
      </c>
      <c r="I7" s="8">
        <v>2.2753857899999999E-4</v>
      </c>
      <c r="J7" s="8">
        <v>1.9378709799999999E-4</v>
      </c>
      <c r="K7" s="8">
        <v>1.6685469499999999E-4</v>
      </c>
      <c r="L7" s="8">
        <v>5.5928967999999998E-5</v>
      </c>
      <c r="M7" s="8">
        <v>4.9797579999999998E-5</v>
      </c>
      <c r="N7" s="8">
        <v>4.5569336999999999E-5</v>
      </c>
      <c r="O7" s="8">
        <v>4.2395216999999997E-5</v>
      </c>
      <c r="P7" s="8">
        <v>4.0537878999999999E-5</v>
      </c>
      <c r="Q7" s="8">
        <v>3.8444800000000002E-5</v>
      </c>
      <c r="R7" s="8">
        <v>3.4690967E-5</v>
      </c>
      <c r="S7" s="8">
        <v>3.3085341000000005E-5</v>
      </c>
      <c r="T7" s="8">
        <v>3.0937651E-5</v>
      </c>
      <c r="U7" s="8">
        <v>2.7789208E-5</v>
      </c>
      <c r="V7" s="8">
        <v>2.6237791E-5</v>
      </c>
      <c r="W7" s="8">
        <v>2.4380170999999998E-5</v>
      </c>
      <c r="X7" s="8">
        <v>0</v>
      </c>
      <c r="Y7" s="8">
        <v>0</v>
      </c>
      <c r="Z7" s="8">
        <v>0</v>
      </c>
      <c r="AA7" s="8">
        <v>0</v>
      </c>
    </row>
    <row r="8" spans="1:27">
      <c r="A8" s="16" t="s">
        <v>17</v>
      </c>
      <c r="B8" s="16" t="s">
        <v>7</v>
      </c>
      <c r="C8" s="8">
        <v>1074782.3599999999</v>
      </c>
      <c r="D8" s="8">
        <v>925964.32140020723</v>
      </c>
      <c r="E8" s="8">
        <v>1049866.6469414223</v>
      </c>
      <c r="F8" s="8">
        <v>831301.57805540028</v>
      </c>
      <c r="G8" s="8">
        <v>718647.30685842235</v>
      </c>
      <c r="H8" s="8">
        <v>608360.10971177707</v>
      </c>
      <c r="I8" s="8">
        <v>630348.10689743399</v>
      </c>
      <c r="J8" s="8">
        <v>591278.44461761683</v>
      </c>
      <c r="K8" s="8">
        <v>545160.14241240756</v>
      </c>
      <c r="L8" s="8">
        <v>434957.43098505575</v>
      </c>
      <c r="M8" s="8">
        <v>372550.40413600305</v>
      </c>
      <c r="N8" s="8">
        <v>327635.72412314138</v>
      </c>
      <c r="O8" s="8">
        <v>291468.42608963232</v>
      </c>
      <c r="P8" s="8">
        <v>256310.17767974539</v>
      </c>
      <c r="Q8" s="8">
        <v>233881.93822532162</v>
      </c>
      <c r="R8" s="8">
        <v>194889.65805727011</v>
      </c>
      <c r="S8" s="8">
        <v>183109.13584467984</v>
      </c>
      <c r="T8" s="8">
        <v>147326.179718592</v>
      </c>
      <c r="U8" s="8">
        <v>123531.93702252978</v>
      </c>
      <c r="V8" s="8">
        <v>92373.214497802313</v>
      </c>
      <c r="W8" s="8">
        <v>82946.466826714837</v>
      </c>
      <c r="X8" s="8">
        <v>66294.440651254641</v>
      </c>
      <c r="Y8" s="8">
        <v>70570.626458539613</v>
      </c>
      <c r="Z8" s="8">
        <v>62418.458255921054</v>
      </c>
      <c r="AA8" s="8">
        <v>44413.275468635598</v>
      </c>
    </row>
    <row r="9" spans="1:27">
      <c r="A9" s="16" t="s">
        <v>17</v>
      </c>
      <c r="B9" s="16" t="s">
        <v>12</v>
      </c>
      <c r="C9" s="8">
        <v>131610.49249999999</v>
      </c>
      <c r="D9" s="8">
        <v>53083.190600000002</v>
      </c>
      <c r="E9" s="8">
        <v>94179.731799999994</v>
      </c>
      <c r="F9" s="8">
        <v>34794.849800000004</v>
      </c>
      <c r="G9" s="8">
        <v>36441.558499999999</v>
      </c>
      <c r="H9" s="8">
        <v>21355.838599999999</v>
      </c>
      <c r="I9" s="8">
        <v>20138.984399999998</v>
      </c>
      <c r="J9" s="8">
        <v>3600.7632999999996</v>
      </c>
      <c r="K9" s="8">
        <v>19714.129200000003</v>
      </c>
      <c r="L9" s="8">
        <v>4373.4977399999998</v>
      </c>
      <c r="M9" s="8">
        <v>3382.0450999999998</v>
      </c>
      <c r="N9" s="8">
        <v>5586.7516999999998</v>
      </c>
      <c r="O9" s="8">
        <v>738.77922045319997</v>
      </c>
      <c r="P9" s="8">
        <v>683.38069999999993</v>
      </c>
      <c r="Q9" s="8">
        <v>624.7761999999999</v>
      </c>
      <c r="R9" s="8">
        <v>606.93520000000001</v>
      </c>
      <c r="S9" s="8">
        <v>614.05540000000008</v>
      </c>
      <c r="T9" s="8">
        <v>547.27409999999998</v>
      </c>
      <c r="U9" s="8">
        <v>467.40640000000002</v>
      </c>
      <c r="V9" s="8">
        <v>417.02949999999998</v>
      </c>
      <c r="W9" s="8">
        <v>397.15737999999999</v>
      </c>
      <c r="X9" s="8">
        <v>387.11021999999997</v>
      </c>
      <c r="Y9" s="8">
        <v>337.08529999999996</v>
      </c>
      <c r="Z9" s="8">
        <v>315.25579999999997</v>
      </c>
      <c r="AA9" s="8">
        <v>0</v>
      </c>
    </row>
    <row r="10" spans="1:27">
      <c r="A10" s="16" t="s">
        <v>17</v>
      </c>
      <c r="B10" s="16" t="s">
        <v>4</v>
      </c>
      <c r="C10" s="8">
        <v>1548952.2007326193</v>
      </c>
      <c r="D10" s="8">
        <v>952163.62246178137</v>
      </c>
      <c r="E10" s="8">
        <v>1714685.4009770998</v>
      </c>
      <c r="F10" s="8">
        <v>1244333.6611026954</v>
      </c>
      <c r="G10" s="8">
        <v>1133884.8755451841</v>
      </c>
      <c r="H10" s="8">
        <v>1002965.5279962933</v>
      </c>
      <c r="I10" s="8">
        <v>957103.67881937861</v>
      </c>
      <c r="J10" s="8">
        <v>644557.93460403895</v>
      </c>
      <c r="K10" s="8">
        <v>990218.93016525498</v>
      </c>
      <c r="L10" s="8">
        <v>527929.44087775343</v>
      </c>
      <c r="M10" s="8">
        <v>553993.84038527799</v>
      </c>
      <c r="N10" s="8">
        <v>719626.6796323217</v>
      </c>
      <c r="O10" s="8">
        <v>667036.73976889206</v>
      </c>
      <c r="P10" s="8">
        <v>716861.7528878951</v>
      </c>
      <c r="Q10" s="8">
        <v>595222.78348209907</v>
      </c>
      <c r="R10" s="8">
        <v>477306.36720528308</v>
      </c>
      <c r="S10" s="8">
        <v>217725.62099710197</v>
      </c>
      <c r="T10" s="8">
        <v>519546.66441234411</v>
      </c>
      <c r="U10" s="8">
        <v>260113.30409172201</v>
      </c>
      <c r="V10" s="8">
        <v>334241.30559224932</v>
      </c>
      <c r="W10" s="8">
        <v>325704.29449748714</v>
      </c>
      <c r="X10" s="8">
        <v>181845.45477272285</v>
      </c>
      <c r="Y10" s="8">
        <v>314847.68675817974</v>
      </c>
      <c r="Z10" s="8">
        <v>181944.12925234542</v>
      </c>
      <c r="AA10" s="8">
        <v>344470.83691828017</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5235694.9072326198</v>
      </c>
      <c r="D18" s="70">
        <v>3586280.3635551226</v>
      </c>
      <c r="E18" s="70">
        <v>3269964.0461264709</v>
      </c>
      <c r="F18" s="70">
        <v>2199036.8125793035</v>
      </c>
      <c r="G18" s="70">
        <v>1953456.4679564596</v>
      </c>
      <c r="H18" s="70">
        <v>1691387.3895372138</v>
      </c>
      <c r="I18" s="70">
        <v>1657628.8507678914</v>
      </c>
      <c r="J18" s="70">
        <v>1288102.4536570823</v>
      </c>
      <c r="K18" s="70">
        <v>1601733.5684770171</v>
      </c>
      <c r="L18" s="70">
        <v>1000742.179383287</v>
      </c>
      <c r="M18" s="70">
        <v>964169.07493199175</v>
      </c>
      <c r="N18" s="70">
        <v>1052849.1565040613</v>
      </c>
      <c r="O18" s="70">
        <v>959243.94608467654</v>
      </c>
      <c r="P18" s="70">
        <v>973855.31220120029</v>
      </c>
      <c r="Q18" s="70">
        <v>829729.49847995699</v>
      </c>
      <c r="R18" s="70">
        <v>672802.96103333146</v>
      </c>
      <c r="S18" s="70">
        <v>401448.8127528422</v>
      </c>
      <c r="T18" s="70">
        <v>667420.11863067665</v>
      </c>
      <c r="U18" s="70">
        <v>384112.64783749817</v>
      </c>
      <c r="V18" s="70">
        <v>427031.54983164044</v>
      </c>
      <c r="W18" s="70">
        <v>409047.91889160336</v>
      </c>
      <c r="X18" s="70">
        <v>248527.00579394065</v>
      </c>
      <c r="Y18" s="70">
        <v>385755.39865128091</v>
      </c>
      <c r="Z18" s="70">
        <v>244677.8434381976</v>
      </c>
      <c r="AA18" s="70">
        <v>388884.11254926841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1301767.7760000001</v>
      </c>
      <c r="D21" s="8">
        <v>716480.81599999999</v>
      </c>
      <c r="E21" s="8">
        <v>233256.02694348549</v>
      </c>
      <c r="F21" s="8">
        <v>2.7980095099999999E-3</v>
      </c>
      <c r="G21" s="8">
        <v>2.1065892700000001E-3</v>
      </c>
      <c r="H21" s="8">
        <v>1.7815762099999998E-3</v>
      </c>
      <c r="I21" s="8">
        <v>1.6241236799999998E-3</v>
      </c>
      <c r="J21" s="8">
        <v>3.4676101000000002E-4</v>
      </c>
      <c r="K21" s="8">
        <v>3.2482335000000003E-4</v>
      </c>
      <c r="L21" s="8">
        <v>2.8733753000000003E-4</v>
      </c>
      <c r="M21" s="8">
        <v>2.1748313999999999E-4</v>
      </c>
      <c r="N21" s="8">
        <v>2.3680909000000001E-4</v>
      </c>
      <c r="O21" s="8">
        <v>2.1121458399999998E-4</v>
      </c>
      <c r="P21" s="8">
        <v>1.91033065E-4</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410734.46399999998</v>
      </c>
      <c r="D23" s="8">
        <v>332518.6419447037</v>
      </c>
      <c r="E23" s="8">
        <v>332618.67475585535</v>
      </c>
      <c r="F23" s="8">
        <v>294730.06646379689</v>
      </c>
      <c r="G23" s="8">
        <v>223875.9063295887</v>
      </c>
      <c r="H23" s="8">
        <v>180707.16225571849</v>
      </c>
      <c r="I23" s="8">
        <v>210620.1061347473</v>
      </c>
      <c r="J23" s="8">
        <v>209245.42606270619</v>
      </c>
      <c r="K23" s="8">
        <v>158178.2899718972</v>
      </c>
      <c r="L23" s="8">
        <v>166516.07373209819</v>
      </c>
      <c r="M23" s="8">
        <v>148876.77764636732</v>
      </c>
      <c r="N23" s="8">
        <v>148962.45358100103</v>
      </c>
      <c r="O23" s="8">
        <v>131610.781463719</v>
      </c>
      <c r="P23" s="8">
        <v>121868.65734394941</v>
      </c>
      <c r="Q23" s="8">
        <v>119469.2412286578</v>
      </c>
      <c r="R23" s="8">
        <v>101555.5131255985</v>
      </c>
      <c r="S23" s="8">
        <v>96054.421052144011</v>
      </c>
      <c r="T23" s="8">
        <v>64709.000957575503</v>
      </c>
      <c r="U23" s="8">
        <v>60553.88885306257</v>
      </c>
      <c r="V23" s="8">
        <v>54318.560769278396</v>
      </c>
      <c r="W23" s="8">
        <v>55010.256717015451</v>
      </c>
      <c r="X23" s="8">
        <v>41630.992677034897</v>
      </c>
      <c r="Y23" s="8">
        <v>46207.928618023929</v>
      </c>
      <c r="Z23" s="8">
        <v>42241.0965673971</v>
      </c>
      <c r="AA23" s="8">
        <v>44413.269660913997</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627698.82398450223</v>
      </c>
      <c r="D25" s="8">
        <v>486359.65862507757</v>
      </c>
      <c r="E25" s="8">
        <v>740255.80152728956</v>
      </c>
      <c r="F25" s="8">
        <v>514133.23915539222</v>
      </c>
      <c r="G25" s="8">
        <v>436107.52239263029</v>
      </c>
      <c r="H25" s="8">
        <v>457236.24165157223</v>
      </c>
      <c r="I25" s="8">
        <v>365632.24480488873</v>
      </c>
      <c r="J25" s="8">
        <v>271407.26650570822</v>
      </c>
      <c r="K25" s="8">
        <v>367491.36050106195</v>
      </c>
      <c r="L25" s="8">
        <v>259250.06527966232</v>
      </c>
      <c r="M25" s="8">
        <v>254262.5921523906</v>
      </c>
      <c r="N25" s="8">
        <v>318825.55550000281</v>
      </c>
      <c r="O25" s="8">
        <v>357346.48808366101</v>
      </c>
      <c r="P25" s="8">
        <v>328740.77458971727</v>
      </c>
      <c r="Q25" s="8">
        <v>305400.39220794779</v>
      </c>
      <c r="R25" s="8">
        <v>199453.33991817289</v>
      </c>
      <c r="S25" s="8">
        <v>123150.88230188563</v>
      </c>
      <c r="T25" s="8">
        <v>255633.43519576732</v>
      </c>
      <c r="U25" s="8">
        <v>122157.30816840284</v>
      </c>
      <c r="V25" s="8">
        <v>155366.7135744484</v>
      </c>
      <c r="W25" s="8">
        <v>139772.9258641862</v>
      </c>
      <c r="X25" s="8">
        <v>102918.09733784746</v>
      </c>
      <c r="Y25" s="8">
        <v>128252.3985445377</v>
      </c>
      <c r="Z25" s="8">
        <v>109973.0060704529</v>
      </c>
      <c r="AA25" s="8">
        <v>142223.98726310401</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2340201.0639845021</v>
      </c>
      <c r="D33" s="70">
        <v>1535359.1165697812</v>
      </c>
      <c r="E33" s="70">
        <v>1306130.5032266304</v>
      </c>
      <c r="F33" s="70">
        <v>808863.3084171986</v>
      </c>
      <c r="G33" s="70">
        <v>659983.43082880822</v>
      </c>
      <c r="H33" s="70">
        <v>637943.40568886697</v>
      </c>
      <c r="I33" s="70">
        <v>576252.35256375978</v>
      </c>
      <c r="J33" s="70">
        <v>480652.69291517546</v>
      </c>
      <c r="K33" s="70">
        <v>525669.65079778247</v>
      </c>
      <c r="L33" s="70">
        <v>425766.13929909805</v>
      </c>
      <c r="M33" s="70">
        <v>403139.3700162411</v>
      </c>
      <c r="N33" s="70">
        <v>467788.00931781292</v>
      </c>
      <c r="O33" s="70">
        <v>488957.26975859457</v>
      </c>
      <c r="P33" s="70">
        <v>450609.43212469976</v>
      </c>
      <c r="Q33" s="70">
        <v>424869.63343660557</v>
      </c>
      <c r="R33" s="70">
        <v>301008.85304377141</v>
      </c>
      <c r="S33" s="70">
        <v>219205.30335402966</v>
      </c>
      <c r="T33" s="70">
        <v>320342.43615334283</v>
      </c>
      <c r="U33" s="70">
        <v>182711.1970214654</v>
      </c>
      <c r="V33" s="70">
        <v>209685.27434372681</v>
      </c>
      <c r="W33" s="70">
        <v>194783.18258120166</v>
      </c>
      <c r="X33" s="70">
        <v>144549.09001488236</v>
      </c>
      <c r="Y33" s="70">
        <v>174460.32716256165</v>
      </c>
      <c r="Z33" s="70">
        <v>152214.10263785001</v>
      </c>
      <c r="AA33" s="70">
        <v>186637.256924018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993148.97600000002</v>
      </c>
      <c r="D36" s="8">
        <v>785755.45600000001</v>
      </c>
      <c r="E36" s="8">
        <v>157426.94482062626</v>
      </c>
      <c r="F36" s="8">
        <v>71812.564559476785</v>
      </c>
      <c r="G36" s="8">
        <v>64482.724662346256</v>
      </c>
      <c r="H36" s="8">
        <v>58705.911183796547</v>
      </c>
      <c r="I36" s="8">
        <v>50038.078799416508</v>
      </c>
      <c r="J36" s="8">
        <v>48665.310594878501</v>
      </c>
      <c r="K36" s="8">
        <v>46640.36620767659</v>
      </c>
      <c r="L36" s="8">
        <v>33481.809437211217</v>
      </c>
      <c r="M36" s="8">
        <v>34242.78504343002</v>
      </c>
      <c r="N36" s="8">
        <v>7.6621976500000015E-4</v>
      </c>
      <c r="O36" s="8">
        <v>7.5208914199999992E-4</v>
      </c>
      <c r="P36" s="8">
        <v>7.0198887899999992E-4</v>
      </c>
      <c r="Q36" s="8">
        <v>5.340914834999999E-4</v>
      </c>
      <c r="R36" s="8">
        <v>5.3608729699999998E-4</v>
      </c>
      <c r="S36" s="8">
        <v>4.7797504799999997E-4</v>
      </c>
      <c r="T36" s="8">
        <v>3.6880289600000005E-4</v>
      </c>
      <c r="U36" s="8">
        <v>2.9545716499999999E-4</v>
      </c>
      <c r="V36" s="8">
        <v>2.15351038E-4</v>
      </c>
      <c r="W36" s="8">
        <v>1.63021234E-4</v>
      </c>
      <c r="X36" s="8">
        <v>1.4996316700000001E-4</v>
      </c>
      <c r="Y36" s="8">
        <v>1.34561543E-4</v>
      </c>
      <c r="Z36" s="8">
        <v>1.2993112499999997E-4</v>
      </c>
      <c r="AA36" s="8">
        <v>1.6235261699999999E-4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502187.864</v>
      </c>
      <c r="D38" s="8">
        <v>421715.09699317627</v>
      </c>
      <c r="E38" s="8">
        <v>568187.44086785801</v>
      </c>
      <c r="F38" s="8">
        <v>420333.59651067609</v>
      </c>
      <c r="G38" s="8">
        <v>369515.32530470798</v>
      </c>
      <c r="H38" s="8">
        <v>325773.65626910847</v>
      </c>
      <c r="I38" s="8">
        <v>319117.82108399866</v>
      </c>
      <c r="J38" s="8">
        <v>281218.89497492614</v>
      </c>
      <c r="K38" s="8">
        <v>282549.4169439688</v>
      </c>
      <c r="L38" s="8">
        <v>205474.41020169802</v>
      </c>
      <c r="M38" s="8">
        <v>164232.33962475939</v>
      </c>
      <c r="N38" s="8">
        <v>178673.26758863151</v>
      </c>
      <c r="O38" s="8">
        <v>159857.6419207892</v>
      </c>
      <c r="P38" s="8">
        <v>134441.51781285289</v>
      </c>
      <c r="Q38" s="8">
        <v>114412.6947007589</v>
      </c>
      <c r="R38" s="8">
        <v>93334.142796922402</v>
      </c>
      <c r="S38" s="8">
        <v>87054.712813718099</v>
      </c>
      <c r="T38" s="8">
        <v>82617.176933527691</v>
      </c>
      <c r="U38" s="8">
        <v>62978.046531422602</v>
      </c>
      <c r="V38" s="8">
        <v>38054.652249915503</v>
      </c>
      <c r="W38" s="8">
        <v>27936.208694331603</v>
      </c>
      <c r="X38" s="8">
        <v>24663.446651310151</v>
      </c>
      <c r="Y38" s="8">
        <v>24362.696607319951</v>
      </c>
      <c r="Z38" s="8">
        <v>20177.360558671502</v>
      </c>
      <c r="AA38" s="8">
        <v>1.5001829E-3</v>
      </c>
    </row>
    <row r="39" spans="1:27">
      <c r="A39" s="16" t="s">
        <v>24</v>
      </c>
      <c r="B39" s="16" t="s">
        <v>12</v>
      </c>
      <c r="C39" s="8">
        <v>2271.4124999999999</v>
      </c>
      <c r="D39" s="8">
        <v>1792.3946000000001</v>
      </c>
      <c r="E39" s="8">
        <v>1970.1798000000001</v>
      </c>
      <c r="F39" s="8">
        <v>1868.4518</v>
      </c>
      <c r="G39" s="8">
        <v>1671.4784999999999</v>
      </c>
      <c r="H39" s="8">
        <v>1412.7306000000001</v>
      </c>
      <c r="I39" s="8">
        <v>1313.9004</v>
      </c>
      <c r="J39" s="8">
        <v>1246.0615</v>
      </c>
      <c r="K39" s="8">
        <v>1152.8891999999998</v>
      </c>
      <c r="L39" s="8">
        <v>881.06493999999998</v>
      </c>
      <c r="M39" s="8">
        <v>905.23930000000007</v>
      </c>
      <c r="N39" s="8">
        <v>890.5557</v>
      </c>
      <c r="O39" s="8">
        <v>738.77890000000002</v>
      </c>
      <c r="P39" s="8">
        <v>683.38069999999993</v>
      </c>
      <c r="Q39" s="8">
        <v>624.7761999999999</v>
      </c>
      <c r="R39" s="8">
        <v>606.93520000000001</v>
      </c>
      <c r="S39" s="8">
        <v>614.05540000000008</v>
      </c>
      <c r="T39" s="8">
        <v>547.27409999999998</v>
      </c>
      <c r="U39" s="8">
        <v>467.40640000000002</v>
      </c>
      <c r="V39" s="8">
        <v>417.02949999999998</v>
      </c>
      <c r="W39" s="8">
        <v>397.15737999999999</v>
      </c>
      <c r="X39" s="8">
        <v>387.11021999999997</v>
      </c>
      <c r="Y39" s="8">
        <v>337.08529999999996</v>
      </c>
      <c r="Z39" s="8">
        <v>315.25579999999997</v>
      </c>
      <c r="AA39" s="8">
        <v>0</v>
      </c>
    </row>
    <row r="40" spans="1:27">
      <c r="A40" s="16" t="s">
        <v>24</v>
      </c>
      <c r="B40" s="16" t="s">
        <v>4</v>
      </c>
      <c r="C40" s="8">
        <v>365201.79374262982</v>
      </c>
      <c r="D40" s="8">
        <v>68995.928429983411</v>
      </c>
      <c r="E40" s="8">
        <v>276475.93289393495</v>
      </c>
      <c r="F40" s="8">
        <v>286228.29844111251</v>
      </c>
      <c r="G40" s="8">
        <v>247733.94699635095</v>
      </c>
      <c r="H40" s="8">
        <v>214965.66028949007</v>
      </c>
      <c r="I40" s="8">
        <v>131134.808776233</v>
      </c>
      <c r="J40" s="8">
        <v>92799.966168788189</v>
      </c>
      <c r="K40" s="8">
        <v>168370.20298339581</v>
      </c>
      <c r="L40" s="8">
        <v>67856.709859347699</v>
      </c>
      <c r="M40" s="8">
        <v>109818.571741612</v>
      </c>
      <c r="N40" s="8">
        <v>103129.44954430971</v>
      </c>
      <c r="O40" s="8">
        <v>104838.1968328028</v>
      </c>
      <c r="P40" s="8">
        <v>119123.95749979734</v>
      </c>
      <c r="Q40" s="8">
        <v>84909.294724926396</v>
      </c>
      <c r="R40" s="8">
        <v>56594.324935512203</v>
      </c>
      <c r="S40" s="8">
        <v>29608.926256995317</v>
      </c>
      <c r="T40" s="8">
        <v>61022.461149247101</v>
      </c>
      <c r="U40" s="8">
        <v>36080.673924417897</v>
      </c>
      <c r="V40" s="8">
        <v>74928.530316004646</v>
      </c>
      <c r="W40" s="8">
        <v>33729.584257960036</v>
      </c>
      <c r="X40" s="8">
        <v>22125.1727563637</v>
      </c>
      <c r="Y40" s="8">
        <v>50115.08991744987</v>
      </c>
      <c r="Z40" s="8">
        <v>7319.5683250137199</v>
      </c>
      <c r="AA40" s="8">
        <v>41778.444407851101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1862810.0462426301</v>
      </c>
      <c r="D48" s="70">
        <v>1278258.8760231596</v>
      </c>
      <c r="E48" s="70">
        <v>1004060.4983824193</v>
      </c>
      <c r="F48" s="70">
        <v>780242.91131126531</v>
      </c>
      <c r="G48" s="70">
        <v>683403.47546340525</v>
      </c>
      <c r="H48" s="70">
        <v>600857.95834239502</v>
      </c>
      <c r="I48" s="70">
        <v>501604.60905964812</v>
      </c>
      <c r="J48" s="70">
        <v>423930.23323859286</v>
      </c>
      <c r="K48" s="70">
        <v>498712.8753350412</v>
      </c>
      <c r="L48" s="70">
        <v>307693.99443825695</v>
      </c>
      <c r="M48" s="70">
        <v>309198.93570980139</v>
      </c>
      <c r="N48" s="70">
        <v>282693.27359916101</v>
      </c>
      <c r="O48" s="70">
        <v>265434.61840568116</v>
      </c>
      <c r="P48" s="70">
        <v>254248.85671463911</v>
      </c>
      <c r="Q48" s="70">
        <v>199946.76615977677</v>
      </c>
      <c r="R48" s="70">
        <v>150535.40346852192</v>
      </c>
      <c r="S48" s="70">
        <v>117277.69494868846</v>
      </c>
      <c r="T48" s="70">
        <v>144186.91255157767</v>
      </c>
      <c r="U48" s="70">
        <v>99526.127151297667</v>
      </c>
      <c r="V48" s="70">
        <v>113400.21228127118</v>
      </c>
      <c r="W48" s="70">
        <v>62062.950495312878</v>
      </c>
      <c r="X48" s="70">
        <v>47175.729777637011</v>
      </c>
      <c r="Y48" s="70">
        <v>74814.871959331358</v>
      </c>
      <c r="Z48" s="70">
        <v>27812.184813616346</v>
      </c>
      <c r="AA48" s="70">
        <v>41778.446070386621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185433.10200000001</v>
      </c>
      <c r="D52" s="8">
        <v>152832.95709313429</v>
      </c>
      <c r="E52" s="8">
        <v>20549.294643837195</v>
      </c>
      <c r="F52" s="8">
        <v>16794.156263721583</v>
      </c>
      <c r="G52" s="8">
        <v>2.83917533E-4</v>
      </c>
      <c r="H52" s="8">
        <v>2.6377078999999996E-4</v>
      </c>
      <c r="I52" s="8">
        <v>2.2753857899999999E-4</v>
      </c>
      <c r="J52" s="8">
        <v>1.9378709799999999E-4</v>
      </c>
      <c r="K52" s="8">
        <v>1.6685469499999999E-4</v>
      </c>
      <c r="L52" s="8">
        <v>5.5928967999999998E-5</v>
      </c>
      <c r="M52" s="8">
        <v>4.9797579999999998E-5</v>
      </c>
      <c r="N52" s="8">
        <v>4.5569336999999999E-5</v>
      </c>
      <c r="O52" s="8">
        <v>4.2395216999999997E-5</v>
      </c>
      <c r="P52" s="8">
        <v>4.0537878999999999E-5</v>
      </c>
      <c r="Q52" s="8">
        <v>3.8444800000000002E-5</v>
      </c>
      <c r="R52" s="8">
        <v>3.4690967E-5</v>
      </c>
      <c r="S52" s="8">
        <v>3.3085341000000005E-5</v>
      </c>
      <c r="T52" s="8">
        <v>3.0937651E-5</v>
      </c>
      <c r="U52" s="8">
        <v>2.7789208E-5</v>
      </c>
      <c r="V52" s="8">
        <v>2.6237791E-5</v>
      </c>
      <c r="W52" s="8">
        <v>2.4380170999999998E-5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129339.08</v>
      </c>
      <c r="D54" s="8">
        <v>51290.796000000002</v>
      </c>
      <c r="E54" s="8">
        <v>92209.551999999996</v>
      </c>
      <c r="F54" s="8">
        <v>32926.398000000001</v>
      </c>
      <c r="G54" s="8">
        <v>34770.080000000002</v>
      </c>
      <c r="H54" s="8">
        <v>19943.108</v>
      </c>
      <c r="I54" s="8">
        <v>18825.083999999999</v>
      </c>
      <c r="J54" s="8">
        <v>2354.7017999999998</v>
      </c>
      <c r="K54" s="8">
        <v>18561.240000000002</v>
      </c>
      <c r="L54" s="8">
        <v>3492.4327999999996</v>
      </c>
      <c r="M54" s="8">
        <v>2476.8057999999996</v>
      </c>
      <c r="N54" s="8">
        <v>4696.1959999999999</v>
      </c>
      <c r="O54" s="8">
        <v>3.2045320000000002E-4</v>
      </c>
      <c r="P54" s="8">
        <v>0</v>
      </c>
      <c r="Q54" s="8">
        <v>0</v>
      </c>
      <c r="R54" s="8">
        <v>0</v>
      </c>
      <c r="S54" s="8">
        <v>0</v>
      </c>
      <c r="T54" s="8">
        <v>0</v>
      </c>
      <c r="U54" s="8">
        <v>0</v>
      </c>
      <c r="V54" s="8">
        <v>0</v>
      </c>
      <c r="W54" s="8">
        <v>0</v>
      </c>
      <c r="X54" s="8">
        <v>0</v>
      </c>
      <c r="Y54" s="8">
        <v>0</v>
      </c>
      <c r="Z54" s="8">
        <v>0</v>
      </c>
      <c r="AA54" s="8">
        <v>0</v>
      </c>
    </row>
    <row r="55" spans="1:27">
      <c r="A55" s="16" t="s">
        <v>25</v>
      </c>
      <c r="B55" s="16" t="s">
        <v>4</v>
      </c>
      <c r="C55" s="8">
        <v>347532.77432412241</v>
      </c>
      <c r="D55" s="8">
        <v>243742.47004564898</v>
      </c>
      <c r="E55" s="8">
        <v>490716.90549464431</v>
      </c>
      <c r="F55" s="8">
        <v>304921.41760929668</v>
      </c>
      <c r="G55" s="8">
        <v>299591.22248973587</v>
      </c>
      <c r="H55" s="8">
        <v>189372.55469408212</v>
      </c>
      <c r="I55" s="8">
        <v>344758.0404436785</v>
      </c>
      <c r="J55" s="8">
        <v>196787.77938762831</v>
      </c>
      <c r="K55" s="8">
        <v>325495.88019866659</v>
      </c>
      <c r="L55" s="8">
        <v>150416.3286715135</v>
      </c>
      <c r="M55" s="8">
        <v>144802.11255407421</v>
      </c>
      <c r="N55" s="8">
        <v>234020.5035128397</v>
      </c>
      <c r="O55" s="8">
        <v>144923.28400191769</v>
      </c>
      <c r="P55" s="8">
        <v>215206.00258126529</v>
      </c>
      <c r="Q55" s="8">
        <v>165085.3522410985</v>
      </c>
      <c r="R55" s="8">
        <v>178242.99924171701</v>
      </c>
      <c r="S55" s="8">
        <v>47244.688101475724</v>
      </c>
      <c r="T55" s="8">
        <v>165279.106016401</v>
      </c>
      <c r="U55" s="8">
        <v>90408.673098490166</v>
      </c>
      <c r="V55" s="8">
        <v>91746.797047787797</v>
      </c>
      <c r="W55" s="8">
        <v>140832.55550022601</v>
      </c>
      <c r="X55" s="8">
        <v>51700.224638825552</v>
      </c>
      <c r="Y55" s="8">
        <v>122722.0257621624</v>
      </c>
      <c r="Z55" s="8">
        <v>57627.374416278872</v>
      </c>
      <c r="AA55" s="8">
        <v>131455.5842113258</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662304.95632412238</v>
      </c>
      <c r="D63" s="70">
        <v>447866.22313878324</v>
      </c>
      <c r="E63" s="70">
        <v>603475.75213848148</v>
      </c>
      <c r="F63" s="70">
        <v>354641.97187301825</v>
      </c>
      <c r="G63" s="70">
        <v>334361.30277365341</v>
      </c>
      <c r="H63" s="70">
        <v>209315.66295785291</v>
      </c>
      <c r="I63" s="70">
        <v>363583.12467121705</v>
      </c>
      <c r="J63" s="70">
        <v>199142.48138141542</v>
      </c>
      <c r="K63" s="70">
        <v>344057.12036552129</v>
      </c>
      <c r="L63" s="70">
        <v>153908.76152744246</v>
      </c>
      <c r="M63" s="70">
        <v>147278.91840387179</v>
      </c>
      <c r="N63" s="70">
        <v>238716.69955840905</v>
      </c>
      <c r="O63" s="70">
        <v>144923.28436476612</v>
      </c>
      <c r="P63" s="70">
        <v>215206.00262180317</v>
      </c>
      <c r="Q63" s="70">
        <v>165085.35227954329</v>
      </c>
      <c r="R63" s="70">
        <v>178242.99927640799</v>
      </c>
      <c r="S63" s="70">
        <v>47244.688134561067</v>
      </c>
      <c r="T63" s="70">
        <v>165279.10604733866</v>
      </c>
      <c r="U63" s="70">
        <v>90408.673126279376</v>
      </c>
      <c r="V63" s="70">
        <v>91746.797074025584</v>
      </c>
      <c r="W63" s="70">
        <v>140832.55552460617</v>
      </c>
      <c r="X63" s="70">
        <v>51700.224638825552</v>
      </c>
      <c r="Y63" s="70">
        <v>122722.0257621624</v>
      </c>
      <c r="Z63" s="70">
        <v>57627.374416278872</v>
      </c>
      <c r="AA63" s="70">
        <v>131455.5842113258</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161860.03200000001</v>
      </c>
      <c r="D68" s="8">
        <v>171730.58165307879</v>
      </c>
      <c r="E68" s="8">
        <v>149060.5305432305</v>
      </c>
      <c r="F68" s="8">
        <v>116237.91426640681</v>
      </c>
      <c r="G68" s="8">
        <v>125256.07419687</v>
      </c>
      <c r="H68" s="8">
        <v>101879.29009154681</v>
      </c>
      <c r="I68" s="8">
        <v>100610.17821451899</v>
      </c>
      <c r="J68" s="8">
        <v>100814.1221388922</v>
      </c>
      <c r="K68" s="8">
        <v>104432.4340721078</v>
      </c>
      <c r="L68" s="8">
        <v>62966.945790568599</v>
      </c>
      <c r="M68" s="8">
        <v>59441.285685622701</v>
      </c>
      <c r="N68" s="8">
        <v>1.6550446999999999E-3</v>
      </c>
      <c r="O68" s="8">
        <v>1.5073856000000002E-3</v>
      </c>
      <c r="P68" s="8">
        <v>1.3983699000000001E-3</v>
      </c>
      <c r="Q68" s="8">
        <v>1.2731225E-3</v>
      </c>
      <c r="R68" s="8">
        <v>1.1836424999999999E-3</v>
      </c>
      <c r="S68" s="8">
        <v>1.0978214E-3</v>
      </c>
      <c r="T68" s="8">
        <v>1.0242876E-3</v>
      </c>
      <c r="U68" s="8">
        <v>9.1178359999999998E-4</v>
      </c>
      <c r="V68" s="8">
        <v>8.2232319999999998E-4</v>
      </c>
      <c r="W68" s="8">
        <v>7.8862584000000005E-4</v>
      </c>
      <c r="X68" s="8">
        <v>7.3846113999999992E-4</v>
      </c>
      <c r="Y68" s="8">
        <v>6.8677723000000002E-4</v>
      </c>
      <c r="Z68" s="8">
        <v>6.2960700000000002E-4</v>
      </c>
      <c r="AA68" s="8">
        <v>2.8100533E-3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204329.13602525528</v>
      </c>
      <c r="D70" s="8">
        <v>153065.5637222307</v>
      </c>
      <c r="E70" s="8">
        <v>206506.637355235</v>
      </c>
      <c r="F70" s="8">
        <v>138306.94678775547</v>
      </c>
      <c r="G70" s="8">
        <v>139613.91219746036</v>
      </c>
      <c r="H70" s="8">
        <v>133798.65745422852</v>
      </c>
      <c r="I70" s="8">
        <v>109518.84105759457</v>
      </c>
      <c r="J70" s="8">
        <v>82094.599226588296</v>
      </c>
      <c r="K70" s="8">
        <v>109574.28187813316</v>
      </c>
      <c r="L70" s="8">
        <v>43347.980253652437</v>
      </c>
      <c r="M70" s="8">
        <v>37134.017002964451</v>
      </c>
      <c r="N70" s="8">
        <v>51731.341823976065</v>
      </c>
      <c r="O70" s="8">
        <v>54100.037300191179</v>
      </c>
      <c r="P70" s="8">
        <v>47139.22229931545</v>
      </c>
      <c r="Q70" s="8">
        <v>38021.869067720065</v>
      </c>
      <c r="R70" s="8">
        <v>40165.861784531095</v>
      </c>
      <c r="S70" s="8">
        <v>17014.55689694218</v>
      </c>
      <c r="T70" s="8">
        <v>34706.820800511407</v>
      </c>
      <c r="U70" s="8">
        <v>10131.449139647579</v>
      </c>
      <c r="V70" s="8">
        <v>10915.056406424252</v>
      </c>
      <c r="W70" s="8">
        <v>9948.2630071473504</v>
      </c>
      <c r="X70" s="8">
        <v>4672.4237115135011</v>
      </c>
      <c r="Y70" s="8">
        <v>12551.76301586167</v>
      </c>
      <c r="Z70" s="8">
        <v>6580.92842295843</v>
      </c>
      <c r="AA70" s="8">
        <v>29012.817309903498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366189.16802525532</v>
      </c>
      <c r="D78" s="70">
        <v>324796.14537530951</v>
      </c>
      <c r="E78" s="70">
        <v>355567.16789846553</v>
      </c>
      <c r="F78" s="70">
        <v>254544.86105416226</v>
      </c>
      <c r="G78" s="70">
        <v>264869.98639433039</v>
      </c>
      <c r="H78" s="70">
        <v>235677.94754577533</v>
      </c>
      <c r="I78" s="70">
        <v>210129.01927211357</v>
      </c>
      <c r="J78" s="70">
        <v>182908.72136548051</v>
      </c>
      <c r="K78" s="70">
        <v>214006.71595024096</v>
      </c>
      <c r="L78" s="70">
        <v>106314.92604422104</v>
      </c>
      <c r="M78" s="70">
        <v>96575.302688587151</v>
      </c>
      <c r="N78" s="70">
        <v>51731.343479020768</v>
      </c>
      <c r="O78" s="70">
        <v>54100.038807576777</v>
      </c>
      <c r="P78" s="70">
        <v>47139.223697685353</v>
      </c>
      <c r="Q78" s="70">
        <v>38021.870340842564</v>
      </c>
      <c r="R78" s="70">
        <v>40165.862968173591</v>
      </c>
      <c r="S78" s="70">
        <v>17014.557994763582</v>
      </c>
      <c r="T78" s="70">
        <v>34706.821824799008</v>
      </c>
      <c r="U78" s="70">
        <v>10131.450051431179</v>
      </c>
      <c r="V78" s="70">
        <v>10915.057228747452</v>
      </c>
      <c r="W78" s="70">
        <v>9948.2637957731913</v>
      </c>
      <c r="X78" s="70">
        <v>4672.424449974641</v>
      </c>
      <c r="Y78" s="70">
        <v>12551.7637026389</v>
      </c>
      <c r="Z78" s="70">
        <v>6580.9290525654296</v>
      </c>
      <c r="AA78" s="70">
        <v>29012.820119956799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8.0924856999999993E-4</v>
      </c>
      <c r="E83" s="8">
        <v>7.7447825999999993E-4</v>
      </c>
      <c r="F83" s="8">
        <v>8.1452054000000001E-4</v>
      </c>
      <c r="G83" s="8">
        <v>1.0272556999999999E-3</v>
      </c>
      <c r="H83" s="8">
        <v>1.0954033000000001E-3</v>
      </c>
      <c r="I83" s="8">
        <v>1.464169E-3</v>
      </c>
      <c r="J83" s="8">
        <v>1.4410923E-3</v>
      </c>
      <c r="K83" s="8">
        <v>1.4244338000000002E-3</v>
      </c>
      <c r="L83" s="8">
        <v>1.260691E-3</v>
      </c>
      <c r="M83" s="8">
        <v>1.1792536000000001E-3</v>
      </c>
      <c r="N83" s="8">
        <v>1.2984641999999999E-3</v>
      </c>
      <c r="O83" s="8">
        <v>1.1977385E-3</v>
      </c>
      <c r="P83" s="8">
        <v>1.1245731999999999E-3</v>
      </c>
      <c r="Q83" s="8">
        <v>1.0227824E-3</v>
      </c>
      <c r="R83" s="8">
        <v>9.5110669999999998E-4</v>
      </c>
      <c r="S83" s="8">
        <v>8.8099635E-4</v>
      </c>
      <c r="T83" s="8">
        <v>8.0320119999999998E-4</v>
      </c>
      <c r="U83" s="8">
        <v>7.2626100000000007E-4</v>
      </c>
      <c r="V83" s="8">
        <v>6.5628520000000001E-4</v>
      </c>
      <c r="W83" s="8">
        <v>6.2674194999999999E-4</v>
      </c>
      <c r="X83" s="8">
        <v>5.844484599999999E-4</v>
      </c>
      <c r="Y83" s="8">
        <v>5.4641850000000007E-4</v>
      </c>
      <c r="Z83" s="8">
        <v>5.0024545000000001E-4</v>
      </c>
      <c r="AA83" s="8">
        <v>1.4974853999999999E-3</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4189.6726561096002</v>
      </c>
      <c r="D85" s="8">
        <v>1.63884063E-3</v>
      </c>
      <c r="E85" s="8">
        <v>730.12370599608005</v>
      </c>
      <c r="F85" s="8">
        <v>743.75910913846997</v>
      </c>
      <c r="G85" s="8">
        <v>10838.271469006479</v>
      </c>
      <c r="H85" s="8">
        <v>7592.4139069203702</v>
      </c>
      <c r="I85" s="8">
        <v>6059.7437369837498</v>
      </c>
      <c r="J85" s="8">
        <v>1468.3233153260301</v>
      </c>
      <c r="K85" s="8">
        <v>19287.204603997397</v>
      </c>
      <c r="L85" s="8">
        <v>7058.3568135775004</v>
      </c>
      <c r="M85" s="8">
        <v>7976.5469342367996</v>
      </c>
      <c r="N85" s="8">
        <v>11919.8292511935</v>
      </c>
      <c r="O85" s="8">
        <v>5828.7335503194008</v>
      </c>
      <c r="P85" s="8">
        <v>6651.79591779967</v>
      </c>
      <c r="Q85" s="8">
        <v>1805.87524040633</v>
      </c>
      <c r="R85" s="8">
        <v>2849.8413253498597</v>
      </c>
      <c r="S85" s="8">
        <v>706.5674398031</v>
      </c>
      <c r="T85" s="8">
        <v>2904.8412504172602</v>
      </c>
      <c r="U85" s="8">
        <v>1335.1997607634999</v>
      </c>
      <c r="V85" s="8">
        <v>1284.2082475842601</v>
      </c>
      <c r="W85" s="8">
        <v>1420.9658679675999</v>
      </c>
      <c r="X85" s="8">
        <v>429.53632817267004</v>
      </c>
      <c r="Y85" s="8">
        <v>1206.40951816807</v>
      </c>
      <c r="Z85" s="8">
        <v>443.2520176415</v>
      </c>
      <c r="AA85" s="8">
        <v>3.7260957999999999E-3</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4189.6726561096002</v>
      </c>
      <c r="D93" s="70">
        <v>2.4480891999999997E-3</v>
      </c>
      <c r="E93" s="70">
        <v>730.12448047434009</v>
      </c>
      <c r="F93" s="70">
        <v>743.75992365900993</v>
      </c>
      <c r="G93" s="70">
        <v>10838.272496262178</v>
      </c>
      <c r="H93" s="70">
        <v>7592.4150023236698</v>
      </c>
      <c r="I93" s="70">
        <v>6059.7452011527503</v>
      </c>
      <c r="J93" s="70">
        <v>1468.32475641833</v>
      </c>
      <c r="K93" s="70">
        <v>19287.206028431199</v>
      </c>
      <c r="L93" s="70">
        <v>7058.3580742685008</v>
      </c>
      <c r="M93" s="70">
        <v>7976.5481134903994</v>
      </c>
      <c r="N93" s="70">
        <v>11919.8305496577</v>
      </c>
      <c r="O93" s="70">
        <v>5828.734748057901</v>
      </c>
      <c r="P93" s="70">
        <v>6651.7970423728702</v>
      </c>
      <c r="Q93" s="70">
        <v>1805.87626318873</v>
      </c>
      <c r="R93" s="70">
        <v>2849.8422764565598</v>
      </c>
      <c r="S93" s="70">
        <v>706.56832079945002</v>
      </c>
      <c r="T93" s="70">
        <v>2904.8420536184603</v>
      </c>
      <c r="U93" s="70">
        <v>1335.2004870244998</v>
      </c>
      <c r="V93" s="70">
        <v>1284.2089038694601</v>
      </c>
      <c r="W93" s="70">
        <v>1420.96649470955</v>
      </c>
      <c r="X93" s="70">
        <v>429.53691262113006</v>
      </c>
      <c r="Y93" s="70">
        <v>1206.4100645865701</v>
      </c>
      <c r="Z93" s="70">
        <v>443.25251788694999</v>
      </c>
      <c r="AA93" s="70">
        <v>5.2235811999999998E-3</v>
      </c>
    </row>
  </sheetData>
  <sheetProtection algorithmName="SHA-512" hashValue="y6pYBdSsyc1YoOcyBqf/EpHEKKe8aCaCLV6CC3hOBAUIBsXKJYSrgWdvvAv4QG0ahWWNVtd8BARQCRMjI+oF4Q==" saltValue="BLOR+BrzCmf7oTqsMjTUt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E615-6A0D-4390-B8F2-AD5A2C8F1B8B}">
  <sheetPr codeName="Sheet4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260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4.2735240953977009E-3</v>
      </c>
      <c r="E8" s="8">
        <v>6.3425189097737296E-3</v>
      </c>
      <c r="F8" s="8">
        <v>5.9919787630302321E-3</v>
      </c>
      <c r="G8" s="8">
        <v>5.7402755683625363E-3</v>
      </c>
      <c r="H8" s="8">
        <v>5.4345927791647746E-3</v>
      </c>
      <c r="I8" s="8">
        <v>5.4128198652137992E-3</v>
      </c>
      <c r="J8" s="8">
        <v>5.0812245825317395E-3</v>
      </c>
      <c r="K8" s="8">
        <v>4.7690690497921764E-3</v>
      </c>
      <c r="L8" s="8">
        <v>4.468870830466487E-3</v>
      </c>
      <c r="M8" s="8">
        <v>4.1647175343208177E-3</v>
      </c>
      <c r="N8" s="8">
        <v>3.9705797929984413E-3</v>
      </c>
      <c r="O8" s="8">
        <v>3.7108222354135969E-3</v>
      </c>
      <c r="P8" s="8">
        <v>3.4772373961767127E-3</v>
      </c>
      <c r="Q8" s="8">
        <v>3.2405751036983007E-3</v>
      </c>
      <c r="R8" s="8">
        <v>3.0285748624259011E-3</v>
      </c>
      <c r="S8" s="8">
        <v>2.8304437958713673E-3</v>
      </c>
      <c r="T8" s="8">
        <v>2.6522760699377169E-3</v>
      </c>
      <c r="U8" s="8">
        <v>2.4717610048210089E-3</v>
      </c>
      <c r="V8" s="8">
        <v>2.310057013207998E-3</v>
      </c>
      <c r="W8" s="8">
        <v>2.158931787443539E-3</v>
      </c>
      <c r="X8" s="8">
        <v>2.0230336757849493E-3</v>
      </c>
      <c r="Y8" s="8">
        <v>1.8853451222226539E-3</v>
      </c>
      <c r="Z8" s="8">
        <v>1.762004786633211E-3</v>
      </c>
      <c r="AA8" s="8">
        <v>5.0905141562559292E-3</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4.5749770321163912E-3</v>
      </c>
      <c r="E10" s="8">
        <v>19584.034509385881</v>
      </c>
      <c r="F10" s="8">
        <v>18302.83604559302</v>
      </c>
      <c r="G10" s="8">
        <v>30503.455523645407</v>
      </c>
      <c r="H10" s="8">
        <v>28583.359842036163</v>
      </c>
      <c r="I10" s="8">
        <v>77777.680411169218</v>
      </c>
      <c r="J10" s="8">
        <v>72689.42110326777</v>
      </c>
      <c r="K10" s="8">
        <v>87887.506115595912</v>
      </c>
      <c r="L10" s="8">
        <v>169787.79701401349</v>
      </c>
      <c r="M10" s="8">
        <v>158231.96555988918</v>
      </c>
      <c r="N10" s="8">
        <v>183686.77344118772</v>
      </c>
      <c r="O10" s="8">
        <v>171669.88167292168</v>
      </c>
      <c r="P10" s="8">
        <v>160863.79096551891</v>
      </c>
      <c r="Q10" s="8">
        <v>149915.33125191781</v>
      </c>
      <c r="R10" s="8">
        <v>140107.78622568844</v>
      </c>
      <c r="S10" s="8">
        <v>130941.85624921936</v>
      </c>
      <c r="T10" s="8">
        <v>206836.29447630985</v>
      </c>
      <c r="U10" s="8">
        <v>192758.92621152883</v>
      </c>
      <c r="V10" s="8">
        <v>180148.52911947726</v>
      </c>
      <c r="W10" s="8">
        <v>188607.30668571175</v>
      </c>
      <c r="X10" s="8">
        <v>176735.05719053347</v>
      </c>
      <c r="Y10" s="8">
        <v>179802.11441605401</v>
      </c>
      <c r="Z10" s="8">
        <v>168039.35922053683</v>
      </c>
      <c r="AA10" s="8">
        <v>176633.9334784291</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205043.56544676586</v>
      </c>
      <c r="H12" s="8">
        <v>247201.54149674613</v>
      </c>
      <c r="I12" s="8">
        <v>391249.64351902134</v>
      </c>
      <c r="J12" s="8">
        <v>541375.21058232174</v>
      </c>
      <c r="K12" s="8">
        <v>717134.94062478631</v>
      </c>
      <c r="L12" s="8">
        <v>757965.60523704265</v>
      </c>
      <c r="M12" s="8">
        <v>781564.77137207764</v>
      </c>
      <c r="N12" s="8">
        <v>823594.26022257376</v>
      </c>
      <c r="O12" s="8">
        <v>838138.70891908719</v>
      </c>
      <c r="P12" s="8">
        <v>846170.84563960857</v>
      </c>
      <c r="Q12" s="8">
        <v>809174.88197649096</v>
      </c>
      <c r="R12" s="8">
        <v>745312.86989634368</v>
      </c>
      <c r="S12" s="8">
        <v>690179.83559128735</v>
      </c>
      <c r="T12" s="8">
        <v>609245.767984292</v>
      </c>
      <c r="U12" s="8">
        <v>499591.50728056149</v>
      </c>
      <c r="V12" s="8">
        <v>429500.02676393377</v>
      </c>
      <c r="W12" s="8">
        <v>465560.92887667497</v>
      </c>
      <c r="X12" s="8">
        <v>430733.46758797724</v>
      </c>
      <c r="Y12" s="8">
        <v>373989.26404215279</v>
      </c>
      <c r="Z12" s="8">
        <v>362297.37243961013</v>
      </c>
      <c r="AA12" s="8">
        <v>275192.14131460548</v>
      </c>
    </row>
    <row r="13" spans="1:27">
      <c r="A13" s="16" t="s">
        <v>17</v>
      </c>
      <c r="B13" s="16" t="s">
        <v>9</v>
      </c>
      <c r="C13" s="8">
        <v>0</v>
      </c>
      <c r="D13" s="8">
        <v>1756225.4655447567</v>
      </c>
      <c r="E13" s="8">
        <v>4071891.7231366062</v>
      </c>
      <c r="F13" s="8">
        <v>4025383.145489627</v>
      </c>
      <c r="G13" s="8">
        <v>4091282.5825364734</v>
      </c>
      <c r="H13" s="8">
        <v>4036054.5670234724</v>
      </c>
      <c r="I13" s="8">
        <v>4514337.459147159</v>
      </c>
      <c r="J13" s="8">
        <v>5201382.6998210726</v>
      </c>
      <c r="K13" s="8">
        <v>5139141.1276243804</v>
      </c>
      <c r="L13" s="8">
        <v>4984384.3342352509</v>
      </c>
      <c r="M13" s="8">
        <v>4916062.9729767153</v>
      </c>
      <c r="N13" s="8">
        <v>5073491.7619369514</v>
      </c>
      <c r="O13" s="8">
        <v>4944667.3260715045</v>
      </c>
      <c r="P13" s="8">
        <v>4923774.0847293278</v>
      </c>
      <c r="Q13" s="8">
        <v>4590812.8397688828</v>
      </c>
      <c r="R13" s="8">
        <v>4796095.6276486386</v>
      </c>
      <c r="S13" s="8">
        <v>4731887.2866231874</v>
      </c>
      <c r="T13" s="8">
        <v>4534935.2418107754</v>
      </c>
      <c r="U13" s="8">
        <v>4288169.073502115</v>
      </c>
      <c r="V13" s="8">
        <v>4020898.349043393</v>
      </c>
      <c r="W13" s="8">
        <v>4081798.7379953172</v>
      </c>
      <c r="X13" s="8">
        <v>4112978.045662615</v>
      </c>
      <c r="Y13" s="8">
        <v>3868322.2027119938</v>
      </c>
      <c r="Z13" s="8">
        <v>3615254.3940521539</v>
      </c>
      <c r="AA13" s="8">
        <v>3378742.4234115058</v>
      </c>
    </row>
    <row r="14" spans="1:27">
      <c r="A14" s="16" t="s">
        <v>17</v>
      </c>
      <c r="B14" s="16" t="s">
        <v>8</v>
      </c>
      <c r="C14" s="8">
        <v>0</v>
      </c>
      <c r="D14" s="8">
        <v>1.8659834242404662E-2</v>
      </c>
      <c r="E14" s="8">
        <v>502008.88331148238</v>
      </c>
      <c r="F14" s="8">
        <v>1250164.4567594773</v>
      </c>
      <c r="G14" s="8">
        <v>1289100.8315614117</v>
      </c>
      <c r="H14" s="8">
        <v>1207955.9023900952</v>
      </c>
      <c r="I14" s="8">
        <v>1127819.0602410417</v>
      </c>
      <c r="J14" s="8">
        <v>1115545.447246968</v>
      </c>
      <c r="K14" s="8">
        <v>1312110.7365629482</v>
      </c>
      <c r="L14" s="8">
        <v>1297484.5760424237</v>
      </c>
      <c r="M14" s="8">
        <v>1333745.1116423334</v>
      </c>
      <c r="N14" s="8">
        <v>1903755.7282198539</v>
      </c>
      <c r="O14" s="8">
        <v>1806755.3499763682</v>
      </c>
      <c r="P14" s="8">
        <v>1830522.0383085108</v>
      </c>
      <c r="Q14" s="8">
        <v>1781559.9773232955</v>
      </c>
      <c r="R14" s="8">
        <v>1764219.696649953</v>
      </c>
      <c r="S14" s="8">
        <v>1763056.8054096382</v>
      </c>
      <c r="T14" s="8">
        <v>1907012.877734605</v>
      </c>
      <c r="U14" s="8">
        <v>1781214.781743353</v>
      </c>
      <c r="V14" s="8">
        <v>1664686.7116654429</v>
      </c>
      <c r="W14" s="8">
        <v>1921268.4771244696</v>
      </c>
      <c r="X14" s="8">
        <v>1943222.1810375447</v>
      </c>
      <c r="Y14" s="8">
        <v>1831105.7060252712</v>
      </c>
      <c r="Z14" s="8">
        <v>1711313.7434726681</v>
      </c>
      <c r="AA14" s="8">
        <v>1599358.6383145419</v>
      </c>
    </row>
    <row r="15" spans="1:27">
      <c r="A15" s="16" t="s">
        <v>17</v>
      </c>
      <c r="B15" s="16" t="s">
        <v>84</v>
      </c>
      <c r="C15" s="8">
        <v>0</v>
      </c>
      <c r="D15" s="8">
        <v>16141.431057613083</v>
      </c>
      <c r="E15" s="8">
        <v>653479.0390898597</v>
      </c>
      <c r="F15" s="8">
        <v>963606.82274340966</v>
      </c>
      <c r="G15" s="8">
        <v>912514.84173278383</v>
      </c>
      <c r="H15" s="8">
        <v>855074.84089003154</v>
      </c>
      <c r="I15" s="8">
        <v>818741.36608163221</v>
      </c>
      <c r="J15" s="8">
        <v>765178.84695627913</v>
      </c>
      <c r="K15" s="8">
        <v>792790.89319409127</v>
      </c>
      <c r="L15" s="8">
        <v>742887.14644442732</v>
      </c>
      <c r="M15" s="8">
        <v>692325.9237158891</v>
      </c>
      <c r="N15" s="8">
        <v>772761.09175397991</v>
      </c>
      <c r="O15" s="8">
        <v>722206.62776164443</v>
      </c>
      <c r="P15" s="8">
        <v>686058.26172138215</v>
      </c>
      <c r="Q15" s="8">
        <v>639364.83763600013</v>
      </c>
      <c r="R15" s="8">
        <v>597537.24129784375</v>
      </c>
      <c r="S15" s="8">
        <v>558446.02054083394</v>
      </c>
      <c r="T15" s="8">
        <v>523293.56256746955</v>
      </c>
      <c r="U15" s="8">
        <v>487677.97566933715</v>
      </c>
      <c r="V15" s="8">
        <v>455773.80903000553</v>
      </c>
      <c r="W15" s="8">
        <v>516350.42546441278</v>
      </c>
      <c r="X15" s="8">
        <v>484605.78808527038</v>
      </c>
      <c r="Y15" s="8">
        <v>342008.94012473169</v>
      </c>
      <c r="Z15" s="8">
        <v>228528.43090531509</v>
      </c>
      <c r="AA15" s="8">
        <v>210493.31589788891</v>
      </c>
    </row>
    <row r="16" spans="1:27">
      <c r="A16" s="16" t="s">
        <v>17</v>
      </c>
      <c r="B16" s="16" t="s">
        <v>187</v>
      </c>
      <c r="C16" s="8">
        <v>0</v>
      </c>
      <c r="D16" s="8">
        <v>0</v>
      </c>
      <c r="E16" s="8">
        <v>1.4141315279055239E-2</v>
      </c>
      <c r="F16" s="8">
        <v>4.0480834471041553E-2</v>
      </c>
      <c r="G16" s="8">
        <v>4.3633357115572972E-2</v>
      </c>
      <c r="H16" s="8">
        <v>4.1299967797194609E-2</v>
      </c>
      <c r="I16" s="8">
        <v>17751.395847246647</v>
      </c>
      <c r="J16" s="8">
        <v>16590.091427862477</v>
      </c>
      <c r="K16" s="8">
        <v>15504.758736976792</v>
      </c>
      <c r="L16" s="8">
        <v>14528.782575072226</v>
      </c>
      <c r="M16" s="8">
        <v>13539.947301726397</v>
      </c>
      <c r="N16" s="8">
        <v>12654.156984315812</v>
      </c>
      <c r="O16" s="8">
        <v>11826.314935318964</v>
      </c>
      <c r="P16" s="8">
        <v>11081.885078609002</v>
      </c>
      <c r="Q16" s="8">
        <v>10327.647150945621</v>
      </c>
      <c r="R16" s="8">
        <v>9652.0074045049696</v>
      </c>
      <c r="S16" s="8">
        <v>9020.5678786326134</v>
      </c>
      <c r="T16" s="8">
        <v>8452.7515776441869</v>
      </c>
      <c r="U16" s="8">
        <v>7877.455118777415</v>
      </c>
      <c r="V16" s="8">
        <v>7362.1076257204732</v>
      </c>
      <c r="W16" s="8">
        <v>6880.4748148527287</v>
      </c>
      <c r="X16" s="8">
        <v>6447.3701982307721</v>
      </c>
      <c r="Y16" s="8">
        <v>6008.5603172536757</v>
      </c>
      <c r="Z16" s="8">
        <v>5615.4769528743236</v>
      </c>
      <c r="AA16" s="8">
        <v>5248.1093577392412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1772366.9241107053</v>
      </c>
      <c r="E18" s="70">
        <v>5246963.7005311688</v>
      </c>
      <c r="F18" s="70">
        <v>6257457.3075109199</v>
      </c>
      <c r="G18" s="70">
        <v>6528445.3261747127</v>
      </c>
      <c r="H18" s="70">
        <v>6374870.258376942</v>
      </c>
      <c r="I18" s="70">
        <v>6947676.6106600901</v>
      </c>
      <c r="J18" s="70">
        <v>7712761.7222189959</v>
      </c>
      <c r="K18" s="70">
        <v>8064569.9676278476</v>
      </c>
      <c r="L18" s="70">
        <v>7967038.2460171012</v>
      </c>
      <c r="M18" s="70">
        <v>7895470.6967333499</v>
      </c>
      <c r="N18" s="70">
        <v>8769943.7765294425</v>
      </c>
      <c r="O18" s="70">
        <v>8495264.2130476683</v>
      </c>
      <c r="P18" s="70">
        <v>8458470.9099201951</v>
      </c>
      <c r="Q18" s="70">
        <v>7981155.518348109</v>
      </c>
      <c r="R18" s="70">
        <v>8052925.2321515474</v>
      </c>
      <c r="S18" s="70">
        <v>7883532.3751232428</v>
      </c>
      <c r="T18" s="70">
        <v>7789776.4988033725</v>
      </c>
      <c r="U18" s="70">
        <v>7257289.7219974343</v>
      </c>
      <c r="V18" s="70">
        <v>6758369.53555803</v>
      </c>
      <c r="W18" s="70">
        <v>7180466.3531203708</v>
      </c>
      <c r="X18" s="70">
        <v>7154721.9117852058</v>
      </c>
      <c r="Y18" s="70">
        <v>6601236.7895228025</v>
      </c>
      <c r="Z18" s="70">
        <v>6091048.7788051628</v>
      </c>
      <c r="AA18" s="70">
        <v>5645668.5668652235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1.4677495877749201E-3</v>
      </c>
      <c r="E23" s="8">
        <v>1.90459256272711E-3</v>
      </c>
      <c r="F23" s="8">
        <v>1.7799930487819001E-3</v>
      </c>
      <c r="G23" s="8">
        <v>1.6635449049402999E-3</v>
      </c>
      <c r="H23" s="8">
        <v>1.55882987292516E-3</v>
      </c>
      <c r="I23" s="8">
        <v>1.45273523247411E-3</v>
      </c>
      <c r="J23" s="8">
        <v>1.35769647856961E-3</v>
      </c>
      <c r="K23" s="8">
        <v>1.2688752132630501E-3</v>
      </c>
      <c r="L23" s="8">
        <v>1.1890034236975999E-3</v>
      </c>
      <c r="M23" s="8">
        <v>1.1080793325422599E-3</v>
      </c>
      <c r="N23" s="8">
        <v>1.0355881609660101E-3</v>
      </c>
      <c r="O23" s="8">
        <v>9.6783940250241092E-4</v>
      </c>
      <c r="P23" s="8">
        <v>9.0691689075200397E-4</v>
      </c>
      <c r="Q23" s="8">
        <v>8.4519173195532406E-4</v>
      </c>
      <c r="R23" s="8">
        <v>7.8989881469151003E-4</v>
      </c>
      <c r="S23" s="8">
        <v>7.3822319109486203E-4</v>
      </c>
      <c r="T23" s="8">
        <v>6.9175431318225101E-4</v>
      </c>
      <c r="U23" s="8">
        <v>6.4467321317753304E-4</v>
      </c>
      <c r="V23" s="8">
        <v>6.0249832990464899E-4</v>
      </c>
      <c r="W23" s="8">
        <v>5.63082551155923E-4</v>
      </c>
      <c r="X23" s="8">
        <v>5.2763823751199703E-4</v>
      </c>
      <c r="Y23" s="8">
        <v>4.9172694913514998E-4</v>
      </c>
      <c r="Z23" s="8">
        <v>4.5955789625999101E-4</v>
      </c>
      <c r="AA23" s="8">
        <v>1.15212181065637E-3</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1.0565768928930202E-3</v>
      </c>
      <c r="E25" s="8">
        <v>2.5505054140609758E-3</v>
      </c>
      <c r="F25" s="8">
        <v>2.3836499190192421E-3</v>
      </c>
      <c r="G25" s="8">
        <v>2.2277102040704011E-3</v>
      </c>
      <c r="H25" s="8">
        <v>4.1856477313551741E-3</v>
      </c>
      <c r="I25" s="8">
        <v>602.34491466431643</v>
      </c>
      <c r="J25" s="8">
        <v>562.93917242668022</v>
      </c>
      <c r="K25" s="8">
        <v>14945.499093121902</v>
      </c>
      <c r="L25" s="8">
        <v>46652.709133526965</v>
      </c>
      <c r="M25" s="8">
        <v>43477.505419794725</v>
      </c>
      <c r="N25" s="8">
        <v>76439.614029594813</v>
      </c>
      <c r="O25" s="8">
        <v>71438.891596546207</v>
      </c>
      <c r="P25" s="8">
        <v>66942.033231952257</v>
      </c>
      <c r="Q25" s="8">
        <v>62385.929278492164</v>
      </c>
      <c r="R25" s="8">
        <v>58304.606786089709</v>
      </c>
      <c r="S25" s="8">
        <v>54490.286700794735</v>
      </c>
      <c r="T25" s="8">
        <v>78153.268227498018</v>
      </c>
      <c r="U25" s="8">
        <v>72834.122734660428</v>
      </c>
      <c r="V25" s="8">
        <v>68069.273564835632</v>
      </c>
      <c r="W25" s="8">
        <v>63616.143500819213</v>
      </c>
      <c r="X25" s="8">
        <v>59611.703053443918</v>
      </c>
      <c r="Y25" s="8">
        <v>55554.504895876104</v>
      </c>
      <c r="Z25" s="8">
        <v>51920.098019067947</v>
      </c>
      <c r="AA25" s="8">
        <v>59344.65326342576</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17669.966148281601</v>
      </c>
      <c r="H27" s="8">
        <v>33642.970908330797</v>
      </c>
      <c r="I27" s="8">
        <v>129252.21422838999</v>
      </c>
      <c r="J27" s="8">
        <v>182120.01008284901</v>
      </c>
      <c r="K27" s="8">
        <v>226982.01300396799</v>
      </c>
      <c r="L27" s="8">
        <v>245535.43847660301</v>
      </c>
      <c r="M27" s="8">
        <v>255061.30377411499</v>
      </c>
      <c r="N27" s="8">
        <v>273111.04202213499</v>
      </c>
      <c r="O27" s="8">
        <v>282939.69527412404</v>
      </c>
      <c r="P27" s="8">
        <v>290286.72706556797</v>
      </c>
      <c r="Q27" s="8">
        <v>340935.68156575697</v>
      </c>
      <c r="R27" s="8">
        <v>309973.93398389698</v>
      </c>
      <c r="S27" s="8">
        <v>272298.686382566</v>
      </c>
      <c r="T27" s="8">
        <v>237079.73889375999</v>
      </c>
      <c r="U27" s="8">
        <v>196151.61300596897</v>
      </c>
      <c r="V27" s="8">
        <v>166677.769016431</v>
      </c>
      <c r="W27" s="8">
        <v>173270.303008085</v>
      </c>
      <c r="X27" s="8">
        <v>153825.65725389999</v>
      </c>
      <c r="Y27" s="8">
        <v>129284.938069023</v>
      </c>
      <c r="Z27" s="8">
        <v>113723.581984787</v>
      </c>
      <c r="AA27" s="8">
        <v>65944.125043457796</v>
      </c>
    </row>
    <row r="28" spans="1:27">
      <c r="A28" s="16" t="s">
        <v>23</v>
      </c>
      <c r="B28" s="16" t="s">
        <v>9</v>
      </c>
      <c r="C28" s="8">
        <v>0</v>
      </c>
      <c r="D28" s="8">
        <v>275674.29885452508</v>
      </c>
      <c r="E28" s="8">
        <v>1033936.8986457967</v>
      </c>
      <c r="F28" s="8">
        <v>966296.24948093086</v>
      </c>
      <c r="G28" s="8">
        <v>903080.60692366981</v>
      </c>
      <c r="H28" s="8">
        <v>846234.46397414361</v>
      </c>
      <c r="I28" s="8">
        <v>1004603.5627182689</v>
      </c>
      <c r="J28" s="8">
        <v>1159879.3916545878</v>
      </c>
      <c r="K28" s="8">
        <v>1083999.431287732</v>
      </c>
      <c r="L28" s="8">
        <v>1015765.0032434794</v>
      </c>
      <c r="M28" s="8">
        <v>1050045.3498086047</v>
      </c>
      <c r="N28" s="8">
        <v>1126765.5602642028</v>
      </c>
      <c r="O28" s="8">
        <v>1066688.5638546601</v>
      </c>
      <c r="P28" s="8">
        <v>1067297.1364933611</v>
      </c>
      <c r="Q28" s="8">
        <v>996809.39267204888</v>
      </c>
      <c r="R28" s="8">
        <v>1250123.551301765</v>
      </c>
      <c r="S28" s="8">
        <v>1249669.1907739381</v>
      </c>
      <c r="T28" s="8">
        <v>1179119.4000831104</v>
      </c>
      <c r="U28" s="8">
        <v>1098868.0198943079</v>
      </c>
      <c r="V28" s="8">
        <v>1033895.337210167</v>
      </c>
      <c r="W28" s="8">
        <v>1146845.4143266126</v>
      </c>
      <c r="X28" s="8">
        <v>1128667.1409322978</v>
      </c>
      <c r="Y28" s="8">
        <v>1051849.5635031848</v>
      </c>
      <c r="Z28" s="8">
        <v>983036.97496330424</v>
      </c>
      <c r="AA28" s="8">
        <v>918726.14457167208</v>
      </c>
    </row>
    <row r="29" spans="1:27">
      <c r="A29" s="16" t="s">
        <v>23</v>
      </c>
      <c r="B29" s="16" t="s">
        <v>8</v>
      </c>
      <c r="C29" s="8">
        <v>0</v>
      </c>
      <c r="D29" s="8">
        <v>4.2460341009792728E-3</v>
      </c>
      <c r="E29" s="8">
        <v>97207.178094760864</v>
      </c>
      <c r="F29" s="8">
        <v>740609.98075258755</v>
      </c>
      <c r="G29" s="8">
        <v>692158.86039608484</v>
      </c>
      <c r="H29" s="8">
        <v>648589.59033268376</v>
      </c>
      <c r="I29" s="8">
        <v>604446.30022961122</v>
      </c>
      <c r="J29" s="8">
        <v>566345.964780604</v>
      </c>
      <c r="K29" s="8">
        <v>644343.3387468867</v>
      </c>
      <c r="L29" s="8">
        <v>603783.90862933267</v>
      </c>
      <c r="M29" s="8">
        <v>600149.40343937255</v>
      </c>
      <c r="N29" s="8">
        <v>750875.74401021551</v>
      </c>
      <c r="O29" s="8">
        <v>725371.88464825333</v>
      </c>
      <c r="P29" s="8">
        <v>715309.92722071894</v>
      </c>
      <c r="Q29" s="8">
        <v>742249.68787495175</v>
      </c>
      <c r="R29" s="8">
        <v>693691.29690172849</v>
      </c>
      <c r="S29" s="8">
        <v>713044.76407684351</v>
      </c>
      <c r="T29" s="8">
        <v>791382.4362107917</v>
      </c>
      <c r="U29" s="8">
        <v>737520.6027372625</v>
      </c>
      <c r="V29" s="8">
        <v>689271.59115784755</v>
      </c>
      <c r="W29" s="8">
        <v>673905.7551123728</v>
      </c>
      <c r="X29" s="8">
        <v>694218.56114727235</v>
      </c>
      <c r="Y29" s="8">
        <v>646969.74336731504</v>
      </c>
      <c r="Z29" s="8">
        <v>604644.61980150628</v>
      </c>
      <c r="AA29" s="8">
        <v>565088.42956364271</v>
      </c>
    </row>
    <row r="30" spans="1:27">
      <c r="A30" s="16" t="s">
        <v>23</v>
      </c>
      <c r="B30" s="16" t="s">
        <v>84</v>
      </c>
      <c r="C30" s="8">
        <v>0</v>
      </c>
      <c r="D30" s="8">
        <v>14880.280966892715</v>
      </c>
      <c r="E30" s="8">
        <v>117861.27538501308</v>
      </c>
      <c r="F30" s="8">
        <v>196862.88629867259</v>
      </c>
      <c r="G30" s="8">
        <v>195931.71493197078</v>
      </c>
      <c r="H30" s="8">
        <v>183598.41648582721</v>
      </c>
      <c r="I30" s="8">
        <v>192965.91762808373</v>
      </c>
      <c r="J30" s="8">
        <v>180341.97913579529</v>
      </c>
      <c r="K30" s="8">
        <v>168543.90571520742</v>
      </c>
      <c r="L30" s="8">
        <v>157934.58558711191</v>
      </c>
      <c r="M30" s="8">
        <v>147185.48894943309</v>
      </c>
      <c r="N30" s="8">
        <v>137556.5603008187</v>
      </c>
      <c r="O30" s="8">
        <v>128557.53298342593</v>
      </c>
      <c r="P30" s="8">
        <v>120465.23334365893</v>
      </c>
      <c r="Q30" s="8">
        <v>112266.31711034036</v>
      </c>
      <c r="R30" s="8">
        <v>104921.79171200619</v>
      </c>
      <c r="S30" s="8">
        <v>98057.749851895089</v>
      </c>
      <c r="T30" s="8">
        <v>91885.316374485934</v>
      </c>
      <c r="U30" s="8">
        <v>85631.561902498841</v>
      </c>
      <c r="V30" s="8">
        <v>80029.497097998421</v>
      </c>
      <c r="W30" s="8">
        <v>74793.922525709961</v>
      </c>
      <c r="X30" s="8">
        <v>66244.090309474996</v>
      </c>
      <c r="Y30" s="8">
        <v>34886.4243149666</v>
      </c>
      <c r="Z30" s="8">
        <v>10216.823524184594</v>
      </c>
      <c r="AA30" s="8">
        <v>6463.7784484621743</v>
      </c>
    </row>
    <row r="31" spans="1:27">
      <c r="A31" s="16" t="s">
        <v>23</v>
      </c>
      <c r="B31" s="16" t="s">
        <v>187</v>
      </c>
      <c r="C31" s="8">
        <v>0</v>
      </c>
      <c r="D31" s="8">
        <v>0</v>
      </c>
      <c r="E31" s="8">
        <v>8.6911696957677094E-3</v>
      </c>
      <c r="F31" s="8">
        <v>8.23294751039781E-3</v>
      </c>
      <c r="G31" s="8">
        <v>1.1168506557578731E-2</v>
      </c>
      <c r="H31" s="8">
        <v>1.0603808097364009E-2</v>
      </c>
      <c r="I31" s="8">
        <v>1.1683232337440562E-2</v>
      </c>
      <c r="J31" s="8">
        <v>1.248757058310997E-2</v>
      </c>
      <c r="K31" s="8">
        <v>1.1670626709936301E-2</v>
      </c>
      <c r="L31" s="8">
        <v>1.093599667624234E-2</v>
      </c>
      <c r="M31" s="8">
        <v>1.019168797681861E-2</v>
      </c>
      <c r="N31" s="8">
        <v>9.9915134573059488E-3</v>
      </c>
      <c r="O31" s="8">
        <v>9.3378630416103402E-3</v>
      </c>
      <c r="P31" s="8">
        <v>9.0216967214367012E-3</v>
      </c>
      <c r="Q31" s="8">
        <v>8.4076761111419387E-3</v>
      </c>
      <c r="R31" s="8">
        <v>7.9987289772363596E-3</v>
      </c>
      <c r="S31" s="8">
        <v>7.6888310683668097E-3</v>
      </c>
      <c r="T31" s="8">
        <v>7.6237563966276003E-3</v>
      </c>
      <c r="U31" s="8">
        <v>8.2014499224157111E-3</v>
      </c>
      <c r="V31" s="8">
        <v>7.7050350349881606E-3</v>
      </c>
      <c r="W31" s="8">
        <v>7.6011752512964307E-3</v>
      </c>
      <c r="X31" s="8">
        <v>7.2202247809552292E-3</v>
      </c>
      <c r="Y31" s="8">
        <v>7.6731331544265501E-3</v>
      </c>
      <c r="Z31" s="8">
        <v>7.1935780758458495E-3</v>
      </c>
      <c r="AA31" s="8">
        <v>6.7804194412975196E-3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290554.58659177838</v>
      </c>
      <c r="E33" s="70">
        <v>1249005.3652718384</v>
      </c>
      <c r="F33" s="70">
        <v>1903769.1289287813</v>
      </c>
      <c r="G33" s="70">
        <v>1808841.1634597685</v>
      </c>
      <c r="H33" s="70">
        <v>1712065.458049271</v>
      </c>
      <c r="I33" s="70">
        <v>1931870.352854986</v>
      </c>
      <c r="J33" s="70">
        <v>2089250.2986715299</v>
      </c>
      <c r="K33" s="70">
        <v>2138814.2007864178</v>
      </c>
      <c r="L33" s="70">
        <v>2069671.6571950542</v>
      </c>
      <c r="M33" s="70">
        <v>2095919.0626910876</v>
      </c>
      <c r="N33" s="70">
        <v>2364748.5316540683</v>
      </c>
      <c r="O33" s="70">
        <v>2274996.5786627121</v>
      </c>
      <c r="P33" s="70">
        <v>2260301.0672838725</v>
      </c>
      <c r="Q33" s="70">
        <v>2254647.0177544584</v>
      </c>
      <c r="R33" s="70">
        <v>2417015.1894741142</v>
      </c>
      <c r="S33" s="70">
        <v>2387560.6862130915</v>
      </c>
      <c r="T33" s="70">
        <v>2377620.1681051566</v>
      </c>
      <c r="U33" s="70">
        <v>2191005.9291208219</v>
      </c>
      <c r="V33" s="70">
        <v>2037943.4763548127</v>
      </c>
      <c r="W33" s="70">
        <v>2132431.5466378573</v>
      </c>
      <c r="X33" s="70">
        <v>2102567.1604442522</v>
      </c>
      <c r="Y33" s="70">
        <v>1918545.1823152257</v>
      </c>
      <c r="Z33" s="70">
        <v>1763542.105945986</v>
      </c>
      <c r="AA33" s="70">
        <v>1615567.1388232019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8.83563489473303E-4</v>
      </c>
      <c r="E38" s="8">
        <v>2.0299919101275702E-3</v>
      </c>
      <c r="F38" s="8">
        <v>1.89718870052539E-3</v>
      </c>
      <c r="G38" s="8">
        <v>1.7730735513990402E-3</v>
      </c>
      <c r="H38" s="8">
        <v>1.6614640281763301E-3</v>
      </c>
      <c r="I38" s="8">
        <v>1.5483840623934499E-3</v>
      </c>
      <c r="J38" s="8">
        <v>1.4470879083758701E-3</v>
      </c>
      <c r="K38" s="8">
        <v>1.3524186055820699E-3</v>
      </c>
      <c r="L38" s="8">
        <v>1.26728801658455E-3</v>
      </c>
      <c r="M38" s="8">
        <v>1.1810358419228199E-3</v>
      </c>
      <c r="N38" s="8">
        <v>1.1037718145737101E-3</v>
      </c>
      <c r="O38" s="8">
        <v>1.0315624432395201E-3</v>
      </c>
      <c r="P38" s="8">
        <v>9.6662876218970499E-4</v>
      </c>
      <c r="Q38" s="8">
        <v>9.0083958740200796E-4</v>
      </c>
      <c r="R38" s="8">
        <v>8.4190615621598092E-4</v>
      </c>
      <c r="S38" s="8">
        <v>7.8682818316026901E-4</v>
      </c>
      <c r="T38" s="8">
        <v>7.3729977058459599E-4</v>
      </c>
      <c r="U38" s="8">
        <v>6.8711882690148393E-4</v>
      </c>
      <c r="V38" s="8">
        <v>6.4216712776645098E-4</v>
      </c>
      <c r="W38" s="8">
        <v>6.0015619400709394E-4</v>
      </c>
      <c r="X38" s="8">
        <v>5.62378208644088E-4</v>
      </c>
      <c r="Y38" s="8">
        <v>5.2410250269316501E-4</v>
      </c>
      <c r="Z38" s="8">
        <v>4.8981542294129798E-4</v>
      </c>
      <c r="AA38" s="8">
        <v>1.13471689513354E-3</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9.5521380310373293E-4</v>
      </c>
      <c r="E40" s="8">
        <v>1.3554033560371401E-3</v>
      </c>
      <c r="F40" s="8">
        <v>1.2667321080931072E-3</v>
      </c>
      <c r="G40" s="8">
        <v>13398.002362318974</v>
      </c>
      <c r="H40" s="8">
        <v>12554.639347504884</v>
      </c>
      <c r="I40" s="8">
        <v>11700.165122510343</v>
      </c>
      <c r="J40" s="8">
        <v>10934.733919710146</v>
      </c>
      <c r="K40" s="8">
        <v>10219.377492209838</v>
      </c>
      <c r="L40" s="8">
        <v>9576.0991303853662</v>
      </c>
      <c r="M40" s="8">
        <v>8924.3456505426093</v>
      </c>
      <c r="N40" s="8">
        <v>8340.510362396697</v>
      </c>
      <c r="O40" s="8">
        <v>7794.8694953959293</v>
      </c>
      <c r="P40" s="8">
        <v>7304.2064603630306</v>
      </c>
      <c r="Q40" s="8">
        <v>6807.078985676997</v>
      </c>
      <c r="R40" s="8">
        <v>6361.7560596084577</v>
      </c>
      <c r="S40" s="8">
        <v>5945.5664091930239</v>
      </c>
      <c r="T40" s="8">
        <v>5571.311301899048</v>
      </c>
      <c r="U40" s="8">
        <v>5192.1254870198545</v>
      </c>
      <c r="V40" s="8">
        <v>4852.4537248352399</v>
      </c>
      <c r="W40" s="8">
        <v>24779.198885882113</v>
      </c>
      <c r="X40" s="8">
        <v>23219.424576851408</v>
      </c>
      <c r="Y40" s="8">
        <v>36734.822326834917</v>
      </c>
      <c r="Z40" s="8">
        <v>34331.609641685325</v>
      </c>
      <c r="AA40" s="8">
        <v>32085.616481572251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8363.43599744116</v>
      </c>
      <c r="H42" s="8">
        <v>11552.3729058964</v>
      </c>
      <c r="I42" s="8">
        <v>17172.651758139902</v>
      </c>
      <c r="J42" s="8">
        <v>61583.058637613402</v>
      </c>
      <c r="K42" s="8">
        <v>98865.862068839895</v>
      </c>
      <c r="L42" s="8">
        <v>110815.677049131</v>
      </c>
      <c r="M42" s="8">
        <v>105444.65833929699</v>
      </c>
      <c r="N42" s="8">
        <v>127287.815466767</v>
      </c>
      <c r="O42" s="8">
        <v>133454.04658342601</v>
      </c>
      <c r="P42" s="8">
        <v>139020.99987083502</v>
      </c>
      <c r="Q42" s="8">
        <v>139458.03669775798</v>
      </c>
      <c r="R42" s="8">
        <v>128451.931204637</v>
      </c>
      <c r="S42" s="8">
        <v>132437.91968634501</v>
      </c>
      <c r="T42" s="8">
        <v>116097.589651983</v>
      </c>
      <c r="U42" s="8">
        <v>100323.992931442</v>
      </c>
      <c r="V42" s="8">
        <v>84551.959788560605</v>
      </c>
      <c r="W42" s="8">
        <v>125175.34439353501</v>
      </c>
      <c r="X42" s="8">
        <v>121635.585686903</v>
      </c>
      <c r="Y42" s="8">
        <v>110537.59520231301</v>
      </c>
      <c r="Z42" s="8">
        <v>99405.763020321698</v>
      </c>
      <c r="AA42" s="8">
        <v>85713.097025982599</v>
      </c>
    </row>
    <row r="43" spans="1:27">
      <c r="A43" s="16" t="s">
        <v>24</v>
      </c>
      <c r="B43" s="16" t="s">
        <v>9</v>
      </c>
      <c r="C43" s="8">
        <v>0</v>
      </c>
      <c r="D43" s="8">
        <v>917661.33189585828</v>
      </c>
      <c r="E43" s="8">
        <v>1304495.0568783835</v>
      </c>
      <c r="F43" s="8">
        <v>1219154.2584252779</v>
      </c>
      <c r="G43" s="8">
        <v>1164325.1264001727</v>
      </c>
      <c r="H43" s="8">
        <v>1154718.3776712057</v>
      </c>
      <c r="I43" s="8">
        <v>1243968.2799419821</v>
      </c>
      <c r="J43" s="8">
        <v>1588755.5263983754</v>
      </c>
      <c r="K43" s="8">
        <v>1597117.4294576766</v>
      </c>
      <c r="L43" s="8">
        <v>1496583.8025859678</v>
      </c>
      <c r="M43" s="8">
        <v>1394725.6570377063</v>
      </c>
      <c r="N43" s="8">
        <v>1379325.7422508537</v>
      </c>
      <c r="O43" s="8">
        <v>1298372.4072496288</v>
      </c>
      <c r="P43" s="8">
        <v>1221933.9541955574</v>
      </c>
      <c r="Q43" s="8">
        <v>1138768.5968552337</v>
      </c>
      <c r="R43" s="8">
        <v>1176434.0725837678</v>
      </c>
      <c r="S43" s="8">
        <v>1171194.6573972616</v>
      </c>
      <c r="T43" s="8">
        <v>1138744.8420170676</v>
      </c>
      <c r="U43" s="8">
        <v>1084158.7218893513</v>
      </c>
      <c r="V43" s="8">
        <v>1013232.4501739215</v>
      </c>
      <c r="W43" s="8">
        <v>965455.28618001728</v>
      </c>
      <c r="X43" s="8">
        <v>925961.14721942681</v>
      </c>
      <c r="Y43" s="8">
        <v>892105.03365769016</v>
      </c>
      <c r="Z43" s="8">
        <v>833743.0218777702</v>
      </c>
      <c r="AA43" s="8">
        <v>779199.08565004729</v>
      </c>
    </row>
    <row r="44" spans="1:27">
      <c r="A44" s="16" t="s">
        <v>24</v>
      </c>
      <c r="B44" s="16" t="s">
        <v>8</v>
      </c>
      <c r="C44" s="8">
        <v>0</v>
      </c>
      <c r="D44" s="8">
        <v>3.494433500332792E-3</v>
      </c>
      <c r="E44" s="8">
        <v>241642.9252134111</v>
      </c>
      <c r="F44" s="8">
        <v>334454.88353354187</v>
      </c>
      <c r="G44" s="8">
        <v>325059.56653951691</v>
      </c>
      <c r="H44" s="8">
        <v>304598.06797421904</v>
      </c>
      <c r="I44" s="8">
        <v>283866.99073153903</v>
      </c>
      <c r="J44" s="8">
        <v>316270.69782763923</v>
      </c>
      <c r="K44" s="8">
        <v>347409.12312760513</v>
      </c>
      <c r="L44" s="8">
        <v>393507.95634361601</v>
      </c>
      <c r="M44" s="8">
        <v>453834.24365746032</v>
      </c>
      <c r="N44" s="8">
        <v>743227.00748132588</v>
      </c>
      <c r="O44" s="8">
        <v>698530.21615595312</v>
      </c>
      <c r="P44" s="8">
        <v>756458.29465547681</v>
      </c>
      <c r="Q44" s="8">
        <v>704973.41360750701</v>
      </c>
      <c r="R44" s="8">
        <v>658853.65739360265</v>
      </c>
      <c r="S44" s="8">
        <v>662189.80301284348</v>
      </c>
      <c r="T44" s="8">
        <v>660371.44989418541</v>
      </c>
      <c r="U44" s="8">
        <v>619420.31273745862</v>
      </c>
      <c r="V44" s="8">
        <v>578897.48856986559</v>
      </c>
      <c r="W44" s="8">
        <v>872253.34407249594</v>
      </c>
      <c r="X44" s="8">
        <v>897314.39262874145</v>
      </c>
      <c r="Y44" s="8">
        <v>853413.18148190947</v>
      </c>
      <c r="Z44" s="8">
        <v>797582.41237776808</v>
      </c>
      <c r="AA44" s="8">
        <v>745404.12350992486</v>
      </c>
    </row>
    <row r="45" spans="1:27">
      <c r="A45" s="16" t="s">
        <v>24</v>
      </c>
      <c r="B45" s="16" t="s">
        <v>84</v>
      </c>
      <c r="C45" s="8">
        <v>0</v>
      </c>
      <c r="D45" s="8">
        <v>1261.106033814307</v>
      </c>
      <c r="E45" s="8">
        <v>352735.08215288998</v>
      </c>
      <c r="F45" s="8">
        <v>523688.89246316213</v>
      </c>
      <c r="G45" s="8">
        <v>489428.87840718107</v>
      </c>
      <c r="H45" s="8">
        <v>458620.8367912792</v>
      </c>
      <c r="I45" s="8">
        <v>427406.90281412663</v>
      </c>
      <c r="J45" s="8">
        <v>399445.70347188925</v>
      </c>
      <c r="K45" s="8">
        <v>373313.7414625478</v>
      </c>
      <c r="L45" s="8">
        <v>349814.7903534731</v>
      </c>
      <c r="M45" s="8">
        <v>326006.24330250191</v>
      </c>
      <c r="N45" s="8">
        <v>380423.60361163371</v>
      </c>
      <c r="O45" s="8">
        <v>355536.07807941805</v>
      </c>
      <c r="P45" s="8">
        <v>342468.48989866389</v>
      </c>
      <c r="Q45" s="8">
        <v>319159.93525734072</v>
      </c>
      <c r="R45" s="8">
        <v>298280.31332941365</v>
      </c>
      <c r="S45" s="8">
        <v>278766.64797419449</v>
      </c>
      <c r="T45" s="8">
        <v>261219.14546347884</v>
      </c>
      <c r="U45" s="8">
        <v>243440.45683603347</v>
      </c>
      <c r="V45" s="8">
        <v>227514.44560482452</v>
      </c>
      <c r="W45" s="8">
        <v>303023.91692559695</v>
      </c>
      <c r="X45" s="8">
        <v>288549.32301138993</v>
      </c>
      <c r="Y45" s="8">
        <v>233361.79189448999</v>
      </c>
      <c r="Z45" s="8">
        <v>168000.56064750091</v>
      </c>
      <c r="AA45" s="8">
        <v>157009.86791897655</v>
      </c>
    </row>
    <row r="46" spans="1:27">
      <c r="A46" s="16" t="s">
        <v>24</v>
      </c>
      <c r="B46" s="16" t="s">
        <v>187</v>
      </c>
      <c r="C46" s="8">
        <v>0</v>
      </c>
      <c r="D46" s="8">
        <v>0</v>
      </c>
      <c r="E46" s="8">
        <v>0</v>
      </c>
      <c r="F46" s="8">
        <v>0</v>
      </c>
      <c r="G46" s="8">
        <v>1.4163538435547E-3</v>
      </c>
      <c r="H46" s="8">
        <v>1.3271987280948502E-3</v>
      </c>
      <c r="I46" s="8">
        <v>1.23686900430012E-3</v>
      </c>
      <c r="J46" s="8">
        <v>1.1559523401454398E-3</v>
      </c>
      <c r="K46" s="8">
        <v>1.0803292895546499E-3</v>
      </c>
      <c r="L46" s="8">
        <v>1.01232588561487E-3</v>
      </c>
      <c r="M46" s="8">
        <v>9.43426544693181E-4</v>
      </c>
      <c r="N46" s="8">
        <v>8.8170705086954308E-4</v>
      </c>
      <c r="O46" s="8">
        <v>8.2402528095697604E-4</v>
      </c>
      <c r="P46" s="8">
        <v>7.7215542555334902E-4</v>
      </c>
      <c r="Q46" s="8">
        <v>7.1960219080382506E-4</v>
      </c>
      <c r="R46" s="8">
        <v>6.7252541177887498E-4</v>
      </c>
      <c r="S46" s="8">
        <v>6.2852842204818606E-4</v>
      </c>
      <c r="T46" s="8">
        <v>5.8896449224879E-4</v>
      </c>
      <c r="U46" s="8">
        <v>5.4887931225008197E-4</v>
      </c>
      <c r="V46" s="8">
        <v>5.1297131971701304E-4</v>
      </c>
      <c r="W46" s="8">
        <v>4.7941244820012802E-4</v>
      </c>
      <c r="X46" s="8">
        <v>4.4923491003290099E-4</v>
      </c>
      <c r="Y46" s="8">
        <v>4.1865978629052503E-4</v>
      </c>
      <c r="Z46" s="8">
        <v>3.9127082819992296E-4</v>
      </c>
      <c r="AA46" s="8">
        <v>3.6567367111303099E-4</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918922.44326288335</v>
      </c>
      <c r="E48" s="70">
        <v>1898873.06763008</v>
      </c>
      <c r="F48" s="70">
        <v>2077298.0375859025</v>
      </c>
      <c r="G48" s="70">
        <v>2000575.0128960581</v>
      </c>
      <c r="H48" s="70">
        <v>1942044.2976787679</v>
      </c>
      <c r="I48" s="70">
        <v>1984114.9931535509</v>
      </c>
      <c r="J48" s="70">
        <v>2376989.7228582678</v>
      </c>
      <c r="K48" s="70">
        <v>2426925.5360416272</v>
      </c>
      <c r="L48" s="70">
        <v>2360298.3277421873</v>
      </c>
      <c r="M48" s="70">
        <v>2288935.1501119705</v>
      </c>
      <c r="N48" s="70">
        <v>2638604.6811584556</v>
      </c>
      <c r="O48" s="70">
        <v>2493687.6194194094</v>
      </c>
      <c r="P48" s="70">
        <v>2467185.9468196803</v>
      </c>
      <c r="Q48" s="70">
        <v>2309167.0630239584</v>
      </c>
      <c r="R48" s="70">
        <v>2268381.7320854608</v>
      </c>
      <c r="S48" s="70">
        <v>2250534.5958951944</v>
      </c>
      <c r="T48" s="70">
        <v>2182004.3396548782</v>
      </c>
      <c r="U48" s="70">
        <v>2052535.6111173034</v>
      </c>
      <c r="V48" s="70">
        <v>1909048.799017146</v>
      </c>
      <c r="W48" s="70">
        <v>2290687.0915370956</v>
      </c>
      <c r="X48" s="70">
        <v>2256679.8741349257</v>
      </c>
      <c r="Y48" s="70">
        <v>2126152.4255059999</v>
      </c>
      <c r="Z48" s="70">
        <v>1933063.3684461324</v>
      </c>
      <c r="AA48" s="70">
        <v>1799411.7920868942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1.1201267606889488E-3</v>
      </c>
      <c r="E55" s="8">
        <v>19584.028976949368</v>
      </c>
      <c r="F55" s="8">
        <v>18302.830814481113</v>
      </c>
      <c r="G55" s="8">
        <v>17105.449354563789</v>
      </c>
      <c r="H55" s="8">
        <v>16028.714270938188</v>
      </c>
      <c r="I55" s="8">
        <v>65475.167559187976</v>
      </c>
      <c r="J55" s="8">
        <v>61191.745365375136</v>
      </c>
      <c r="K55" s="8">
        <v>62722.62562287644</v>
      </c>
      <c r="L55" s="8">
        <v>113558.98112396349</v>
      </c>
      <c r="M55" s="8">
        <v>105830.10738245241</v>
      </c>
      <c r="N55" s="8">
        <v>98906.642385959349</v>
      </c>
      <c r="O55" s="8">
        <v>92436.114353655386</v>
      </c>
      <c r="P55" s="8">
        <v>86617.545437870387</v>
      </c>
      <c r="Q55" s="8">
        <v>80722.317549570726</v>
      </c>
      <c r="R55" s="8">
        <v>75441.418259535683</v>
      </c>
      <c r="S55" s="8">
        <v>70505.998353760006</v>
      </c>
      <c r="T55" s="8">
        <v>123111.7083653625</v>
      </c>
      <c r="U55" s="8">
        <v>114732.67184495782</v>
      </c>
      <c r="V55" s="8">
        <v>107226.79608691786</v>
      </c>
      <c r="W55" s="8">
        <v>100211.95893182491</v>
      </c>
      <c r="X55" s="8">
        <v>93903.924530900418</v>
      </c>
      <c r="Y55" s="8">
        <v>87512.782506304196</v>
      </c>
      <c r="Z55" s="8">
        <v>81787.647179373453</v>
      </c>
      <c r="AA55" s="8">
        <v>76437.05349980123</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12973.225169846</v>
      </c>
      <c r="H57" s="8">
        <v>40324.257771473196</v>
      </c>
      <c r="I57" s="8">
        <v>81778.194622571391</v>
      </c>
      <c r="J57" s="8">
        <v>134752.83259129399</v>
      </c>
      <c r="K57" s="8">
        <v>191455.51659501801</v>
      </c>
      <c r="L57" s="8">
        <v>212678.66380959499</v>
      </c>
      <c r="M57" s="8">
        <v>242351.06654514201</v>
      </c>
      <c r="N57" s="8">
        <v>253156.23638546601</v>
      </c>
      <c r="O57" s="8">
        <v>260024.71933808402</v>
      </c>
      <c r="P57" s="8">
        <v>263291.27917812997</v>
      </c>
      <c r="Q57" s="8">
        <v>255790.14465535901</v>
      </c>
      <c r="R57" s="8">
        <v>238340.291347853</v>
      </c>
      <c r="S57" s="8">
        <v>215091.67668884</v>
      </c>
      <c r="T57" s="8">
        <v>184448.757025392</v>
      </c>
      <c r="U57" s="8">
        <v>149933.169783983</v>
      </c>
      <c r="V57" s="8">
        <v>123263.32813583199</v>
      </c>
      <c r="W57" s="8">
        <v>98443.295448392295</v>
      </c>
      <c r="X57" s="8">
        <v>80963.646643597196</v>
      </c>
      <c r="Y57" s="8">
        <v>63549.169510092099</v>
      </c>
      <c r="Z57" s="8">
        <v>71490.834418876606</v>
      </c>
      <c r="AA57" s="8">
        <v>58170.124826907799</v>
      </c>
    </row>
    <row r="58" spans="1:27">
      <c r="A58" s="16" t="s">
        <v>25</v>
      </c>
      <c r="B58" s="16" t="s">
        <v>9</v>
      </c>
      <c r="C58" s="8">
        <v>0</v>
      </c>
      <c r="D58" s="8">
        <v>210645.64611814238</v>
      </c>
      <c r="E58" s="8">
        <v>1299068.4459163053</v>
      </c>
      <c r="F58" s="8">
        <v>1351481.2679819858</v>
      </c>
      <c r="G58" s="8">
        <v>1389328.0205238597</v>
      </c>
      <c r="H58" s="8">
        <v>1413831.6541956929</v>
      </c>
      <c r="I58" s="8">
        <v>1625642.144077111</v>
      </c>
      <c r="J58" s="8">
        <v>1789603.3319788647</v>
      </c>
      <c r="K58" s="8">
        <v>1792903.5642501293</v>
      </c>
      <c r="L58" s="8">
        <v>1848782.1267461751</v>
      </c>
      <c r="M58" s="8">
        <v>1872274.4407655078</v>
      </c>
      <c r="N58" s="8">
        <v>1943397.5986616057</v>
      </c>
      <c r="O58" s="8">
        <v>1972085.8147730695</v>
      </c>
      <c r="P58" s="8">
        <v>1976428.064766014</v>
      </c>
      <c r="Q58" s="8">
        <v>1841911.5098197751</v>
      </c>
      <c r="R58" s="8">
        <v>1783006.411881156</v>
      </c>
      <c r="S58" s="8">
        <v>1730722.9137809982</v>
      </c>
      <c r="T58" s="8">
        <v>1672674.4225954574</v>
      </c>
      <c r="U58" s="8">
        <v>1563933.9332986067</v>
      </c>
      <c r="V58" s="8">
        <v>1467968.3201977587</v>
      </c>
      <c r="W58" s="8">
        <v>1439447.4011845198</v>
      </c>
      <c r="X58" s="8">
        <v>1498875.1291661724</v>
      </c>
      <c r="Y58" s="8">
        <v>1402971.0458154599</v>
      </c>
      <c r="Z58" s="8">
        <v>1311187.8929209516</v>
      </c>
      <c r="AA58" s="8">
        <v>1225409.2453809648</v>
      </c>
    </row>
    <row r="59" spans="1:27">
      <c r="A59" s="16" t="s">
        <v>25</v>
      </c>
      <c r="B59" s="16" t="s">
        <v>8</v>
      </c>
      <c r="C59" s="8">
        <v>0</v>
      </c>
      <c r="D59" s="8">
        <v>3.1453241839244734E-3</v>
      </c>
      <c r="E59" s="8">
        <v>12073.61829407464</v>
      </c>
      <c r="F59" s="8">
        <v>33898.50577263155</v>
      </c>
      <c r="G59" s="8">
        <v>139918.77188010816</v>
      </c>
      <c r="H59" s="8">
        <v>131111.3158063748</v>
      </c>
      <c r="I59" s="8">
        <v>122187.82283144079</v>
      </c>
      <c r="J59" s="8">
        <v>118405.91629321965</v>
      </c>
      <c r="K59" s="8">
        <v>117803.08264056468</v>
      </c>
      <c r="L59" s="8">
        <v>110387.7412149126</v>
      </c>
      <c r="M59" s="8">
        <v>102874.70346890595</v>
      </c>
      <c r="N59" s="8">
        <v>141026.29559693788</v>
      </c>
      <c r="O59" s="8">
        <v>131800.27622211011</v>
      </c>
      <c r="P59" s="8">
        <v>123503.85466894375</v>
      </c>
      <c r="Q59" s="8">
        <v>115098.1287876914</v>
      </c>
      <c r="R59" s="8">
        <v>191235.08047333109</v>
      </c>
      <c r="S59" s="8">
        <v>181803.86269917947</v>
      </c>
      <c r="T59" s="8">
        <v>195143.66102878432</v>
      </c>
      <c r="U59" s="8">
        <v>181862.09842035233</v>
      </c>
      <c r="V59" s="8">
        <v>169964.57793701821</v>
      </c>
      <c r="W59" s="8">
        <v>159264.82273841125</v>
      </c>
      <c r="X59" s="8">
        <v>149239.59230602122</v>
      </c>
      <c r="Y59" s="8">
        <v>142023.95466362117</v>
      </c>
      <c r="Z59" s="8">
        <v>132732.66787295681</v>
      </c>
      <c r="AA59" s="8">
        <v>124049.22227662358</v>
      </c>
    </row>
    <row r="60" spans="1:27">
      <c r="A60" s="16" t="s">
        <v>25</v>
      </c>
      <c r="B60" s="16" t="s">
        <v>84</v>
      </c>
      <c r="C60" s="8">
        <v>0</v>
      </c>
      <c r="D60" s="8">
        <v>2.3191812727948322E-2</v>
      </c>
      <c r="E60" s="8">
        <v>74037.332175744727</v>
      </c>
      <c r="F60" s="8">
        <v>141330.36686930788</v>
      </c>
      <c r="G60" s="8">
        <v>132084.45654550346</v>
      </c>
      <c r="H60" s="8">
        <v>123770.1465235478</v>
      </c>
      <c r="I60" s="8">
        <v>115346.29695705147</v>
      </c>
      <c r="J60" s="8">
        <v>107800.27767721879</v>
      </c>
      <c r="K60" s="8">
        <v>178418.39864092617</v>
      </c>
      <c r="L60" s="8">
        <v>167187.50956181917</v>
      </c>
      <c r="M60" s="8">
        <v>155808.65483175527</v>
      </c>
      <c r="N60" s="8">
        <v>145615.56526121896</v>
      </c>
      <c r="O60" s="8">
        <v>136089.31331587862</v>
      </c>
      <c r="P60" s="8">
        <v>127522.90993194586</v>
      </c>
      <c r="Q60" s="8">
        <v>118843.64513615528</v>
      </c>
      <c r="R60" s="8">
        <v>111068.82722832015</v>
      </c>
      <c r="S60" s="8">
        <v>103802.6422623298</v>
      </c>
      <c r="T60" s="8">
        <v>97268.585430624807</v>
      </c>
      <c r="U60" s="8">
        <v>90648.44313584303</v>
      </c>
      <c r="V60" s="8">
        <v>84718.171152803567</v>
      </c>
      <c r="W60" s="8">
        <v>79175.860898150771</v>
      </c>
      <c r="X60" s="8">
        <v>74191.978161658189</v>
      </c>
      <c r="Y60" s="8">
        <v>50027.519269076722</v>
      </c>
      <c r="Z60" s="8">
        <v>28130.492648891279</v>
      </c>
      <c r="AA60" s="8">
        <v>26290.179671177171</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210645.67357540605</v>
      </c>
      <c r="E63" s="70">
        <v>1404763.4253630741</v>
      </c>
      <c r="F63" s="70">
        <v>1545012.9714384063</v>
      </c>
      <c r="G63" s="70">
        <v>1691409.9234738811</v>
      </c>
      <c r="H63" s="70">
        <v>1725066.0885680269</v>
      </c>
      <c r="I63" s="70">
        <v>2010429.6260473626</v>
      </c>
      <c r="J63" s="70">
        <v>2211754.1039059721</v>
      </c>
      <c r="K63" s="70">
        <v>2343303.1877495144</v>
      </c>
      <c r="L63" s="70">
        <v>2452595.0224564648</v>
      </c>
      <c r="M63" s="70">
        <v>2479138.9729937636</v>
      </c>
      <c r="N63" s="70">
        <v>2582102.3382911882</v>
      </c>
      <c r="O63" s="70">
        <v>2592436.2380027976</v>
      </c>
      <c r="P63" s="70">
        <v>2577363.6539829043</v>
      </c>
      <c r="Q63" s="70">
        <v>2412365.7459485512</v>
      </c>
      <c r="R63" s="70">
        <v>2399092.0291901962</v>
      </c>
      <c r="S63" s="70">
        <v>2301927.0937851076</v>
      </c>
      <c r="T63" s="70">
        <v>2272647.1344456212</v>
      </c>
      <c r="U63" s="70">
        <v>2101110.316483743</v>
      </c>
      <c r="V63" s="70">
        <v>1953141.1935103303</v>
      </c>
      <c r="W63" s="70">
        <v>1876543.3392012992</v>
      </c>
      <c r="X63" s="70">
        <v>1897174.2708083494</v>
      </c>
      <c r="Y63" s="70">
        <v>1746084.471764554</v>
      </c>
      <c r="Z63" s="70">
        <v>1625329.5350410496</v>
      </c>
      <c r="AA63" s="70">
        <v>1510355.8256554746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1.3320520088114999E-3</v>
      </c>
      <c r="E68" s="8">
        <v>1.85794190693341E-3</v>
      </c>
      <c r="F68" s="8">
        <v>1.7363943050616099E-3</v>
      </c>
      <c r="G68" s="8">
        <v>1.6227984154934402E-3</v>
      </c>
      <c r="H68" s="8">
        <v>1.5206482495869699E-3</v>
      </c>
      <c r="I68" s="8">
        <v>1.5451358773672702E-3</v>
      </c>
      <c r="J68" s="8">
        <v>1.4440522214363601E-3</v>
      </c>
      <c r="K68" s="8">
        <v>1.34958151498519E-3</v>
      </c>
      <c r="L68" s="8">
        <v>1.2646295121092701E-3</v>
      </c>
      <c r="M68" s="8">
        <v>1.17855827642064E-3</v>
      </c>
      <c r="N68" s="8">
        <v>1.1014563327966099E-3</v>
      </c>
      <c r="O68" s="8">
        <v>1.02939844157928E-3</v>
      </c>
      <c r="P68" s="8">
        <v>9.6460097777401499E-4</v>
      </c>
      <c r="Q68" s="8">
        <v>8.9894981487730898E-4</v>
      </c>
      <c r="R68" s="8">
        <v>8.4014001367002601E-4</v>
      </c>
      <c r="S68" s="8">
        <v>7.8517758265049E-4</v>
      </c>
      <c r="T68" s="8">
        <v>7.3575307029699502E-4</v>
      </c>
      <c r="U68" s="8">
        <v>6.8567739570946995E-4</v>
      </c>
      <c r="V68" s="8">
        <v>6.4081999581167405E-4</v>
      </c>
      <c r="W68" s="8">
        <v>5.9889719218055005E-4</v>
      </c>
      <c r="X68" s="8">
        <v>5.6119845710780208E-4</v>
      </c>
      <c r="Y68" s="8">
        <v>5.2300304556054597E-4</v>
      </c>
      <c r="Z68" s="8">
        <v>4.8878789291109898E-4</v>
      </c>
      <c r="AA68" s="8">
        <v>1.89975988556252E-3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7.0706054286673098E-4</v>
      </c>
      <c r="E70" s="8">
        <v>9.4062112919485804E-4</v>
      </c>
      <c r="F70" s="8">
        <v>8.7908516722698198E-4</v>
      </c>
      <c r="G70" s="8">
        <v>8.215749224132089E-4</v>
      </c>
      <c r="H70" s="8">
        <v>1.0240361157641119E-3</v>
      </c>
      <c r="I70" s="8">
        <v>1.4001952832294849E-3</v>
      </c>
      <c r="J70" s="8">
        <v>1.3085937222799E-3</v>
      </c>
      <c r="K70" s="8">
        <v>1.2402601606441171E-3</v>
      </c>
      <c r="L70" s="8">
        <v>2.5408526261216989E-3</v>
      </c>
      <c r="M70" s="8">
        <v>2.3679210891467163E-3</v>
      </c>
      <c r="N70" s="8">
        <v>2.2340982113682843E-3</v>
      </c>
      <c r="O70" s="8">
        <v>2.0879422530336667E-3</v>
      </c>
      <c r="P70" s="8">
        <v>1.9565127140877209E-3</v>
      </c>
      <c r="Q70" s="8">
        <v>1.823351606166735E-3</v>
      </c>
      <c r="R70" s="8">
        <v>1.7162189539713562E-3</v>
      </c>
      <c r="S70" s="8">
        <v>1.603942947190047E-3</v>
      </c>
      <c r="T70" s="8">
        <v>2.1088654328800071E-3</v>
      </c>
      <c r="U70" s="8">
        <v>1.9766187699015551E-3</v>
      </c>
      <c r="V70" s="8">
        <v>1.8473072610757128E-3</v>
      </c>
      <c r="W70" s="8">
        <v>1.7264553837020471E-3</v>
      </c>
      <c r="X70" s="8">
        <v>1.617780330663097E-3</v>
      </c>
      <c r="Y70" s="8">
        <v>1.507673496369246E-3</v>
      </c>
      <c r="Z70" s="8">
        <v>1.4090406504199239E-3</v>
      </c>
      <c r="AA70" s="8">
        <v>8766.6074135037034</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160446.42243923899</v>
      </c>
      <c r="H72" s="8">
        <v>152237.88600584201</v>
      </c>
      <c r="I72" s="8">
        <v>146255.39998047598</v>
      </c>
      <c r="J72" s="8">
        <v>140544.81765317402</v>
      </c>
      <c r="K72" s="8">
        <v>174746.52122862299</v>
      </c>
      <c r="L72" s="8">
        <v>164670.999802443</v>
      </c>
      <c r="M72" s="8">
        <v>155293.354495184</v>
      </c>
      <c r="N72" s="8">
        <v>147519.302953137</v>
      </c>
      <c r="O72" s="8">
        <v>140125.83270155001</v>
      </c>
      <c r="P72" s="8">
        <v>133169.47969583501</v>
      </c>
      <c r="Q72" s="8">
        <v>44602.5077750536</v>
      </c>
      <c r="R72" s="8">
        <v>42234.410989888602</v>
      </c>
      <c r="S72" s="8">
        <v>47481.241670405798</v>
      </c>
      <c r="T72" s="8">
        <v>51284.200084499906</v>
      </c>
      <c r="U72" s="8">
        <v>35136.750334070603</v>
      </c>
      <c r="V72" s="8">
        <v>38526.082098822604</v>
      </c>
      <c r="W72" s="8">
        <v>47827.8402056306</v>
      </c>
      <c r="X72" s="8">
        <v>54118.5160377867</v>
      </c>
      <c r="Y72" s="8">
        <v>52079.969601811499</v>
      </c>
      <c r="Z72" s="8">
        <v>56822.779994403099</v>
      </c>
      <c r="AA72" s="8">
        <v>52081.9244076533</v>
      </c>
    </row>
    <row r="73" spans="1:27">
      <c r="A73" s="16" t="s">
        <v>26</v>
      </c>
      <c r="B73" s="16" t="s">
        <v>9</v>
      </c>
      <c r="C73" s="8">
        <v>0</v>
      </c>
      <c r="D73" s="8">
        <v>157699.31539570924</v>
      </c>
      <c r="E73" s="8">
        <v>160020.54005971929</v>
      </c>
      <c r="F73" s="8">
        <v>149551.90705328953</v>
      </c>
      <c r="G73" s="8">
        <v>288377.26766595518</v>
      </c>
      <c r="H73" s="8">
        <v>270224.83444088401</v>
      </c>
      <c r="I73" s="8">
        <v>288823.98212412524</v>
      </c>
      <c r="J73" s="8">
        <v>312825.89751642779</v>
      </c>
      <c r="K73" s="8">
        <v>297539.09144579835</v>
      </c>
      <c r="L73" s="8">
        <v>278809.92135007383</v>
      </c>
      <c r="M73" s="8">
        <v>259833.99712916918</v>
      </c>
      <c r="N73" s="8">
        <v>290639.70987346355</v>
      </c>
      <c r="O73" s="8">
        <v>281274.7032224976</v>
      </c>
      <c r="P73" s="8">
        <v>338665.57645850786</v>
      </c>
      <c r="Q73" s="8">
        <v>315615.84975312871</v>
      </c>
      <c r="R73" s="8">
        <v>308300.29226907279</v>
      </c>
      <c r="S73" s="8">
        <v>320271.2727459236</v>
      </c>
      <c r="T73" s="8">
        <v>300735.36631757062</v>
      </c>
      <c r="U73" s="8">
        <v>314130.87581073144</v>
      </c>
      <c r="V73" s="8">
        <v>293580.25777381519</v>
      </c>
      <c r="W73" s="8">
        <v>323250.19818437367</v>
      </c>
      <c r="X73" s="8">
        <v>363377.53616953897</v>
      </c>
      <c r="Y73" s="8">
        <v>338645.92109895789</v>
      </c>
      <c r="Z73" s="8">
        <v>316491.514957604</v>
      </c>
      <c r="AA73" s="8">
        <v>295786.46249532298</v>
      </c>
    </row>
    <row r="74" spans="1:27">
      <c r="A74" s="16" t="s">
        <v>26</v>
      </c>
      <c r="B74" s="16" t="s">
        <v>8</v>
      </c>
      <c r="C74" s="8">
        <v>0</v>
      </c>
      <c r="D74" s="8">
        <v>5.796832775212874E-3</v>
      </c>
      <c r="E74" s="8">
        <v>151085.15909937545</v>
      </c>
      <c r="F74" s="8">
        <v>141201.08323111609</v>
      </c>
      <c r="G74" s="8">
        <v>131963.6294241905</v>
      </c>
      <c r="H74" s="8">
        <v>123656.92514921268</v>
      </c>
      <c r="I74" s="8">
        <v>117317.94308421032</v>
      </c>
      <c r="J74" s="8">
        <v>114522.86441519673</v>
      </c>
      <c r="K74" s="8">
        <v>202555.1882716637</v>
      </c>
      <c r="L74" s="8">
        <v>189804.96257034261</v>
      </c>
      <c r="M74" s="8">
        <v>176886.7541054656</v>
      </c>
      <c r="N74" s="8">
        <v>268626.67289459665</v>
      </c>
      <c r="O74" s="8">
        <v>251052.96525212837</v>
      </c>
      <c r="P74" s="8">
        <v>235249.95387891037</v>
      </c>
      <c r="Q74" s="8">
        <v>219238.73957485618</v>
      </c>
      <c r="R74" s="8">
        <v>220439.65069551079</v>
      </c>
      <c r="S74" s="8">
        <v>206018.36509435234</v>
      </c>
      <c r="T74" s="8">
        <v>260115.3207370298</v>
      </c>
      <c r="U74" s="8">
        <v>242411.75865580136</v>
      </c>
      <c r="V74" s="8">
        <v>226553.04540961055</v>
      </c>
      <c r="W74" s="8">
        <v>215844.54577265395</v>
      </c>
      <c r="X74" s="8">
        <v>202449.62611780508</v>
      </c>
      <c r="Y74" s="8">
        <v>188698.81822007991</v>
      </c>
      <c r="Z74" s="8">
        <v>176354.03567058151</v>
      </c>
      <c r="AA74" s="8">
        <v>164816.85572149506</v>
      </c>
    </row>
    <row r="75" spans="1:27">
      <c r="A75" s="16" t="s">
        <v>26</v>
      </c>
      <c r="B75" s="16" t="s">
        <v>84</v>
      </c>
      <c r="C75" s="8">
        <v>0</v>
      </c>
      <c r="D75" s="8">
        <v>1.6048209637933929E-2</v>
      </c>
      <c r="E75" s="8">
        <v>108845.34409766312</v>
      </c>
      <c r="F75" s="8">
        <v>101724.65519840523</v>
      </c>
      <c r="G75" s="8">
        <v>95069.771255210508</v>
      </c>
      <c r="H75" s="8">
        <v>89085.421749531699</v>
      </c>
      <c r="I75" s="8">
        <v>83022.229217010201</v>
      </c>
      <c r="J75" s="8">
        <v>77590.868439109268</v>
      </c>
      <c r="K75" s="8">
        <v>72514.830311266385</v>
      </c>
      <c r="L75" s="8">
        <v>67950.244929585519</v>
      </c>
      <c r="M75" s="8">
        <v>63325.521681912127</v>
      </c>
      <c r="N75" s="8">
        <v>109165.34532957466</v>
      </c>
      <c r="O75" s="8">
        <v>102023.68722193816</v>
      </c>
      <c r="P75" s="8">
        <v>95601.610365858462</v>
      </c>
      <c r="Q75" s="8">
        <v>89094.923134204146</v>
      </c>
      <c r="R75" s="8">
        <v>83266.291233162614</v>
      </c>
      <c r="S75" s="8">
        <v>77818.963781455313</v>
      </c>
      <c r="T75" s="8">
        <v>72920.49960307579</v>
      </c>
      <c r="U75" s="8">
        <v>67957.498876863203</v>
      </c>
      <c r="V75" s="8">
        <v>63511.681190857496</v>
      </c>
      <c r="W75" s="8">
        <v>59356.711410663062</v>
      </c>
      <c r="X75" s="8">
        <v>55620.384982296811</v>
      </c>
      <c r="Y75" s="8">
        <v>23733.193907837896</v>
      </c>
      <c r="Z75" s="8">
        <v>22180.546713104843</v>
      </c>
      <c r="AA75" s="8">
        <v>20729.482930040242</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157699.33927986422</v>
      </c>
      <c r="E78" s="70">
        <v>419951.04605532094</v>
      </c>
      <c r="F78" s="70">
        <v>392477.64809829032</v>
      </c>
      <c r="G78" s="70">
        <v>675857.09322896856</v>
      </c>
      <c r="H78" s="70">
        <v>635205.06989015476</v>
      </c>
      <c r="I78" s="70">
        <v>635419.55735115288</v>
      </c>
      <c r="J78" s="70">
        <v>645484.45077655371</v>
      </c>
      <c r="K78" s="70">
        <v>747355.63384719309</v>
      </c>
      <c r="L78" s="70">
        <v>701236.1324579271</v>
      </c>
      <c r="M78" s="70">
        <v>655339.63095821033</v>
      </c>
      <c r="N78" s="70">
        <v>815951.03438632644</v>
      </c>
      <c r="O78" s="70">
        <v>774477.19151545491</v>
      </c>
      <c r="P78" s="70">
        <v>802686.62332022539</v>
      </c>
      <c r="Q78" s="70">
        <v>668552.02295954397</v>
      </c>
      <c r="R78" s="70">
        <v>654240.64774399379</v>
      </c>
      <c r="S78" s="70">
        <v>651589.84568125755</v>
      </c>
      <c r="T78" s="70">
        <v>685055.38958679466</v>
      </c>
      <c r="U78" s="70">
        <v>659636.88633976271</v>
      </c>
      <c r="V78" s="70">
        <v>622171.06896123313</v>
      </c>
      <c r="W78" s="70">
        <v>646279.29789867392</v>
      </c>
      <c r="X78" s="70">
        <v>675566.06548640633</v>
      </c>
      <c r="Y78" s="70">
        <v>603157.90485936368</v>
      </c>
      <c r="Z78" s="70">
        <v>571848.87923352199</v>
      </c>
      <c r="AA78" s="70">
        <v>542181.33486777521</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5.9015900933797802E-4</v>
      </c>
      <c r="E83" s="8">
        <v>5.4999252998563894E-4</v>
      </c>
      <c r="F83" s="8">
        <v>5.7840270866133209E-4</v>
      </c>
      <c r="G83" s="8">
        <v>6.8085869652975597E-4</v>
      </c>
      <c r="H83" s="8">
        <v>6.9365062847631502E-4</v>
      </c>
      <c r="I83" s="8">
        <v>8.6656469297896903E-4</v>
      </c>
      <c r="J83" s="8">
        <v>8.3238797414989896E-4</v>
      </c>
      <c r="K83" s="8">
        <v>7.9819371596186596E-4</v>
      </c>
      <c r="L83" s="8">
        <v>7.4794987807506701E-4</v>
      </c>
      <c r="M83" s="8">
        <v>6.9704408343509809E-4</v>
      </c>
      <c r="N83" s="8">
        <v>7.2976348466211103E-4</v>
      </c>
      <c r="O83" s="8">
        <v>6.8202194809238606E-4</v>
      </c>
      <c r="P83" s="8">
        <v>6.3909076546098901E-4</v>
      </c>
      <c r="Q83" s="8">
        <v>5.955939694636599E-4</v>
      </c>
      <c r="R83" s="8">
        <v>5.5662987784838404E-4</v>
      </c>
      <c r="S83" s="8">
        <v>5.2021483896574601E-4</v>
      </c>
      <c r="T83" s="8">
        <v>4.8746891587387497E-4</v>
      </c>
      <c r="U83" s="8">
        <v>4.5429156903252201E-4</v>
      </c>
      <c r="V83" s="8">
        <v>4.2457155972522396E-4</v>
      </c>
      <c r="W83" s="8">
        <v>3.96795850099972E-4</v>
      </c>
      <c r="X83" s="8">
        <v>3.7181877252106198E-4</v>
      </c>
      <c r="Y83" s="8">
        <v>3.4651262483379304E-4</v>
      </c>
      <c r="Z83" s="8">
        <v>3.2384357452082304E-4</v>
      </c>
      <c r="AA83" s="8">
        <v>9.0391556490349901E-4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7.3599903256395803E-4</v>
      </c>
      <c r="E85" s="8">
        <v>6.8590661767735893E-4</v>
      </c>
      <c r="F85" s="8">
        <v>7.0164471108586897E-4</v>
      </c>
      <c r="G85" s="8">
        <v>7.5747752036892904E-4</v>
      </c>
      <c r="H85" s="8">
        <v>1.0139092441798169E-3</v>
      </c>
      <c r="I85" s="8">
        <v>1.414611306976955E-3</v>
      </c>
      <c r="J85" s="8">
        <v>1.3371620951820923E-3</v>
      </c>
      <c r="K85" s="8">
        <v>2.6671275826222599E-3</v>
      </c>
      <c r="L85" s="8">
        <v>5.0852850633789897E-3</v>
      </c>
      <c r="M85" s="8">
        <v>4.7391783459231297E-3</v>
      </c>
      <c r="N85" s="8">
        <v>4.4291386398160196E-3</v>
      </c>
      <c r="O85" s="8">
        <v>4.13938190521718E-3</v>
      </c>
      <c r="P85" s="8">
        <v>3.8788205537078541E-3</v>
      </c>
      <c r="Q85" s="8">
        <v>3.6148263365277981E-3</v>
      </c>
      <c r="R85" s="8">
        <v>3.4042356491463827E-3</v>
      </c>
      <c r="S85" s="8">
        <v>3.1815286431759E-3</v>
      </c>
      <c r="T85" s="8">
        <v>4.4726848344228305E-3</v>
      </c>
      <c r="U85" s="8">
        <v>4.1682719555058501E-3</v>
      </c>
      <c r="V85" s="8">
        <v>3.8955812657428699E-3</v>
      </c>
      <c r="W85" s="8">
        <v>3.640730153885845E-3</v>
      </c>
      <c r="X85" s="8">
        <v>3.4115573954646879E-3</v>
      </c>
      <c r="Y85" s="8">
        <v>3.1793653124564648E-3</v>
      </c>
      <c r="Z85" s="8">
        <v>2.9713694500662822E-3</v>
      </c>
      <c r="AA85" s="8">
        <v>2.820126149394064E-3</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5590.5156919581204</v>
      </c>
      <c r="H87" s="8">
        <v>9444.0539052037002</v>
      </c>
      <c r="I87" s="8">
        <v>16791.182929444101</v>
      </c>
      <c r="J87" s="8">
        <v>22374.491617391399</v>
      </c>
      <c r="K87" s="8">
        <v>25085.027728337398</v>
      </c>
      <c r="L87" s="8">
        <v>24264.826099270602</v>
      </c>
      <c r="M87" s="8">
        <v>23414.388218339598</v>
      </c>
      <c r="N87" s="8">
        <v>22519.863395068798</v>
      </c>
      <c r="O87" s="8">
        <v>21594.4150219031</v>
      </c>
      <c r="P87" s="8">
        <v>20402.359829240602</v>
      </c>
      <c r="Q87" s="8">
        <v>28388.511282563399</v>
      </c>
      <c r="R87" s="8">
        <v>26312.302370068199</v>
      </c>
      <c r="S87" s="8">
        <v>22870.3111631305</v>
      </c>
      <c r="T87" s="8">
        <v>20335.482328657003</v>
      </c>
      <c r="U87" s="8">
        <v>18045.981225096901</v>
      </c>
      <c r="V87" s="8">
        <v>16480.887724287502</v>
      </c>
      <c r="W87" s="8">
        <v>20844.1458210321</v>
      </c>
      <c r="X87" s="8">
        <v>20190.061965790301</v>
      </c>
      <c r="Y87" s="8">
        <v>18537.591658913199</v>
      </c>
      <c r="Z87" s="8">
        <v>20854.413021221702</v>
      </c>
      <c r="AA87" s="8">
        <v>13282.870010604</v>
      </c>
    </row>
    <row r="88" spans="1:27">
      <c r="A88" s="16" t="s">
        <v>27</v>
      </c>
      <c r="B88" s="16" t="s">
        <v>9</v>
      </c>
      <c r="C88" s="8">
        <v>0</v>
      </c>
      <c r="D88" s="8">
        <v>194544.87328052174</v>
      </c>
      <c r="E88" s="8">
        <v>274370.78163640149</v>
      </c>
      <c r="F88" s="8">
        <v>338899.46254814341</v>
      </c>
      <c r="G88" s="8">
        <v>346171.56102281576</v>
      </c>
      <c r="H88" s="8">
        <v>351045.23674154596</v>
      </c>
      <c r="I88" s="8">
        <v>351299.4902856719</v>
      </c>
      <c r="J88" s="8">
        <v>350318.55227281695</v>
      </c>
      <c r="K88" s="8">
        <v>367581.61118304444</v>
      </c>
      <c r="L88" s="8">
        <v>344443.48030955414</v>
      </c>
      <c r="M88" s="8">
        <v>339183.52823572693</v>
      </c>
      <c r="N88" s="8">
        <v>333363.15088682564</v>
      </c>
      <c r="O88" s="8">
        <v>326245.83697164897</v>
      </c>
      <c r="P88" s="8">
        <v>319449.35281588673</v>
      </c>
      <c r="Q88" s="8">
        <v>297707.49066869728</v>
      </c>
      <c r="R88" s="8">
        <v>278231.2996128769</v>
      </c>
      <c r="S88" s="8">
        <v>260029.25192506568</v>
      </c>
      <c r="T88" s="8">
        <v>243661.21079756945</v>
      </c>
      <c r="U88" s="8">
        <v>227077.52260911837</v>
      </c>
      <c r="V88" s="8">
        <v>212221.9836877303</v>
      </c>
      <c r="W88" s="8">
        <v>206800.43811979378</v>
      </c>
      <c r="X88" s="8">
        <v>196097.09217517881</v>
      </c>
      <c r="Y88" s="8">
        <v>182750.63863670133</v>
      </c>
      <c r="Z88" s="8">
        <v>170794.98933252363</v>
      </c>
      <c r="AA88" s="8">
        <v>159621.48531349847</v>
      </c>
    </row>
    <row r="89" spans="1:27">
      <c r="A89" s="16" t="s">
        <v>27</v>
      </c>
      <c r="B89" s="16" t="s">
        <v>8</v>
      </c>
      <c r="C89" s="8">
        <v>0</v>
      </c>
      <c r="D89" s="8">
        <v>1.977209681955249E-3</v>
      </c>
      <c r="E89" s="8">
        <v>2.6098602590314719E-3</v>
      </c>
      <c r="F89" s="8">
        <v>3.4696001698903052E-3</v>
      </c>
      <c r="G89" s="8">
        <v>3.3215110992563784E-3</v>
      </c>
      <c r="H89" s="8">
        <v>3.1276049674134063E-3</v>
      </c>
      <c r="I89" s="8">
        <v>3.3642403702429514E-3</v>
      </c>
      <c r="J89" s="8">
        <v>3.9303084448853902E-3</v>
      </c>
      <c r="K89" s="8">
        <v>3.7762281666727602E-3</v>
      </c>
      <c r="L89" s="8">
        <v>7.2842199014214399E-3</v>
      </c>
      <c r="M89" s="8">
        <v>6.9711290767281702E-3</v>
      </c>
      <c r="N89" s="8">
        <v>8.2367779063232706E-3</v>
      </c>
      <c r="O89" s="8">
        <v>7.69792327479356E-3</v>
      </c>
      <c r="P89" s="8">
        <v>7.8844610904555794E-3</v>
      </c>
      <c r="Q89" s="8">
        <v>7.4782891295940498E-3</v>
      </c>
      <c r="R89" s="8">
        <v>1.1185780012182631E-2</v>
      </c>
      <c r="S89" s="8">
        <v>1.0526419414281491E-2</v>
      </c>
      <c r="T89" s="8">
        <v>9.8638137084193812E-3</v>
      </c>
      <c r="U89" s="8">
        <v>9.1924782490166914E-3</v>
      </c>
      <c r="V89" s="8">
        <v>8.5911011649124694E-3</v>
      </c>
      <c r="W89" s="8">
        <v>9.4285353208711682E-3</v>
      </c>
      <c r="X89" s="8">
        <v>8.8377046709018359E-3</v>
      </c>
      <c r="Y89" s="8">
        <v>8.2923454576204758E-3</v>
      </c>
      <c r="Z89" s="8">
        <v>7.7498555657110656E-3</v>
      </c>
      <c r="AA89" s="8">
        <v>7.2428556668715236E-3</v>
      </c>
    </row>
    <row r="90" spans="1:27">
      <c r="A90" s="16" t="s">
        <v>27</v>
      </c>
      <c r="B90" s="16" t="s">
        <v>84</v>
      </c>
      <c r="C90" s="8">
        <v>0</v>
      </c>
      <c r="D90" s="8">
        <v>4.8168836951697101E-3</v>
      </c>
      <c r="E90" s="8">
        <v>5.2785486931183805E-3</v>
      </c>
      <c r="F90" s="8">
        <v>2.1913861781642608E-2</v>
      </c>
      <c r="G90" s="8">
        <v>2.059291808645811E-2</v>
      </c>
      <c r="H90" s="8">
        <v>1.9339845494818292E-2</v>
      </c>
      <c r="I90" s="8">
        <v>1.9465360111732909E-2</v>
      </c>
      <c r="J90" s="8">
        <v>1.8232266501697483E-2</v>
      </c>
      <c r="K90" s="8">
        <v>1.7064143599201848E-2</v>
      </c>
      <c r="L90" s="8">
        <v>1.6012437686383999E-2</v>
      </c>
      <c r="M90" s="8">
        <v>1.4950286669793931E-2</v>
      </c>
      <c r="N90" s="8">
        <v>1.7250733915963629E-2</v>
      </c>
      <c r="O90" s="8">
        <v>1.616098359397819E-2</v>
      </c>
      <c r="P90" s="8">
        <v>1.8181255035681632E-2</v>
      </c>
      <c r="Q90" s="8">
        <v>1.6997959709108879E-2</v>
      </c>
      <c r="R90" s="8">
        <v>1.779494105059037E-2</v>
      </c>
      <c r="S90" s="8">
        <v>1.6670959207891599E-2</v>
      </c>
      <c r="T90" s="8">
        <v>1.5695804137934088E-2</v>
      </c>
      <c r="U90" s="8">
        <v>1.491809856660207E-2</v>
      </c>
      <c r="V90" s="8">
        <v>1.3983521521241741E-2</v>
      </c>
      <c r="W90" s="8">
        <v>1.3704292021602329E-2</v>
      </c>
      <c r="X90" s="8">
        <v>1.1620450523447391E-2</v>
      </c>
      <c r="Y90" s="8">
        <v>1.073836049532916E-2</v>
      </c>
      <c r="Z90" s="8">
        <v>7.37163346378048E-3</v>
      </c>
      <c r="AA90" s="8">
        <v>6.9292327662347402E-3</v>
      </c>
    </row>
    <row r="91" spans="1:27">
      <c r="A91" s="16" t="s">
        <v>27</v>
      </c>
      <c r="B91" s="16" t="s">
        <v>187</v>
      </c>
      <c r="C91" s="8">
        <v>0</v>
      </c>
      <c r="D91" s="8">
        <v>0</v>
      </c>
      <c r="E91" s="8">
        <v>5.4501455832875294E-3</v>
      </c>
      <c r="F91" s="8">
        <v>3.2247886960643742E-2</v>
      </c>
      <c r="G91" s="8">
        <v>3.1048496714439541E-2</v>
      </c>
      <c r="H91" s="8">
        <v>2.936896097173575E-2</v>
      </c>
      <c r="I91" s="8">
        <v>17751.382927145307</v>
      </c>
      <c r="J91" s="8">
        <v>16590.077784339555</v>
      </c>
      <c r="K91" s="8">
        <v>15504.745986020793</v>
      </c>
      <c r="L91" s="8">
        <v>14528.770626749663</v>
      </c>
      <c r="M91" s="8">
        <v>13539.936166611875</v>
      </c>
      <c r="N91" s="8">
        <v>12654.146111095304</v>
      </c>
      <c r="O91" s="8">
        <v>11826.304773430642</v>
      </c>
      <c r="P91" s="8">
        <v>11081.875284756856</v>
      </c>
      <c r="Q91" s="8">
        <v>10327.638023667319</v>
      </c>
      <c r="R91" s="8">
        <v>9651.9987332505807</v>
      </c>
      <c r="S91" s="8">
        <v>9020.5595612731231</v>
      </c>
      <c r="T91" s="8">
        <v>8452.7433649232989</v>
      </c>
      <c r="U91" s="8">
        <v>7877.4463684481807</v>
      </c>
      <c r="V91" s="8">
        <v>7362.0994077141186</v>
      </c>
      <c r="W91" s="8">
        <v>6880.4667342650291</v>
      </c>
      <c r="X91" s="8">
        <v>6447.3625287710811</v>
      </c>
      <c r="Y91" s="8">
        <v>6008.5522254607349</v>
      </c>
      <c r="Z91" s="8">
        <v>5615.4693680254195</v>
      </c>
      <c r="AA91" s="8">
        <v>5248.102211646129</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194544.88140077316</v>
      </c>
      <c r="E93" s="70">
        <v>274370.79621085519</v>
      </c>
      <c r="F93" s="70">
        <v>338899.52145953971</v>
      </c>
      <c r="G93" s="70">
        <v>351762.13311603601</v>
      </c>
      <c r="H93" s="70">
        <v>360489.34419072099</v>
      </c>
      <c r="I93" s="70">
        <v>385842.08125303773</v>
      </c>
      <c r="J93" s="70">
        <v>389283.14600667288</v>
      </c>
      <c r="K93" s="70">
        <v>408171.40920309571</v>
      </c>
      <c r="L93" s="70">
        <v>383237.10616546695</v>
      </c>
      <c r="M93" s="70">
        <v>376137.87997831655</v>
      </c>
      <c r="N93" s="70">
        <v>368537.19103940373</v>
      </c>
      <c r="O93" s="70">
        <v>359666.58544729342</v>
      </c>
      <c r="P93" s="70">
        <v>350933.61851351167</v>
      </c>
      <c r="Q93" s="70">
        <v>336423.66866159713</v>
      </c>
      <c r="R93" s="70">
        <v>314195.63365778222</v>
      </c>
      <c r="S93" s="70">
        <v>291920.15354859142</v>
      </c>
      <c r="T93" s="70">
        <v>272449.46701092133</v>
      </c>
      <c r="U93" s="70">
        <v>253000.97893580381</v>
      </c>
      <c r="V93" s="70">
        <v>236064.99771450742</v>
      </c>
      <c r="W93" s="70">
        <v>234525.07784544426</v>
      </c>
      <c r="X93" s="70">
        <v>222734.54091127156</v>
      </c>
      <c r="Y93" s="70">
        <v>207296.80507765914</v>
      </c>
      <c r="Z93" s="70">
        <v>197264.89013847281</v>
      </c>
      <c r="AA93" s="70">
        <v>178152.47543187876</v>
      </c>
    </row>
  </sheetData>
  <sheetProtection algorithmName="SHA-512" hashValue="6Sz6uPpZYrtCzh62ssuRBGbDNWBCpgccQhTO6Uup2KoQw0cBaPvERaluO3w7TYIiY6kXyCjwXqwXXC/u5UGelA==" saltValue="8MVInym7ax/B4n4ftjfWS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14EE-6EA5-4E3C-BC07-C8C787FC8A91}">
  <sheetPr codeName="Sheet45">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261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948847.71336057642</v>
      </c>
      <c r="F6" s="8">
        <v>260542.60647733934</v>
      </c>
      <c r="G6" s="8">
        <v>3.8786565796151593E-5</v>
      </c>
      <c r="H6" s="8">
        <v>1.8242221973420288E-2</v>
      </c>
      <c r="I6" s="8">
        <v>1.0582793990052236E-4</v>
      </c>
      <c r="J6" s="8">
        <v>5.7654505182461517E-5</v>
      </c>
      <c r="K6" s="8">
        <v>6.3782111431344576E-4</v>
      </c>
      <c r="L6" s="8">
        <v>2.3257277771942998E-5</v>
      </c>
      <c r="M6" s="8">
        <v>5.3107353981073374E-6</v>
      </c>
      <c r="N6" s="8">
        <v>0</v>
      </c>
      <c r="O6" s="8">
        <v>5.0602612300676896E-6</v>
      </c>
      <c r="P6" s="8">
        <v>0</v>
      </c>
      <c r="Q6" s="8">
        <v>2.7128813331606361E-5</v>
      </c>
      <c r="R6" s="8">
        <v>1.7549909242492001E-6</v>
      </c>
      <c r="S6" s="8">
        <v>0</v>
      </c>
      <c r="T6" s="8">
        <v>0</v>
      </c>
      <c r="U6" s="8">
        <v>0</v>
      </c>
      <c r="V6" s="8">
        <v>0</v>
      </c>
      <c r="W6" s="8">
        <v>0</v>
      </c>
      <c r="X6" s="8">
        <v>0</v>
      </c>
      <c r="Y6" s="8">
        <v>0</v>
      </c>
      <c r="Z6" s="8">
        <v>0</v>
      </c>
      <c r="AA6" s="8">
        <v>0</v>
      </c>
    </row>
    <row r="7" spans="1:27">
      <c r="A7" s="16" t="s">
        <v>17</v>
      </c>
      <c r="B7" s="16" t="s">
        <v>11</v>
      </c>
      <c r="C7" s="8">
        <v>0</v>
      </c>
      <c r="D7" s="8">
        <v>51957.124799999998</v>
      </c>
      <c r="E7" s="8">
        <v>217263.69204999981</v>
      </c>
      <c r="F7" s="8">
        <v>7.7752741476581823E-4</v>
      </c>
      <c r="G7" s="8">
        <v>71796.396258423367</v>
      </c>
      <c r="H7" s="8">
        <v>0</v>
      </c>
      <c r="I7" s="8">
        <v>1.36447193919317E-5</v>
      </c>
      <c r="J7" s="8">
        <v>2.4327051204330458E-5</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51957.124799999998</v>
      </c>
      <c r="E18" s="74">
        <v>1166111.4054105761</v>
      </c>
      <c r="F18" s="74">
        <v>260542.60725486677</v>
      </c>
      <c r="G18" s="74">
        <v>71796.39629720994</v>
      </c>
      <c r="H18" s="74">
        <v>1.8242221973420288E-2</v>
      </c>
      <c r="I18" s="74">
        <v>1.1947265929245407E-4</v>
      </c>
      <c r="J18" s="74">
        <v>8.1981556386791972E-5</v>
      </c>
      <c r="K18" s="74">
        <v>6.3782111431344576E-4</v>
      </c>
      <c r="L18" s="74">
        <v>2.3257277771942998E-5</v>
      </c>
      <c r="M18" s="74">
        <v>5.3107353981073374E-6</v>
      </c>
      <c r="N18" s="74">
        <v>0</v>
      </c>
      <c r="O18" s="74">
        <v>5.0602612300676896E-6</v>
      </c>
      <c r="P18" s="74">
        <v>0</v>
      </c>
      <c r="Q18" s="74">
        <v>2.7128813331606361E-5</v>
      </c>
      <c r="R18" s="74">
        <v>1.7549909242492001E-6</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238793.78685086404</v>
      </c>
      <c r="F21" s="8">
        <v>134981.10393712038</v>
      </c>
      <c r="G21" s="8">
        <v>3.3128125418729796E-5</v>
      </c>
      <c r="H21" s="8">
        <v>3.7568156027914239E-5</v>
      </c>
      <c r="I21" s="8">
        <v>5.261909432397E-5</v>
      </c>
      <c r="J21" s="8">
        <v>4.0359876900332198E-5</v>
      </c>
      <c r="K21" s="8">
        <v>0</v>
      </c>
      <c r="L21" s="8">
        <v>0</v>
      </c>
      <c r="M21" s="8">
        <v>0</v>
      </c>
      <c r="N21" s="8">
        <v>0</v>
      </c>
      <c r="O21" s="8">
        <v>5.0602612300676896E-6</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238793.78685086404</v>
      </c>
      <c r="F33" s="74">
        <v>134981.10393712038</v>
      </c>
      <c r="G33" s="74">
        <v>3.3128125418729796E-5</v>
      </c>
      <c r="H33" s="74">
        <v>3.7568156027914239E-5</v>
      </c>
      <c r="I33" s="74">
        <v>5.261909432397E-5</v>
      </c>
      <c r="J33" s="74">
        <v>4.0359876900332198E-5</v>
      </c>
      <c r="K33" s="74">
        <v>0</v>
      </c>
      <c r="L33" s="74">
        <v>0</v>
      </c>
      <c r="M33" s="74">
        <v>0</v>
      </c>
      <c r="N33" s="74">
        <v>0</v>
      </c>
      <c r="O33" s="74">
        <v>5.0602612300676896E-6</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710053.92650971236</v>
      </c>
      <c r="F36" s="8">
        <v>125561.50254021896</v>
      </c>
      <c r="G36" s="8">
        <v>5.6584403774218005E-6</v>
      </c>
      <c r="H36" s="8">
        <v>1.8204653817392374E-2</v>
      </c>
      <c r="I36" s="8">
        <v>5.3208845576552363E-5</v>
      </c>
      <c r="J36" s="8">
        <v>1.7294628282129319E-5</v>
      </c>
      <c r="K36" s="8">
        <v>6.3782111431344576E-4</v>
      </c>
      <c r="L36" s="8">
        <v>2.3257277771942998E-5</v>
      </c>
      <c r="M36" s="8">
        <v>5.3107353981073374E-6</v>
      </c>
      <c r="N36" s="8">
        <v>0</v>
      </c>
      <c r="O36" s="8">
        <v>0</v>
      </c>
      <c r="P36" s="8">
        <v>0</v>
      </c>
      <c r="Q36" s="8">
        <v>2.7128813331606361E-5</v>
      </c>
      <c r="R36" s="8">
        <v>1.7549909242492001E-6</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710053.92650971236</v>
      </c>
      <c r="F48" s="74">
        <v>125561.50254021896</v>
      </c>
      <c r="G48" s="74">
        <v>5.6584403774218005E-6</v>
      </c>
      <c r="H48" s="74">
        <v>1.8204653817392374E-2</v>
      </c>
      <c r="I48" s="74">
        <v>5.3208845576552363E-5</v>
      </c>
      <c r="J48" s="74">
        <v>1.7294628282129319E-5</v>
      </c>
      <c r="K48" s="74">
        <v>6.3782111431344576E-4</v>
      </c>
      <c r="L48" s="74">
        <v>2.3257277771942998E-5</v>
      </c>
      <c r="M48" s="74">
        <v>5.3107353981073374E-6</v>
      </c>
      <c r="N48" s="74">
        <v>0</v>
      </c>
      <c r="O48" s="74">
        <v>0</v>
      </c>
      <c r="P48" s="74">
        <v>0</v>
      </c>
      <c r="Q48" s="74">
        <v>2.7128813331606361E-5</v>
      </c>
      <c r="R48" s="74">
        <v>1.7549909242492001E-6</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51957.124799999998</v>
      </c>
      <c r="E52" s="8">
        <v>217263.69204999981</v>
      </c>
      <c r="F52" s="8">
        <v>7.7752741476581823E-4</v>
      </c>
      <c r="G52" s="8">
        <v>71796.396258423367</v>
      </c>
      <c r="H52" s="8">
        <v>0</v>
      </c>
      <c r="I52" s="8">
        <v>1.36447193919317E-5</v>
      </c>
      <c r="J52" s="8">
        <v>2.4327051204330458E-5</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51957.124799999998</v>
      </c>
      <c r="E63" s="74">
        <v>217263.69204999981</v>
      </c>
      <c r="F63" s="74">
        <v>7.7752741476581823E-4</v>
      </c>
      <c r="G63" s="74">
        <v>71796.396258423367</v>
      </c>
      <c r="H63" s="74">
        <v>0</v>
      </c>
      <c r="I63" s="74">
        <v>1.36447193919317E-5</v>
      </c>
      <c r="J63" s="74">
        <v>2.4327051204330458E-5</v>
      </c>
      <c r="K63" s="74">
        <v>0</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7DJgFjnyjzx+AmO4us6Fs1Cx3NJi/vNgyXJoIWME9aziyRxVBz1YRSse509xeMePxcwyCjbIiScHgrXZfrecGg==" saltValue="BFhTvrazSEqTmwpCjwzGu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3258-D652-43D7-ADF7-4F0DFBD32967}">
  <sheetPr codeName="Sheet46">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262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51209.290464295154</v>
      </c>
      <c r="E6" s="8">
        <v>89848.703805782687</v>
      </c>
      <c r="F6" s="8">
        <v>113284.51230495625</v>
      </c>
      <c r="G6" s="8">
        <v>105873.37595737775</v>
      </c>
      <c r="H6" s="8">
        <v>99208.972778841126</v>
      </c>
      <c r="I6" s="8">
        <v>92456.766859044496</v>
      </c>
      <c r="J6" s="8">
        <v>86408.193302487125</v>
      </c>
      <c r="K6" s="8">
        <v>80755.320821317015</v>
      </c>
      <c r="L6" s="8">
        <v>75672.021909876668</v>
      </c>
      <c r="M6" s="8">
        <v>70521.751133315978</v>
      </c>
      <c r="N6" s="8">
        <v>65908.179085106734</v>
      </c>
      <c r="O6" s="8">
        <v>61783.189416750974</v>
      </c>
      <c r="P6" s="8">
        <v>57894.127795631081</v>
      </c>
      <c r="Q6" s="8">
        <v>53953.82824799596</v>
      </c>
      <c r="R6" s="8">
        <v>65884.636559482868</v>
      </c>
      <c r="S6" s="8">
        <v>81692.438947989838</v>
      </c>
      <c r="T6" s="8">
        <v>85657.110381413455</v>
      </c>
      <c r="U6" s="8">
        <v>80045.039932181535</v>
      </c>
      <c r="V6" s="8">
        <v>80979.513726169476</v>
      </c>
      <c r="W6" s="8">
        <v>77038.761482678325</v>
      </c>
      <c r="X6" s="8">
        <v>93188.829450265403</v>
      </c>
      <c r="Y6" s="8">
        <v>86846.357116896324</v>
      </c>
      <c r="Z6" s="8">
        <v>81164.819713755656</v>
      </c>
      <c r="AA6" s="8">
        <v>75854.971675945068</v>
      </c>
    </row>
    <row r="7" spans="1:27">
      <c r="A7" s="16" t="s">
        <v>24</v>
      </c>
      <c r="B7" s="16" t="s">
        <v>14</v>
      </c>
      <c r="C7" s="8">
        <v>0</v>
      </c>
      <c r="D7" s="8">
        <v>5269.8558331364429</v>
      </c>
      <c r="E7" s="8">
        <v>49304.007668985258</v>
      </c>
      <c r="F7" s="8">
        <v>56590.630293603026</v>
      </c>
      <c r="G7" s="8">
        <v>52888.439534014993</v>
      </c>
      <c r="H7" s="8">
        <v>66728.951417420889</v>
      </c>
      <c r="I7" s="8">
        <v>65127.901586667409</v>
      </c>
      <c r="J7" s="8">
        <v>69482.135005729171</v>
      </c>
      <c r="K7" s="8">
        <v>76152.710570654264</v>
      </c>
      <c r="L7" s="8">
        <v>73107.249273192472</v>
      </c>
      <c r="M7" s="8">
        <v>73632.929975759253</v>
      </c>
      <c r="N7" s="8">
        <v>68931.537481407941</v>
      </c>
      <c r="O7" s="8">
        <v>64421.997630400467</v>
      </c>
      <c r="P7" s="8">
        <v>61542.84840926218</v>
      </c>
      <c r="Q7" s="8">
        <v>57538.066864523113</v>
      </c>
      <c r="R7" s="8">
        <v>54231.833518726591</v>
      </c>
      <c r="S7" s="8">
        <v>50686.586457583384</v>
      </c>
      <c r="T7" s="8">
        <v>47510.345064455199</v>
      </c>
      <c r="U7" s="8">
        <v>44276.770276932271</v>
      </c>
      <c r="V7" s="8">
        <v>41383.52857327844</v>
      </c>
      <c r="W7" s="8">
        <v>38768.254293409191</v>
      </c>
      <c r="X7" s="8">
        <v>36369.359244009029</v>
      </c>
      <c r="Y7" s="8">
        <v>34663.385065071576</v>
      </c>
      <c r="Z7" s="8">
        <v>32395.686971518822</v>
      </c>
      <c r="AA7" s="8">
        <v>30276.342960738879</v>
      </c>
    </row>
    <row r="8" spans="1:27">
      <c r="A8" s="16" t="s">
        <v>25</v>
      </c>
      <c r="B8" s="16" t="s">
        <v>14</v>
      </c>
      <c r="C8" s="8">
        <v>0</v>
      </c>
      <c r="D8" s="8">
        <v>5.9119096298721526E-4</v>
      </c>
      <c r="E8" s="8">
        <v>16987.213084957846</v>
      </c>
      <c r="F8" s="8">
        <v>26597.591647681376</v>
      </c>
      <c r="G8" s="8">
        <v>44322.82933503815</v>
      </c>
      <c r="H8" s="8">
        <v>59129.060372845874</v>
      </c>
      <c r="I8" s="8">
        <v>72650.499971608806</v>
      </c>
      <c r="J8" s="8">
        <v>84588.437076710077</v>
      </c>
      <c r="K8" s="8">
        <v>94985.86010955699</v>
      </c>
      <c r="L8" s="8">
        <v>111571.11057214969</v>
      </c>
      <c r="M8" s="8">
        <v>113390.32723540039</v>
      </c>
      <c r="N8" s="8">
        <v>112500.25720150411</v>
      </c>
      <c r="O8" s="8">
        <v>119887.75694349663</v>
      </c>
      <c r="P8" s="8">
        <v>112341.19163252544</v>
      </c>
      <c r="Q8" s="8">
        <v>106407.19439416612</v>
      </c>
      <c r="R8" s="8">
        <v>100600.32175584584</v>
      </c>
      <c r="S8" s="8">
        <v>100792.166184388</v>
      </c>
      <c r="T8" s="8">
        <v>94447.609522569343</v>
      </c>
      <c r="U8" s="8">
        <v>88019.4640605155</v>
      </c>
      <c r="V8" s="8">
        <v>82261.18134205589</v>
      </c>
      <c r="W8" s="8">
        <v>76879.608709480424</v>
      </c>
      <c r="X8" s="8">
        <v>72040.273947060094</v>
      </c>
      <c r="Y8" s="8">
        <v>67137.18150884175</v>
      </c>
      <c r="Z8" s="8">
        <v>62745.029430039511</v>
      </c>
      <c r="AA8" s="8">
        <v>58640.214404264851</v>
      </c>
    </row>
    <row r="9" spans="1:27">
      <c r="A9" s="16" t="s">
        <v>26</v>
      </c>
      <c r="B9" s="16" t="s">
        <v>14</v>
      </c>
      <c r="C9" s="8">
        <v>0</v>
      </c>
      <c r="D9" s="8">
        <v>3.6709024659261932E-3</v>
      </c>
      <c r="E9" s="8">
        <v>3.4681454342363328E-3</v>
      </c>
      <c r="F9" s="8">
        <v>3.2801524141642404E-3</v>
      </c>
      <c r="G9" s="8">
        <v>3.1512881114451768E-3</v>
      </c>
      <c r="H9" s="8">
        <v>4.5908806082516707E-3</v>
      </c>
      <c r="I9" s="8">
        <v>4.3445273114100427E-3</v>
      </c>
      <c r="J9" s="8">
        <v>4.0788068175575988E-3</v>
      </c>
      <c r="K9" s="8">
        <v>3.8228997847249788E-3</v>
      </c>
      <c r="L9" s="8">
        <v>3.6368860731265172E-3</v>
      </c>
      <c r="M9" s="8">
        <v>3.3951437622659207E-3</v>
      </c>
      <c r="N9" s="8">
        <v>4406.2766526555115</v>
      </c>
      <c r="O9" s="8">
        <v>5124.1811916705656</v>
      </c>
      <c r="P9" s="8">
        <v>6748.0014633488872</v>
      </c>
      <c r="Q9" s="8">
        <v>7410.7999199131091</v>
      </c>
      <c r="R9" s="8">
        <v>9672.4593768138093</v>
      </c>
      <c r="S9" s="8">
        <v>12778.72663034077</v>
      </c>
      <c r="T9" s="8">
        <v>21621.307468665731</v>
      </c>
      <c r="U9" s="8">
        <v>21346.92679985374</v>
      </c>
      <c r="V9" s="8">
        <v>19950.398901181899</v>
      </c>
      <c r="W9" s="8">
        <v>19902.88717378378</v>
      </c>
      <c r="X9" s="8">
        <v>23909.812673032742</v>
      </c>
      <c r="Y9" s="8">
        <v>22282.500447005241</v>
      </c>
      <c r="Z9" s="8">
        <v>20824.766767101843</v>
      </c>
      <c r="AA9" s="8">
        <v>19462.398842337952</v>
      </c>
    </row>
    <row r="10" spans="1:27">
      <c r="A10" s="16" t="s">
        <v>27</v>
      </c>
      <c r="B10" s="16" t="s">
        <v>14</v>
      </c>
      <c r="C10" s="8">
        <v>0</v>
      </c>
      <c r="D10" s="8">
        <v>0</v>
      </c>
      <c r="E10" s="8">
        <v>0</v>
      </c>
      <c r="F10" s="8">
        <v>0</v>
      </c>
      <c r="G10" s="8">
        <v>9052.6351079522901</v>
      </c>
      <c r="H10" s="8">
        <v>10391.06987711997</v>
      </c>
      <c r="I10" s="8">
        <v>11328.898016296409</v>
      </c>
      <c r="J10" s="8">
        <v>12231.59674899634</v>
      </c>
      <c r="K10" s="8">
        <v>13355.439012017436</v>
      </c>
      <c r="L10" s="8">
        <v>12514.755229111235</v>
      </c>
      <c r="M10" s="8">
        <v>12464.172659101496</v>
      </c>
      <c r="N10" s="8">
        <v>11648.759529224222</v>
      </c>
      <c r="O10" s="8">
        <v>15126.14233420267</v>
      </c>
      <c r="P10" s="8">
        <v>14173.998241004929</v>
      </c>
      <c r="Q10" s="8">
        <v>16468.79699412937</v>
      </c>
      <c r="R10" s="8">
        <v>15391.399061057</v>
      </c>
      <c r="S10" s="8">
        <v>14959.681010730348</v>
      </c>
      <c r="T10" s="8">
        <v>14018.015155547298</v>
      </c>
      <c r="U10" s="8">
        <v>14071.19957816165</v>
      </c>
      <c r="V10" s="8">
        <v>13596.768724069889</v>
      </c>
      <c r="W10" s="8">
        <v>12707.260491805258</v>
      </c>
      <c r="X10" s="8">
        <v>11907.377558989119</v>
      </c>
      <c r="Y10" s="8">
        <v>11096.95625338173</v>
      </c>
      <c r="Z10" s="8">
        <v>10370.98714980462</v>
      </c>
      <c r="AA10" s="8">
        <v>9692.5113522579704</v>
      </c>
    </row>
    <row r="11" spans="1:27">
      <c r="A11" s="75" t="s">
        <v>17</v>
      </c>
      <c r="B11" s="75" t="s">
        <v>83</v>
      </c>
      <c r="C11" s="74">
        <v>0</v>
      </c>
      <c r="D11" s="74">
        <v>56479.15055952502</v>
      </c>
      <c r="E11" s="74">
        <v>156139.92802787124</v>
      </c>
      <c r="F11" s="74">
        <v>196472.73752639306</v>
      </c>
      <c r="G11" s="74">
        <v>212137.28308567128</v>
      </c>
      <c r="H11" s="74">
        <v>235458.0590371085</v>
      </c>
      <c r="I11" s="74">
        <v>241564.07077814444</v>
      </c>
      <c r="J11" s="74">
        <v>252710.36621272954</v>
      </c>
      <c r="K11" s="74">
        <v>265249.33433644549</v>
      </c>
      <c r="L11" s="74">
        <v>272865.14062121615</v>
      </c>
      <c r="M11" s="74">
        <v>270009.18439872086</v>
      </c>
      <c r="N11" s="74">
        <v>263395.00994989852</v>
      </c>
      <c r="O11" s="74">
        <v>266343.26751652133</v>
      </c>
      <c r="P11" s="74">
        <v>252700.16754177253</v>
      </c>
      <c r="Q11" s="74">
        <v>241778.68642072767</v>
      </c>
      <c r="R11" s="74">
        <v>245780.6502719261</v>
      </c>
      <c r="S11" s="74">
        <v>260909.59923103236</v>
      </c>
      <c r="T11" s="74">
        <v>263254.38759265107</v>
      </c>
      <c r="U11" s="74">
        <v>247759.40064764471</v>
      </c>
      <c r="V11" s="74">
        <v>238171.39126675561</v>
      </c>
      <c r="W11" s="74">
        <v>225296.772151157</v>
      </c>
      <c r="X11" s="74">
        <v>237415.65287335639</v>
      </c>
      <c r="Y11" s="74">
        <v>222026.38039119661</v>
      </c>
      <c r="Z11" s="74">
        <v>207501.29003222045</v>
      </c>
      <c r="AA11" s="74">
        <v>193926.43923554473</v>
      </c>
    </row>
  </sheetData>
  <sheetProtection algorithmName="SHA-512" hashValue="/5/QsoX/cJ65FpNhjBLWqz+OE+Dy3tsYMAyAUOZUVJxJ1SzV0nf8zDjYeWL45BlkyjlSkn5tfOJ21xM20U/PGQ==" saltValue="6LAgNbTqHigYQ9ncTsvgtg=="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3BDD-A0E9-45AC-8E02-841D75F8E6EC}">
  <sheetPr codeName="Sheet47">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263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93.261150537559999</v>
      </c>
      <c r="D6" s="8">
        <v>231.92892360787005</v>
      </c>
      <c r="E6" s="8">
        <v>7737.0098314128509</v>
      </c>
      <c r="F6" s="8">
        <v>879.23904232793996</v>
      </c>
      <c r="G6" s="8">
        <v>6197.4948898313505</v>
      </c>
      <c r="H6" s="8">
        <v>851.7666869935</v>
      </c>
      <c r="I6" s="8">
        <v>14842.12268805938</v>
      </c>
      <c r="J6" s="8">
        <v>598.06594068888</v>
      </c>
      <c r="K6" s="8">
        <v>1173.4314103235399</v>
      </c>
      <c r="L6" s="8">
        <v>918.55570153623</v>
      </c>
      <c r="M6" s="8">
        <v>549.72926295493994</v>
      </c>
      <c r="N6" s="8">
        <v>26039.752144356524</v>
      </c>
      <c r="O6" s="8">
        <v>875.74813775528003</v>
      </c>
      <c r="P6" s="8">
        <v>9158.6831370589098</v>
      </c>
      <c r="Q6" s="8">
        <v>722.22823470147011</v>
      </c>
      <c r="R6" s="8">
        <v>1204.2554271378401</v>
      </c>
      <c r="S6" s="8">
        <v>579.38006987288998</v>
      </c>
      <c r="T6" s="8">
        <v>5467.5278940665694</v>
      </c>
      <c r="U6" s="8">
        <v>3712.4795247317097</v>
      </c>
      <c r="V6" s="8">
        <v>5002.8538075144497</v>
      </c>
      <c r="W6" s="8">
        <v>4709.9359716226309</v>
      </c>
      <c r="X6" s="8">
        <v>7518.4609434581489</v>
      </c>
      <c r="Y6" s="8">
        <v>21478.122702313824</v>
      </c>
      <c r="Z6" s="8">
        <v>13422.88024134841</v>
      </c>
      <c r="AA6" s="8">
        <v>267.81055997976006</v>
      </c>
    </row>
    <row r="7" spans="1:27">
      <c r="A7" s="16" t="s">
        <v>24</v>
      </c>
      <c r="B7" s="16" t="s">
        <v>6</v>
      </c>
      <c r="C7" s="8">
        <v>121.97418826947001</v>
      </c>
      <c r="D7" s="8">
        <v>4.1816954699999999E-3</v>
      </c>
      <c r="E7" s="8">
        <v>46004.715395957006</v>
      </c>
      <c r="F7" s="8">
        <v>15289.624638895781</v>
      </c>
      <c r="G7" s="8">
        <v>447443.59600000002</v>
      </c>
      <c r="H7" s="8">
        <v>9906.9925808522603</v>
      </c>
      <c r="I7" s="8">
        <v>11217.593193811801</v>
      </c>
      <c r="J7" s="8">
        <v>31562.95994593966</v>
      </c>
      <c r="K7" s="8">
        <v>15830.203628580552</v>
      </c>
      <c r="L7" s="8">
        <v>13434.487396043871</v>
      </c>
      <c r="M7" s="8">
        <v>16355.075573853639</v>
      </c>
      <c r="N7" s="8">
        <v>62304.012245625629</v>
      </c>
      <c r="O7" s="8">
        <v>24797.239688340309</v>
      </c>
      <c r="P7" s="8">
        <v>75134.787447480616</v>
      </c>
      <c r="Q7" s="8">
        <v>23851.455640128632</v>
      </c>
      <c r="R7" s="8">
        <v>24575.197692692331</v>
      </c>
      <c r="S7" s="8">
        <v>24032.655699732662</v>
      </c>
      <c r="T7" s="8">
        <v>40864.679897103662</v>
      </c>
      <c r="U7" s="8">
        <v>33626.811896316853</v>
      </c>
      <c r="V7" s="8">
        <v>41867.300893782944</v>
      </c>
      <c r="W7" s="8">
        <v>51163.234902612028</v>
      </c>
      <c r="X7" s="8">
        <v>55969.012897431669</v>
      </c>
      <c r="Y7" s="8">
        <v>117297.91244676354</v>
      </c>
      <c r="Z7" s="8">
        <v>81281.24889654234</v>
      </c>
      <c r="AA7" s="8">
        <v>6658.2233877659401</v>
      </c>
    </row>
    <row r="8" spans="1:27">
      <c r="A8" s="16" t="s">
        <v>25</v>
      </c>
      <c r="B8" s="16" t="s">
        <v>6</v>
      </c>
      <c r="C8" s="8">
        <v>432.95257873744998</v>
      </c>
      <c r="D8" s="8">
        <v>674.03309152071995</v>
      </c>
      <c r="E8" s="8">
        <v>45407.999456217163</v>
      </c>
      <c r="F8" s="8">
        <v>480.34908543128</v>
      </c>
      <c r="G8" s="8">
        <v>892.44879594295992</v>
      </c>
      <c r="H8" s="8">
        <v>28192.649377523976</v>
      </c>
      <c r="I8" s="8">
        <v>39565.194576115697</v>
      </c>
      <c r="J8" s="8">
        <v>420.19766257436004</v>
      </c>
      <c r="K8" s="8">
        <v>834.64384519068005</v>
      </c>
      <c r="L8" s="8">
        <v>390.03843127147991</v>
      </c>
      <c r="M8" s="8">
        <v>338.44722996680002</v>
      </c>
      <c r="N8" s="8">
        <v>34071.345585032468</v>
      </c>
      <c r="O8" s="8">
        <v>489.34420097898999</v>
      </c>
      <c r="P8" s="8">
        <v>618.24539352116005</v>
      </c>
      <c r="Q8" s="8">
        <v>580.54088138028999</v>
      </c>
      <c r="R8" s="8">
        <v>6847.1562848368603</v>
      </c>
      <c r="S8" s="8">
        <v>373.29507875520994</v>
      </c>
      <c r="T8" s="8">
        <v>1293.2374193759802</v>
      </c>
      <c r="U8" s="8">
        <v>31056.737156480642</v>
      </c>
      <c r="V8" s="8">
        <v>951.45349219774005</v>
      </c>
      <c r="W8" s="8">
        <v>1321.93712009043</v>
      </c>
      <c r="X8" s="8">
        <v>1333.9917389007599</v>
      </c>
      <c r="Y8" s="8">
        <v>3010.2773385860096</v>
      </c>
      <c r="Z8" s="8">
        <v>2850.2062975732201</v>
      </c>
      <c r="AA8" s="8">
        <v>113.84173195831001</v>
      </c>
    </row>
    <row r="9" spans="1:27">
      <c r="A9" s="16" t="s">
        <v>26</v>
      </c>
      <c r="B9" s="16" t="s">
        <v>6</v>
      </c>
      <c r="C9" s="8">
        <v>139652.60130016058</v>
      </c>
      <c r="D9" s="8">
        <v>27900.761717940324</v>
      </c>
      <c r="E9" s="8">
        <v>39492.993445769251</v>
      </c>
      <c r="F9" s="8">
        <v>24996.68767181108</v>
      </c>
      <c r="G9" s="8">
        <v>26545.771291417001</v>
      </c>
      <c r="H9" s="8">
        <v>24159.079604120721</v>
      </c>
      <c r="I9" s="8">
        <v>30612.236744882121</v>
      </c>
      <c r="J9" s="8">
        <v>23849.767635085711</v>
      </c>
      <c r="K9" s="8">
        <v>39917.596891626774</v>
      </c>
      <c r="L9" s="8">
        <v>20406.432097566401</v>
      </c>
      <c r="M9" s="8">
        <v>20029.149287920976</v>
      </c>
      <c r="N9" s="8">
        <v>29769.209305015298</v>
      </c>
      <c r="O9" s="8">
        <v>37853.248949392175</v>
      </c>
      <c r="P9" s="8">
        <v>39127.021645711502</v>
      </c>
      <c r="Q9" s="8">
        <v>33029.514488657442</v>
      </c>
      <c r="R9" s="8">
        <v>43528.905154446402</v>
      </c>
      <c r="S9" s="8">
        <v>32257.849169478082</v>
      </c>
      <c r="T9" s="8">
        <v>47154.567895617991</v>
      </c>
      <c r="U9" s="8">
        <v>33875.115344920538</v>
      </c>
      <c r="V9" s="8">
        <v>34539.513888864036</v>
      </c>
      <c r="W9" s="8">
        <v>55830.476898281748</v>
      </c>
      <c r="X9" s="8">
        <v>50857.32389461228</v>
      </c>
      <c r="Y9" s="8">
        <v>61441.314894285475</v>
      </c>
      <c r="Z9" s="8">
        <v>61865.222893817307</v>
      </c>
      <c r="AA9" s="8">
        <v>9511.4039858449996</v>
      </c>
    </row>
    <row r="10" spans="1:27">
      <c r="A10" s="16" t="s">
        <v>27</v>
      </c>
      <c r="B10" s="16" t="s">
        <v>6</v>
      </c>
      <c r="C10" s="8">
        <v>1.3934785E-3</v>
      </c>
      <c r="D10" s="8">
        <v>1.06097332E-3</v>
      </c>
      <c r="E10" s="8">
        <v>1.0383724999999998E-3</v>
      </c>
      <c r="F10" s="8">
        <v>1.0159881799999999E-3</v>
      </c>
      <c r="G10" s="8">
        <v>57.425269543200002</v>
      </c>
      <c r="H10" s="8">
        <v>173.92106645243999</v>
      </c>
      <c r="I10" s="8">
        <v>477.48238567867998</v>
      </c>
      <c r="J10" s="8">
        <v>1.0506067299999998E-3</v>
      </c>
      <c r="K10" s="8">
        <v>1391.90404547874</v>
      </c>
      <c r="L10" s="8">
        <v>1286.1553463135299</v>
      </c>
      <c r="M10" s="8">
        <v>1.0867423700000002E-3</v>
      </c>
      <c r="N10" s="8">
        <v>1529.2398456313299</v>
      </c>
      <c r="O10" s="8">
        <v>1.1529473700000001E-3</v>
      </c>
      <c r="P10" s="8">
        <v>902.52204636939996</v>
      </c>
      <c r="Q10" s="8">
        <v>1194.82584469422</v>
      </c>
      <c r="R10" s="8">
        <v>3340.41394524726</v>
      </c>
      <c r="S10" s="8">
        <v>1.1461585000000002E-3</v>
      </c>
      <c r="T10" s="8">
        <v>11249.141446398231</v>
      </c>
      <c r="U10" s="8">
        <v>4738.3194458652697</v>
      </c>
      <c r="V10" s="8">
        <v>5449.9534443214498</v>
      </c>
      <c r="W10" s="8">
        <v>11782.05444546995</v>
      </c>
      <c r="X10" s="8">
        <v>5814.4599464129797</v>
      </c>
      <c r="Y10" s="8">
        <v>35256.64044575733</v>
      </c>
      <c r="Z10" s="8">
        <v>32794.534445531099</v>
      </c>
      <c r="AA10" s="8">
        <v>583.14714282659997</v>
      </c>
    </row>
    <row r="11" spans="1:27">
      <c r="A11" s="75" t="s">
        <v>17</v>
      </c>
      <c r="B11" s="75" t="s">
        <v>83</v>
      </c>
      <c r="C11" s="74">
        <v>140300.79061118356</v>
      </c>
      <c r="D11" s="74">
        <v>28806.728975737708</v>
      </c>
      <c r="E11" s="74">
        <v>138642.71916772876</v>
      </c>
      <c r="F11" s="74">
        <v>41645.901454454259</v>
      </c>
      <c r="G11" s="74">
        <v>481136.73624673451</v>
      </c>
      <c r="H11" s="74">
        <v>63284.409315942903</v>
      </c>
      <c r="I11" s="74">
        <v>96714.629588547672</v>
      </c>
      <c r="J11" s="74">
        <v>56430.992234895333</v>
      </c>
      <c r="K11" s="74">
        <v>59147.779821200289</v>
      </c>
      <c r="L11" s="74">
        <v>36435.66897273151</v>
      </c>
      <c r="M11" s="74">
        <v>37272.402441438724</v>
      </c>
      <c r="N11" s="74">
        <v>153713.55912566124</v>
      </c>
      <c r="O11" s="74">
        <v>64015.582129414121</v>
      </c>
      <c r="P11" s="74">
        <v>124941.25967014159</v>
      </c>
      <c r="Q11" s="74">
        <v>59378.565089562049</v>
      </c>
      <c r="R11" s="74">
        <v>79495.928504360694</v>
      </c>
      <c r="S11" s="74">
        <v>57243.181163997346</v>
      </c>
      <c r="T11" s="74">
        <v>106029.15455256244</v>
      </c>
      <c r="U11" s="74">
        <v>107009.463368315</v>
      </c>
      <c r="V11" s="74">
        <v>87811.075526680608</v>
      </c>
      <c r="W11" s="74">
        <v>124807.63933807678</v>
      </c>
      <c r="X11" s="74">
        <v>121493.24942081585</v>
      </c>
      <c r="Y11" s="74">
        <v>238484.26782770621</v>
      </c>
      <c r="Z11" s="74">
        <v>192214.09277481236</v>
      </c>
      <c r="AA11" s="74">
        <v>17134.426808375611</v>
      </c>
    </row>
  </sheetData>
  <sheetProtection algorithmName="SHA-512" hashValue="tZMJxdOCDKC3s39SfVXMdlJgxAtpQIZT5h4Z4iBTT+RTvyeTDe4pNzO9jv3LTWUxtn32QkdCXYlvMmRiPakO5A==" saltValue="Hyy8ac1cp0/syR4lxPIsCA=="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B34E-1AB5-4F57-BFC3-D33BC7139ACB}">
  <sheetPr codeName="Sheet60">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275</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933.75989599999991</v>
      </c>
      <c r="G10" s="8">
        <v>2303.2345599999999</v>
      </c>
      <c r="H10" s="8">
        <v>2470.1482700000001</v>
      </c>
      <c r="I10" s="8">
        <v>1921.6303799999998</v>
      </c>
      <c r="J10" s="8">
        <v>2071.8211000000001</v>
      </c>
      <c r="K10" s="8">
        <v>1447.1006200000002</v>
      </c>
      <c r="L10" s="8">
        <v>1776.5485000000001</v>
      </c>
      <c r="M10" s="8">
        <v>1634.0448000000001</v>
      </c>
      <c r="N10" s="8">
        <v>1389.71523</v>
      </c>
      <c r="O10" s="8">
        <v>1511.3070400000001</v>
      </c>
      <c r="P10" s="8">
        <v>1353.6349100000002</v>
      </c>
      <c r="Q10" s="8">
        <v>1269.3468799999998</v>
      </c>
      <c r="R10" s="8">
        <v>1336.21639</v>
      </c>
      <c r="S10" s="8">
        <v>1227.80342</v>
      </c>
      <c r="T10" s="8">
        <v>987.53003000000001</v>
      </c>
      <c r="U10" s="8">
        <v>1077.3124169999999</v>
      </c>
      <c r="V10" s="8">
        <v>1162.3666040000001</v>
      </c>
      <c r="W10" s="8">
        <v>983.183764</v>
      </c>
      <c r="X10" s="8">
        <v>964.94319200000007</v>
      </c>
      <c r="Y10" s="8">
        <v>902.53476000000001</v>
      </c>
      <c r="Z10" s="8">
        <v>785.55934000000013</v>
      </c>
      <c r="AA10" s="8">
        <v>776.17328999999995</v>
      </c>
    </row>
    <row r="11" spans="1:27">
      <c r="A11" s="75" t="s">
        <v>17</v>
      </c>
      <c r="B11" s="75" t="s">
        <v>83</v>
      </c>
      <c r="C11" s="74">
        <v>0</v>
      </c>
      <c r="D11" s="74">
        <v>0</v>
      </c>
      <c r="E11" s="74">
        <v>0</v>
      </c>
      <c r="F11" s="74">
        <v>933.75989599999991</v>
      </c>
      <c r="G11" s="74">
        <v>2303.2345599999999</v>
      </c>
      <c r="H11" s="74">
        <v>2470.1482700000001</v>
      </c>
      <c r="I11" s="74">
        <v>1921.6303799999998</v>
      </c>
      <c r="J11" s="74">
        <v>2071.8211000000001</v>
      </c>
      <c r="K11" s="74">
        <v>1447.1006200000002</v>
      </c>
      <c r="L11" s="74">
        <v>1776.5485000000001</v>
      </c>
      <c r="M11" s="74">
        <v>1634.0448000000001</v>
      </c>
      <c r="N11" s="74">
        <v>1389.71523</v>
      </c>
      <c r="O11" s="74">
        <v>1511.3070400000001</v>
      </c>
      <c r="P11" s="74">
        <v>1353.6349100000002</v>
      </c>
      <c r="Q11" s="74">
        <v>1269.3468799999998</v>
      </c>
      <c r="R11" s="74">
        <v>1336.21639</v>
      </c>
      <c r="S11" s="74">
        <v>1227.80342</v>
      </c>
      <c r="T11" s="74">
        <v>987.53003000000001</v>
      </c>
      <c r="U11" s="74">
        <v>1077.3124169999999</v>
      </c>
      <c r="V11" s="74">
        <v>1162.3666040000001</v>
      </c>
      <c r="W11" s="74">
        <v>983.183764</v>
      </c>
      <c r="X11" s="74">
        <v>964.94319200000007</v>
      </c>
      <c r="Y11" s="74">
        <v>902.53476000000001</v>
      </c>
      <c r="Z11" s="74">
        <v>785.55934000000013</v>
      </c>
      <c r="AA11" s="74">
        <v>776.17328999999995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AAE-BF1A-430E-BEE3-B3517554E034}">
  <sheetPr codeName="Sheet67">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264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7252073.8434779337</v>
      </c>
      <c r="D6" s="74">
        <v>5513621.640687732</v>
      </c>
      <c r="E6" s="74">
        <v>2132108.2453182326</v>
      </c>
      <c r="F6" s="74">
        <v>1037904.6653589798</v>
      </c>
      <c r="G6" s="74">
        <v>743915.84275486786</v>
      </c>
      <c r="H6" s="74">
        <v>620981.91302599001</v>
      </c>
      <c r="I6" s="74">
        <v>630311.86596055771</v>
      </c>
      <c r="J6" s="74">
        <v>511270.87363826449</v>
      </c>
      <c r="K6" s="74">
        <v>593610.34515691933</v>
      </c>
      <c r="L6" s="74">
        <v>413526.29689278157</v>
      </c>
      <c r="M6" s="74">
        <v>416882.82020147773</v>
      </c>
      <c r="N6" s="74">
        <v>454636.68585040467</v>
      </c>
      <c r="O6" s="74">
        <v>444351.51707126177</v>
      </c>
      <c r="P6" s="74">
        <v>478443.64062861115</v>
      </c>
      <c r="Q6" s="74">
        <v>451064.79824656388</v>
      </c>
      <c r="R6" s="74">
        <v>403535.7882516415</v>
      </c>
      <c r="S6" s="74">
        <v>285298.56533414591</v>
      </c>
      <c r="T6" s="74">
        <v>488605.92885365902</v>
      </c>
      <c r="U6" s="74">
        <v>319680.74672577769</v>
      </c>
      <c r="V6" s="74">
        <v>385733.8100774312</v>
      </c>
      <c r="W6" s="74">
        <v>387921.18666936614</v>
      </c>
      <c r="X6" s="74">
        <v>264711.85097266064</v>
      </c>
      <c r="Y6" s="74">
        <v>418021.58803914953</v>
      </c>
      <c r="Z6" s="74">
        <v>307248.5358458595</v>
      </c>
      <c r="AA6" s="74">
        <v>481899.3002430565</v>
      </c>
    </row>
  </sheetData>
  <sheetProtection algorithmName="SHA-512" hashValue="hghQxUBfe9ACdviMCuZ3YsIAiOs2byZDZkAQROK0Dfy7BrPBx6PuycpLpBU4PE2TBI+ghvYaHIn76oTuW0vAeg==" saltValue="1O9NjQB0n60p+9YVY+pCw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69"/>
  <sheetViews>
    <sheetView showGridLines="0" zoomScale="85" zoomScaleNormal="85" workbookViewId="0"/>
  </sheetViews>
  <sheetFormatPr defaultColWidth="9.42578125" defaultRowHeight="15"/>
  <cols>
    <col min="1" max="1" width="12.5703125" style="5" bestFit="1" customWidth="1"/>
    <col min="2" max="2" width="9.42578125" style="5"/>
    <col min="3" max="3" width="22.42578125" style="5" customWidth="1"/>
    <col min="4" max="4" width="7.5703125" style="5" customWidth="1"/>
    <col min="5" max="5" width="22.42578125" style="5" customWidth="1"/>
    <col min="6" max="6" width="8.42578125" style="5" customWidth="1"/>
    <col min="7" max="7" width="9.42578125" style="5"/>
    <col min="8" max="8" width="46.5703125" style="5" customWidth="1"/>
    <col min="9" max="9" width="9.42578125" style="5" customWidth="1"/>
    <col min="10" max="19" width="9.42578125" style="5" bestFit="1" customWidth="1"/>
    <col min="20" max="21" width="9.5703125" style="5" bestFit="1" customWidth="1"/>
    <col min="22" max="22" width="9.42578125" style="5" bestFit="1" customWidth="1"/>
    <col min="23" max="27" width="9.5703125" style="5" bestFit="1" customWidth="1"/>
    <col min="28" max="30" width="9.5703125" style="5" customWidth="1"/>
    <col min="31" max="33" width="10.5703125" style="5" bestFit="1" customWidth="1"/>
    <col min="34" max="47" width="0" style="5" hidden="1" customWidth="1"/>
    <col min="48" max="48" width="9.42578125" style="5" hidden="1" customWidth="1"/>
    <col min="49" max="16384" width="9.42578125" style="5"/>
  </cols>
  <sheetData>
    <row r="1" spans="1:48" ht="23.25">
      <c r="A1" s="63" t="s">
        <v>74</v>
      </c>
      <c r="B1" s="63"/>
      <c r="C1" s="9" t="s">
        <v>197</v>
      </c>
      <c r="D1" s="63" t="s">
        <v>75</v>
      </c>
      <c r="E1" s="9" t="s">
        <v>87</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c r="AV1" s="28"/>
    </row>
    <row r="2" spans="1:48">
      <c r="AV2" s="28"/>
    </row>
    <row r="3" spans="1:48" ht="23.25">
      <c r="A3" s="63" t="str">
        <f xml:space="preserve"> B4&amp; " discounted market benefits by year"</f>
        <v>NEM discounted market benefits by year</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V3" s="28"/>
    </row>
    <row r="4" spans="1:48">
      <c r="A4" s="11" t="s">
        <v>76</v>
      </c>
      <c r="B4" s="4" t="s">
        <v>17</v>
      </c>
      <c r="AV4" s="28"/>
    </row>
    <row r="5" spans="1:48">
      <c r="AV5" s="28"/>
    </row>
    <row r="6" spans="1:48">
      <c r="G6"/>
      <c r="H6" s="6" t="s">
        <v>270</v>
      </c>
      <c r="I6" s="7" t="s">
        <v>29</v>
      </c>
      <c r="J6" s="7" t="s">
        <v>30</v>
      </c>
      <c r="K6" s="7" t="s">
        <v>31</v>
      </c>
      <c r="L6" s="7" t="s">
        <v>32</v>
      </c>
      <c r="M6" s="7" t="s">
        <v>33</v>
      </c>
      <c r="N6" s="7" t="s">
        <v>34</v>
      </c>
      <c r="O6" s="7" t="s">
        <v>35</v>
      </c>
      <c r="P6" s="7" t="s">
        <v>36</v>
      </c>
      <c r="Q6" s="7" t="s">
        <v>37</v>
      </c>
      <c r="R6" s="7" t="s">
        <v>38</v>
      </c>
      <c r="S6" s="7" t="s">
        <v>39</v>
      </c>
      <c r="T6" s="7" t="s">
        <v>40</v>
      </c>
      <c r="U6" s="7" t="s">
        <v>41</v>
      </c>
      <c r="V6" s="7" t="s">
        <v>42</v>
      </c>
      <c r="W6" s="7" t="s">
        <v>43</v>
      </c>
      <c r="X6" s="7" t="s">
        <v>44</v>
      </c>
      <c r="Y6" s="7" t="s">
        <v>70</v>
      </c>
      <c r="Z6" s="7" t="s">
        <v>71</v>
      </c>
      <c r="AA6" s="7" t="s">
        <v>72</v>
      </c>
      <c r="AB6" s="7" t="s">
        <v>73</v>
      </c>
      <c r="AC6" s="7" t="s">
        <v>88</v>
      </c>
      <c r="AD6" s="7" t="s">
        <v>89</v>
      </c>
      <c r="AE6" s="7" t="s">
        <v>92</v>
      </c>
      <c r="AF6" s="7" t="s">
        <v>93</v>
      </c>
      <c r="AG6" s="7" t="s">
        <v>198</v>
      </c>
      <c r="AH6"/>
      <c r="AI6"/>
      <c r="AJ6"/>
      <c r="AV6" s="28"/>
    </row>
    <row r="7" spans="1:48">
      <c r="E7" s="12" t="s">
        <v>77</v>
      </c>
      <c r="H7" s="13" t="s">
        <v>178</v>
      </c>
      <c r="I7" s="29">
        <f ca="1">(SUMIFS(OFFSET(INDIRECT("'"&amp;$E$1 &amp; "_"&amp;$E7 &amp; " Cost'!C:C"), 0, I$1), INDIRECT("'"&amp;$E$1 &amp; "_"&amp;$E7 &amp; " Cost'!A:A"), $B$4)-SUMIFS(OFFSET(INDIRECT("'"&amp;$C$1 &amp; "_"&amp;$E7 &amp; " Cost'!C:C"), 0, I$1), INDIRECT("'"&amp;$C$1 &amp; "_"&amp;$E7 &amp; " Cost'!A:A"), $B$4))/1000</f>
        <v>0</v>
      </c>
      <c r="J7" s="29">
        <f ca="1">(SUMIFS(OFFSET(INDIRECT("'"&amp;$E$1 &amp; "_"&amp;$E7 &amp; " Cost'!C:C"), 0, J$1), INDIRECT("'"&amp;$E$1 &amp; "_"&amp;$E7 &amp; " Cost'!A:A"), $B$4)-SUMIFS(OFFSET(INDIRECT("'"&amp;$C$1 &amp; "_"&amp;$E7 &amp; " Cost'!C:C"), 0, J$1), INDIRECT("'"&amp;$C$1 &amp; "_"&amp;$E7 &amp; " Cost'!A:A"), $B$4))/1000</f>
        <v>157.46146861844417</v>
      </c>
      <c r="K7" s="29">
        <f t="shared" ref="K7:Z14" ca="1" si="2">(SUMIFS(OFFSET(INDIRECT("'"&amp;$E$1 &amp; "_"&amp;$E7 &amp; " Cost'!C:C"), 0, K$1), INDIRECT("'"&amp;$E$1 &amp; "_"&amp;$E7 &amp; " Cost'!A:A"), $B$4)-SUMIFS(OFFSET(INDIRECT("'"&amp;$C$1 &amp; "_"&amp;$E7 &amp; " Cost'!C:C"), 0, K$1), INDIRECT("'"&amp;$C$1 &amp; "_"&amp;$E7 &amp; " Cost'!A:A"), $B$4))/1000</f>
        <v>354.59002595570962</v>
      </c>
      <c r="L7" s="29">
        <f t="shared" ca="1" si="2"/>
        <v>104.03799200156517</v>
      </c>
      <c r="M7" s="29">
        <f t="shared" ca="1" si="2"/>
        <v>121.25698306447734</v>
      </c>
      <c r="N7" s="29">
        <f t="shared" ca="1" si="2"/>
        <v>213.76741789782514</v>
      </c>
      <c r="O7" s="29">
        <f t="shared" ca="1" si="2"/>
        <v>120.38186022305769</v>
      </c>
      <c r="P7" s="29">
        <f t="shared" ca="1" si="2"/>
        <v>107.51815000109282</v>
      </c>
      <c r="Q7" s="29">
        <f t="shared" ca="1" si="2"/>
        <v>186.81443674993423</v>
      </c>
      <c r="R7" s="29">
        <f t="shared" ca="1" si="2"/>
        <v>197.65821544940675</v>
      </c>
      <c r="S7" s="29">
        <f t="shared" ca="1" si="2"/>
        <v>225.11400786232204</v>
      </c>
      <c r="T7" s="29">
        <f t="shared" ca="1" si="2"/>
        <v>221.73884469089097</v>
      </c>
      <c r="U7" s="29">
        <f t="shared" ca="1" si="2"/>
        <v>223.51722692316213</v>
      </c>
      <c r="V7" s="29">
        <f t="shared" ca="1" si="2"/>
        <v>209.39714323245735</v>
      </c>
      <c r="W7" s="29">
        <f t="shared" ca="1" si="2"/>
        <v>191.46684788443707</v>
      </c>
      <c r="X7" s="29">
        <f t="shared" ca="1" si="2"/>
        <v>217.87076373569201</v>
      </c>
      <c r="Y7" s="29">
        <f t="shared" ca="1" si="2"/>
        <v>211.21606362591217</v>
      </c>
      <c r="Z7" s="29">
        <f t="shared" ca="1" si="2"/>
        <v>174.76568250279223</v>
      </c>
      <c r="AA7" s="29">
        <f t="shared" ref="AA7:AG14" ca="1" si="3">(SUMIFS(OFFSET(INDIRECT("'"&amp;$E$1 &amp; "_"&amp;$E7 &amp; " Cost'!C:C"), 0, AA$1), INDIRECT("'"&amp;$E$1 &amp; "_"&amp;$E7 &amp; " Cost'!A:A"), $B$4)-SUMIFS(OFFSET(INDIRECT("'"&amp;$C$1 &amp; "_"&amp;$E7 &amp; " Cost'!C:C"), 0, AA$1), INDIRECT("'"&amp;$C$1 &amp; "_"&amp;$E7 &amp; " Cost'!A:A"), $B$4))/1000</f>
        <v>208.21011201788019</v>
      </c>
      <c r="AB7" s="29">
        <f t="shared" ca="1" si="3"/>
        <v>182.20625824745093</v>
      </c>
      <c r="AC7" s="29">
        <f t="shared" ca="1" si="3"/>
        <v>226.48681212241016</v>
      </c>
      <c r="AD7" s="29">
        <f t="shared" ca="1" si="3"/>
        <v>166.07465879374743</v>
      </c>
      <c r="AE7" s="29">
        <f t="shared" ca="1" si="3"/>
        <v>178.49985212242416</v>
      </c>
      <c r="AF7" s="29">
        <f t="shared" ca="1" si="3"/>
        <v>179.22665339614451</v>
      </c>
      <c r="AG7" s="29">
        <f t="shared" ca="1" si="3"/>
        <v>167.68488080553524</v>
      </c>
      <c r="AV7" s="28"/>
    </row>
    <row r="8" spans="1:48">
      <c r="E8" s="12" t="str">
        <f>H8</f>
        <v>FOM</v>
      </c>
      <c r="H8" s="13" t="s">
        <v>19</v>
      </c>
      <c r="I8" s="29">
        <f ca="1">(SUMIFS(OFFSET(INDIRECT("'"&amp;$E$1 &amp; "_"&amp;$E8 &amp; " Cost'!C:C"), 0, I$1), INDIRECT("'"&amp;$E$1 &amp; "_"&amp;$E8 &amp; " Cost'!A:A"), $B$4)-SUMIFS(OFFSET(INDIRECT("'"&amp;$C$1 &amp; "_"&amp;$E8 &amp; " Cost'!C:C"), 0, I$1), INDIRECT("'"&amp;$C$1 &amp; "_"&amp;$E8 &amp; " Cost'!A:A"), $B$4))/1000</f>
        <v>0</v>
      </c>
      <c r="J8" s="29">
        <f t="shared" ref="I8:X14" ca="1" si="4">(SUMIFS(OFFSET(INDIRECT("'"&amp;$E$1 &amp; "_"&amp;$E8 &amp; " Cost'!C:C"), 0, J$1), INDIRECT("'"&amp;$E$1 &amp; "_"&amp;$E8 &amp; " Cost'!A:A"), $B$4)-SUMIFS(OFFSET(INDIRECT("'"&amp;$C$1 &amp; "_"&amp;$E8 &amp; " Cost'!C:C"), 0, J$1), INDIRECT("'"&amp;$C$1 &amp; "_"&amp;$E8 &amp; " Cost'!A:A"), $B$4))/1000</f>
        <v>19.197024951434912</v>
      </c>
      <c r="K8" s="29">
        <f t="shared" ca="1" si="2"/>
        <v>20.401789984090662</v>
      </c>
      <c r="L8" s="29">
        <f t="shared" ca="1" si="2"/>
        <v>9.1772931473034554</v>
      </c>
      <c r="M8" s="29">
        <f t="shared" ca="1" si="2"/>
        <v>11.77388417014823</v>
      </c>
      <c r="N8" s="29">
        <f t="shared" ca="1" si="2"/>
        <v>36.251343016500059</v>
      </c>
      <c r="O8" s="29">
        <f t="shared" ca="1" si="2"/>
        <v>5.1014340813640739</v>
      </c>
      <c r="P8" s="29">
        <f t="shared" ca="1" si="2"/>
        <v>2.5484972284423422</v>
      </c>
      <c r="Q8" s="29">
        <f t="shared" ca="1" si="2"/>
        <v>16.639849369319155</v>
      </c>
      <c r="R8" s="29">
        <f t="shared" ca="1" si="2"/>
        <v>18.419173580260715</v>
      </c>
      <c r="S8" s="29">
        <f t="shared" ca="1" si="2"/>
        <v>23.417074196669738</v>
      </c>
      <c r="T8" s="29">
        <f t="shared" ca="1" si="2"/>
        <v>21.302258107302944</v>
      </c>
      <c r="U8" s="29">
        <f t="shared" ca="1" si="2"/>
        <v>21.748672318709083</v>
      </c>
      <c r="V8" s="29">
        <f t="shared" ca="1" si="2"/>
        <v>19.430000377882038</v>
      </c>
      <c r="W8" s="29">
        <f t="shared" ca="1" si="2"/>
        <v>17.073890649673761</v>
      </c>
      <c r="X8" s="29">
        <f t="shared" ca="1" si="2"/>
        <v>23.075676538871836</v>
      </c>
      <c r="Y8" s="29">
        <f t="shared" ca="1" si="2"/>
        <v>19.386557252850615</v>
      </c>
      <c r="Z8" s="29">
        <f t="shared" ca="1" si="2"/>
        <v>13.12199928410654</v>
      </c>
      <c r="AA8" s="29">
        <f t="shared" ca="1" si="3"/>
        <v>19.218520792273107</v>
      </c>
      <c r="AB8" s="29">
        <f t="shared" ca="1" si="3"/>
        <v>15.931020136840875</v>
      </c>
      <c r="AC8" s="29">
        <f t="shared" ca="1" si="3"/>
        <v>25.297271502407035</v>
      </c>
      <c r="AD8" s="29">
        <f t="shared" ca="1" si="3"/>
        <v>18.355927227660082</v>
      </c>
      <c r="AE8" s="29">
        <f t="shared" ca="1" si="3"/>
        <v>23.74615206320281</v>
      </c>
      <c r="AF8" s="29">
        <f t="shared" ca="1" si="3"/>
        <v>19.965220924719937</v>
      </c>
      <c r="AG8" s="29">
        <f t="shared" ca="1" si="3"/>
        <v>18.658757222182583</v>
      </c>
      <c r="AV8" s="28"/>
    </row>
    <row r="9" spans="1:48">
      <c r="E9" s="12" t="str">
        <f>H9</f>
        <v>Fuel</v>
      </c>
      <c r="H9" s="13" t="s">
        <v>20</v>
      </c>
      <c r="I9" s="29">
        <f t="shared" ca="1" si="4"/>
        <v>228.34601165154484</v>
      </c>
      <c r="J9" s="29">
        <f t="shared" ca="1" si="4"/>
        <v>-19.649470691269265</v>
      </c>
      <c r="K9" s="29">
        <f t="shared" ca="1" si="2"/>
        <v>-9.1335921198148284</v>
      </c>
      <c r="L9" s="29">
        <f t="shared" ca="1" si="2"/>
        <v>132.35682671327052</v>
      </c>
      <c r="M9" s="29">
        <f t="shared" ca="1" si="2"/>
        <v>196.53480065697525</v>
      </c>
      <c r="N9" s="29">
        <f t="shared" ca="1" si="2"/>
        <v>114.2882694697096</v>
      </c>
      <c r="O9" s="29">
        <f t="shared" ca="1" si="2"/>
        <v>126.75808703080681</v>
      </c>
      <c r="P9" s="29">
        <f t="shared" ca="1" si="2"/>
        <v>129.38843255571649</v>
      </c>
      <c r="Q9" s="29">
        <f t="shared" ca="1" si="2"/>
        <v>145.59491355923819</v>
      </c>
      <c r="R9" s="29">
        <f t="shared" ca="1" si="2"/>
        <v>106.90519802446734</v>
      </c>
      <c r="S9" s="29">
        <f t="shared" ca="1" si="2"/>
        <v>90.061534099604003</v>
      </c>
      <c r="T9" s="29">
        <f t="shared" ca="1" si="2"/>
        <v>60.381327399882025</v>
      </c>
      <c r="U9" s="29">
        <f t="shared" ca="1" si="2"/>
        <v>78.423965137372136</v>
      </c>
      <c r="V9" s="29">
        <f t="shared" ca="1" si="2"/>
        <v>44.304791803775821</v>
      </c>
      <c r="W9" s="29">
        <f t="shared" ca="1" si="2"/>
        <v>34.822709974559722</v>
      </c>
      <c r="X9" s="29">
        <f t="shared" ca="1" si="2"/>
        <v>11.51713255965244</v>
      </c>
      <c r="Y9" s="29">
        <f t="shared" ca="1" si="2"/>
        <v>25.72814973685448</v>
      </c>
      <c r="Z9" s="29">
        <f t="shared" ca="1" si="2"/>
        <v>39.395183422628904</v>
      </c>
      <c r="AA9" s="29">
        <f t="shared" ca="1" si="3"/>
        <v>14.90131322256301</v>
      </c>
      <c r="AB9" s="29">
        <f t="shared" ca="1" si="3"/>
        <v>19.862648490657797</v>
      </c>
      <c r="AC9" s="29">
        <f t="shared" ca="1" si="3"/>
        <v>-3.8288051688170528</v>
      </c>
      <c r="AD9" s="29">
        <f t="shared" ca="1" si="3"/>
        <v>13.025574969017965</v>
      </c>
      <c r="AE9" s="29">
        <f t="shared" ca="1" si="3"/>
        <v>-2.9347292779494891</v>
      </c>
      <c r="AF9" s="29">
        <f t="shared" ca="1" si="3"/>
        <v>4.1293368918937627</v>
      </c>
      <c r="AG9" s="29">
        <f t="shared" ca="1" si="3"/>
        <v>-20.44860593187256</v>
      </c>
      <c r="AV9" s="28"/>
    </row>
    <row r="10" spans="1:48">
      <c r="E10" s="12" t="str">
        <f>H10</f>
        <v>VOM</v>
      </c>
      <c r="H10" s="13" t="s">
        <v>18</v>
      </c>
      <c r="I10" s="29">
        <f ca="1">(SUMIFS(OFFSET(INDIRECT("'"&amp;$E$1 &amp; "_"&amp;$E10 &amp; " Cost'!C:C"), 0, I$1), INDIRECT("'"&amp;$E$1 &amp; "_"&amp;$E10 &amp; " Cost'!A:A"), $B$4)-SUMIFS(OFFSET(INDIRECT("'"&amp;$C$1 &amp; "_"&amp;$E10 &amp; " Cost'!C:C"), 0, I$1), INDIRECT("'"&amp;$C$1 &amp; "_"&amp;$E10 &amp; " Cost'!A:A"), $B$4))/1000</f>
        <v>8.0101519693990699</v>
      </c>
      <c r="J10" s="29">
        <f t="shared" ca="1" si="4"/>
        <v>-10.243117585040745</v>
      </c>
      <c r="K10" s="29">
        <f t="shared" ca="1" si="2"/>
        <v>-20.5284347229384</v>
      </c>
      <c r="L10" s="29">
        <f t="shared" ca="1" si="2"/>
        <v>0.33388930926239119</v>
      </c>
      <c r="M10" s="29">
        <f t="shared" ca="1" si="2"/>
        <v>0.36314700397354316</v>
      </c>
      <c r="N10" s="29">
        <f t="shared" ca="1" si="2"/>
        <v>0.36518044996488608</v>
      </c>
      <c r="O10" s="29">
        <f t="shared" ca="1" si="2"/>
        <v>5.3218349205065456</v>
      </c>
      <c r="P10" s="29">
        <f t="shared" ca="1" si="2"/>
        <v>6.320167423541978</v>
      </c>
      <c r="Q10" s="29">
        <f t="shared" ca="1" si="2"/>
        <v>1.1778384279465828</v>
      </c>
      <c r="R10" s="29">
        <f t="shared" ca="1" si="2"/>
        <v>2.7863705119044169</v>
      </c>
      <c r="S10" s="29">
        <f t="shared" ca="1" si="2"/>
        <v>0.86893651143016182</v>
      </c>
      <c r="T10" s="29">
        <f t="shared" ca="1" si="2"/>
        <v>-1.3453601099130175</v>
      </c>
      <c r="U10" s="29">
        <f t="shared" ca="1" si="2"/>
        <v>0.74580743274078121</v>
      </c>
      <c r="V10" s="29">
        <f t="shared" ca="1" si="2"/>
        <v>0.77518338607114856</v>
      </c>
      <c r="W10" s="29">
        <f t="shared" ca="1" si="2"/>
        <v>2.8028407375938258</v>
      </c>
      <c r="X10" s="29">
        <f t="shared" ca="1" si="2"/>
        <v>1.3519680547420285</v>
      </c>
      <c r="Y10" s="29">
        <f t="shared" ca="1" si="2"/>
        <v>1.8859200815324584</v>
      </c>
      <c r="Z10" s="29">
        <f t="shared" ca="1" si="2"/>
        <v>2.2620003781697888</v>
      </c>
      <c r="AA10" s="29">
        <f t="shared" ca="1" si="3"/>
        <v>2.1263222735011515</v>
      </c>
      <c r="AB10" s="29">
        <f t="shared" ca="1" si="3"/>
        <v>2.5978025500064543</v>
      </c>
      <c r="AC10" s="29">
        <f t="shared" ca="1" si="3"/>
        <v>1.3949600118412928</v>
      </c>
      <c r="AD10" s="29">
        <f t="shared" ca="1" si="3"/>
        <v>2.9282053175437031</v>
      </c>
      <c r="AE10" s="29">
        <f t="shared" ca="1" si="3"/>
        <v>2.1612580940017434</v>
      </c>
      <c r="AF10" s="29">
        <f t="shared" ca="1" si="3"/>
        <v>1.7796957181638937</v>
      </c>
      <c r="AG10" s="29">
        <f t="shared" ca="1" si="3"/>
        <v>1.3458120892038932</v>
      </c>
      <c r="AH10"/>
      <c r="AI10"/>
      <c r="AJ10"/>
      <c r="AV10" s="28"/>
    </row>
    <row r="11" spans="1:48">
      <c r="E11" s="12" t="str">
        <f>H11</f>
        <v>Rehab</v>
      </c>
      <c r="H11" s="13" t="s">
        <v>45</v>
      </c>
      <c r="I11" s="29">
        <f ca="1">(SUMIFS(OFFSET(INDIRECT("'"&amp;$E$1 &amp; "_"&amp;$E11 &amp; " Cost'!C:C"), 0, I$1), INDIRECT("'"&amp;$E$1 &amp; "_"&amp;$E11 &amp; " Cost'!A:A"), $B$4)-SUMIFS(OFFSET(INDIRECT("'"&amp;$C$1 &amp; "_"&amp;$E11 &amp; " Cost'!C:C"), 0, I$1), INDIRECT("'"&amp;$C$1 &amp; "_"&amp;$E11 &amp; " Cost'!A:A"), $B$4))/1000</f>
        <v>0</v>
      </c>
      <c r="J11" s="29">
        <f t="shared" ca="1" si="4"/>
        <v>0</v>
      </c>
      <c r="K11" s="29">
        <f t="shared" ca="1" si="2"/>
        <v>76.803210988423785</v>
      </c>
      <c r="L11" s="29">
        <f t="shared" ca="1" si="2"/>
        <v>-65.327716281122704</v>
      </c>
      <c r="M11" s="29">
        <f t="shared" ca="1" si="2"/>
        <v>-3.7652775063179431E-8</v>
      </c>
      <c r="N11" s="29">
        <f t="shared" ca="1" si="2"/>
        <v>-1.1377427590044323E-5</v>
      </c>
      <c r="O11" s="29">
        <f t="shared" ca="1" si="2"/>
        <v>-2.7417980087290227E-8</v>
      </c>
      <c r="P11" s="29">
        <f t="shared" ca="1" si="2"/>
        <v>4.2887895884873267E-7</v>
      </c>
      <c r="Q11" s="29">
        <f t="shared" ca="1" si="2"/>
        <v>-3.7529258055732334E-7</v>
      </c>
      <c r="R11" s="29">
        <f t="shared" ca="1" si="2"/>
        <v>-2.3257277771942997E-8</v>
      </c>
      <c r="S11" s="29">
        <f t="shared" ca="1" si="2"/>
        <v>1.0575082582374629E-9</v>
      </c>
      <c r="T11" s="29">
        <f t="shared" ca="1" si="2"/>
        <v>0</v>
      </c>
      <c r="U11" s="29">
        <f t="shared" ca="1" si="2"/>
        <v>-2.9997385970978971E-10</v>
      </c>
      <c r="V11" s="29">
        <f t="shared" ca="1" si="2"/>
        <v>0</v>
      </c>
      <c r="W11" s="29">
        <f t="shared" ca="1" si="2"/>
        <v>-8.4932172549111923E-9</v>
      </c>
      <c r="X11" s="29">
        <f t="shared" ca="1" si="2"/>
        <v>-4.3207257209128015E-10</v>
      </c>
      <c r="Y11" s="29">
        <f t="shared" ca="1" si="2"/>
        <v>0</v>
      </c>
      <c r="Z11" s="29">
        <f t="shared" ca="1" si="2"/>
        <v>0</v>
      </c>
      <c r="AA11" s="29">
        <f t="shared" ca="1" si="3"/>
        <v>0</v>
      </c>
      <c r="AB11" s="29">
        <f t="shared" ca="1" si="3"/>
        <v>0</v>
      </c>
      <c r="AC11" s="29">
        <f t="shared" ca="1" si="3"/>
        <v>0</v>
      </c>
      <c r="AD11" s="29">
        <f t="shared" ca="1" si="3"/>
        <v>0</v>
      </c>
      <c r="AE11" s="29">
        <f t="shared" ca="1" si="3"/>
        <v>0</v>
      </c>
      <c r="AF11" s="29">
        <f t="shared" ca="1" si="3"/>
        <v>0</v>
      </c>
      <c r="AG11" s="29">
        <f t="shared" ca="1" si="3"/>
        <v>0</v>
      </c>
      <c r="AH11"/>
      <c r="AI11"/>
      <c r="AJ11"/>
      <c r="AV11" s="28"/>
    </row>
    <row r="12" spans="1:48">
      <c r="E12" s="12" t="s">
        <v>79</v>
      </c>
      <c r="H12" s="13" t="s">
        <v>69</v>
      </c>
      <c r="I12" s="29">
        <f t="shared" ca="1" si="4"/>
        <v>0</v>
      </c>
      <c r="J12" s="29">
        <f t="shared" ca="1" si="4"/>
        <v>25.724543974384112</v>
      </c>
      <c r="K12" s="29">
        <f t="shared" ca="1" si="2"/>
        <v>32.889600519003722</v>
      </c>
      <c r="L12" s="29">
        <f t="shared" ca="1" si="2"/>
        <v>20.203307341173495</v>
      </c>
      <c r="M12" s="29">
        <f t="shared" ca="1" si="2"/>
        <v>13.213213467549329</v>
      </c>
      <c r="N12" s="29">
        <f t="shared" ca="1" si="2"/>
        <v>16.826734614537244</v>
      </c>
      <c r="O12" s="29">
        <f t="shared" ca="1" si="2"/>
        <v>8.5152068408135086</v>
      </c>
      <c r="P12" s="29">
        <f t="shared" ca="1" si="2"/>
        <v>6.0015232267863468</v>
      </c>
      <c r="Q12" s="29">
        <f t="shared" ca="1" si="2"/>
        <v>4.6721312931386052</v>
      </c>
      <c r="R12" s="29">
        <f t="shared" ca="1" si="2"/>
        <v>5.4824561457782988</v>
      </c>
      <c r="S12" s="29">
        <f t="shared" ca="1" si="2"/>
        <v>5.741509709204955</v>
      </c>
      <c r="T12" s="29">
        <f t="shared" ca="1" si="2"/>
        <v>13.99206147234008</v>
      </c>
      <c r="U12" s="29">
        <f t="shared" ca="1" si="2"/>
        <v>6.4409145484683687</v>
      </c>
      <c r="V12" s="29">
        <f t="shared" ca="1" si="2"/>
        <v>6.4060253860632361</v>
      </c>
      <c r="W12" s="29">
        <f t="shared" ca="1" si="2"/>
        <v>1.9026546549478662</v>
      </c>
      <c r="X12" s="29">
        <f t="shared" ca="1" si="2"/>
        <v>5.8408281960161403</v>
      </c>
      <c r="Y12" s="29">
        <f t="shared" ca="1" si="2"/>
        <v>-7.0385899659401909</v>
      </c>
      <c r="Z12" s="29">
        <f t="shared" ca="1" si="2"/>
        <v>-11.286484548722365</v>
      </c>
      <c r="AA12" s="29">
        <f t="shared" ca="1" si="3"/>
        <v>-11.332859277101758</v>
      </c>
      <c r="AB12" s="29">
        <f t="shared" ca="1" si="3"/>
        <v>-14.413091241861432</v>
      </c>
      <c r="AC12" s="29">
        <f t="shared" ca="1" si="3"/>
        <v>-12.821002494582499</v>
      </c>
      <c r="AD12" s="29">
        <f t="shared" ca="1" si="3"/>
        <v>-8.694770468564645</v>
      </c>
      <c r="AE12" s="29">
        <f t="shared" ca="1" si="3"/>
        <v>-8.1192453956586252</v>
      </c>
      <c r="AF12" s="29">
        <f t="shared" ca="1" si="3"/>
        <v>-7.5880797858936129</v>
      </c>
      <c r="AG12" s="29">
        <f t="shared" ca="1" si="3"/>
        <v>-7.086662245343148</v>
      </c>
      <c r="AH12"/>
      <c r="AI12"/>
      <c r="AJ12"/>
      <c r="AV12" s="28"/>
    </row>
    <row r="13" spans="1:48">
      <c r="E13" s="12" t="s">
        <v>81</v>
      </c>
      <c r="H13" s="13" t="s">
        <v>6</v>
      </c>
      <c r="I13" s="29">
        <f t="shared" ca="1" si="4"/>
        <v>4.3705456221236965</v>
      </c>
      <c r="J13" s="29">
        <f t="shared" ca="1" si="4"/>
        <v>9.0631969504095764</v>
      </c>
      <c r="K13" s="29">
        <f t="shared" ca="1" si="2"/>
        <v>-0.95501310673900297</v>
      </c>
      <c r="L13" s="29">
        <f t="shared" ca="1" si="2"/>
        <v>11.576472789420331</v>
      </c>
      <c r="M13" s="29">
        <f t="shared" ca="1" si="2"/>
        <v>5.2330203519351199</v>
      </c>
      <c r="N13" s="29">
        <f t="shared" ca="1" si="2"/>
        <v>-2.5074556936177905</v>
      </c>
      <c r="O13" s="29">
        <f t="shared" ca="1" si="2"/>
        <v>6.0211034721741159</v>
      </c>
      <c r="P13" s="29">
        <f t="shared" ca="1" si="2"/>
        <v>5.4749948195746914</v>
      </c>
      <c r="Q13" s="29">
        <f t="shared" ca="1" si="2"/>
        <v>4.3961911133779576</v>
      </c>
      <c r="R13" s="29">
        <f t="shared" ca="1" si="2"/>
        <v>7.3748868046422427</v>
      </c>
      <c r="S13" s="29">
        <f t="shared" ca="1" si="2"/>
        <v>5.1405398795846633</v>
      </c>
      <c r="T13" s="29">
        <f t="shared" ca="1" si="2"/>
        <v>18.390708680984417</v>
      </c>
      <c r="U13" s="29">
        <f t="shared" ca="1" si="2"/>
        <v>4.3382172367361784</v>
      </c>
      <c r="V13" s="29">
        <f t="shared" ca="1" si="2"/>
        <v>1.7818757821586768</v>
      </c>
      <c r="W13" s="29">
        <f t="shared" ca="1" si="2"/>
        <v>3.0041946006949001</v>
      </c>
      <c r="X13" s="29">
        <f t="shared" ca="1" si="2"/>
        <v>-2.0879168346479711</v>
      </c>
      <c r="Y13" s="29">
        <f t="shared" ca="1" si="2"/>
        <v>3.9051751548508253</v>
      </c>
      <c r="Z13" s="29">
        <f t="shared" ca="1" si="2"/>
        <v>-3.3275202172582068</v>
      </c>
      <c r="AA13" s="29">
        <f t="shared" ca="1" si="3"/>
        <v>4.7913844873416096</v>
      </c>
      <c r="AB13" s="29">
        <f t="shared" ca="1" si="3"/>
        <v>26.722206167210157</v>
      </c>
      <c r="AC13" s="29">
        <f t="shared" ca="1" si="3"/>
        <v>2.5257208399218651</v>
      </c>
      <c r="AD13" s="29">
        <f t="shared" ca="1" si="3"/>
        <v>5.7817651158698284</v>
      </c>
      <c r="AE13" s="29">
        <f t="shared" ca="1" si="3"/>
        <v>-7.0748863383991996</v>
      </c>
      <c r="AF13" s="29">
        <f t="shared" ca="1" si="3"/>
        <v>-12.726789588097017</v>
      </c>
      <c r="AG13" s="29">
        <f t="shared" ca="1" si="3"/>
        <v>-0.5862132716190499</v>
      </c>
      <c r="AH13"/>
      <c r="AI13"/>
      <c r="AJ13"/>
      <c r="AV13" s="28"/>
    </row>
    <row r="14" spans="1:48">
      <c r="E14" s="12" t="str">
        <f>H14</f>
        <v>SyncCon</v>
      </c>
      <c r="H14" s="13" t="s">
        <v>16</v>
      </c>
      <c r="I14" s="29">
        <f t="shared" ca="1" si="4"/>
        <v>0</v>
      </c>
      <c r="J14" s="29">
        <f t="shared" ca="1" si="4"/>
        <v>0</v>
      </c>
      <c r="K14" s="29">
        <f t="shared" ca="1" si="4"/>
        <v>0</v>
      </c>
      <c r="L14" s="29">
        <f t="shared" ca="1" si="4"/>
        <v>-0.33949779400000002</v>
      </c>
      <c r="M14" s="29">
        <f t="shared" ca="1" si="4"/>
        <v>-0.9699050709999999</v>
      </c>
      <c r="N14" s="29">
        <f t="shared" ca="1" si="4"/>
        <v>-0.93341436300000014</v>
      </c>
      <c r="O14" s="29">
        <f t="shared" ca="1" si="4"/>
        <v>-0.48031832799999985</v>
      </c>
      <c r="P14" s="29">
        <f t="shared" ca="1" si="4"/>
        <v>-0.87857627599999999</v>
      </c>
      <c r="Q14" s="29">
        <f t="shared" ca="1" si="4"/>
        <v>-0.31016547500000025</v>
      </c>
      <c r="R14" s="29">
        <f t="shared" ca="1" si="4"/>
        <v>-0.26142372600000019</v>
      </c>
      <c r="S14" s="29">
        <f t="shared" ca="1" si="4"/>
        <v>-0.29034299600000008</v>
      </c>
      <c r="T14" s="29">
        <f t="shared" ca="1" si="4"/>
        <v>-0.24645366730000001</v>
      </c>
      <c r="U14" s="29">
        <f t="shared" ca="1" si="4"/>
        <v>-0.31974514760000011</v>
      </c>
      <c r="V14" s="29">
        <f t="shared" ca="1" si="4"/>
        <v>-0.12891701580000017</v>
      </c>
      <c r="W14" s="29">
        <f t="shared" ca="1" si="4"/>
        <v>-0.12993665869999974</v>
      </c>
      <c r="X14" s="29">
        <f t="shared" ca="1" si="4"/>
        <v>-0.25656068215000005</v>
      </c>
      <c r="Y14" s="29">
        <f t="shared" ca="1" si="2"/>
        <v>-0.43728811319999988</v>
      </c>
      <c r="Z14" s="29">
        <f t="shared" ca="1" si="2"/>
        <v>-0.11461553113999992</v>
      </c>
      <c r="AA14" s="29">
        <f t="shared" ca="1" si="3"/>
        <v>-0.24060400903999993</v>
      </c>
      <c r="AB14" s="29">
        <f t="shared" ca="1" si="3"/>
        <v>-0.38259619450000004</v>
      </c>
      <c r="AC14" s="29">
        <f t="shared" ca="1" si="3"/>
        <v>-0.27716351404154999</v>
      </c>
      <c r="AD14" s="29">
        <f t="shared" ca="1" si="3"/>
        <v>-0.40382932470000005</v>
      </c>
      <c r="AE14" s="29">
        <f t="shared" ca="1" si="3"/>
        <v>-0.32305174898560007</v>
      </c>
      <c r="AF14" s="29">
        <f t="shared" ca="1" si="3"/>
        <v>-0.23937864821000004</v>
      </c>
      <c r="AG14" s="29">
        <f t="shared" ca="1" si="3"/>
        <v>-0.30908129270174001</v>
      </c>
      <c r="AH14"/>
      <c r="AI14"/>
      <c r="AJ14"/>
      <c r="AV14" s="28"/>
    </row>
    <row r="15" spans="1:48">
      <c r="E15" s="12" t="e">
        <f>#REF!</f>
        <v>#REF!</v>
      </c>
      <c r="H15" s="65" t="s">
        <v>193</v>
      </c>
      <c r="I15" s="66">
        <f ca="1">SUM(I7:I14)</f>
        <v>240.7267092430676</v>
      </c>
      <c r="J15" s="66">
        <f t="shared" ref="J15:AG15" ca="1" si="5">SUM(J7:J14)</f>
        <v>181.55364621836276</v>
      </c>
      <c r="K15" s="66">
        <f t="shared" ca="1" si="5"/>
        <v>454.06758749773553</v>
      </c>
      <c r="L15" s="66">
        <f t="shared" ca="1" si="5"/>
        <v>212.01856722687265</v>
      </c>
      <c r="M15" s="66">
        <f t="shared" ca="1" si="5"/>
        <v>347.405143606406</v>
      </c>
      <c r="N15" s="66">
        <f t="shared" ca="1" si="5"/>
        <v>378.05806401449155</v>
      </c>
      <c r="O15" s="66">
        <f t="shared" ca="1" si="5"/>
        <v>271.61920821330472</v>
      </c>
      <c r="P15" s="66">
        <f t="shared" ca="1" si="5"/>
        <v>256.37318940803368</v>
      </c>
      <c r="Q15" s="66">
        <f t="shared" ca="1" si="5"/>
        <v>358.98519466266214</v>
      </c>
      <c r="R15" s="66">
        <f t="shared" ca="1" si="5"/>
        <v>338.36487676720253</v>
      </c>
      <c r="S15" s="66">
        <f t="shared" ca="1" si="5"/>
        <v>350.05325926387303</v>
      </c>
      <c r="T15" s="66">
        <f t="shared" ca="1" si="5"/>
        <v>334.21338657418744</v>
      </c>
      <c r="U15" s="66">
        <f t="shared" ca="1" si="5"/>
        <v>334.89505844928868</v>
      </c>
      <c r="V15" s="66">
        <f t="shared" ca="1" si="5"/>
        <v>281.96610295260825</v>
      </c>
      <c r="W15" s="66">
        <f t="shared" ca="1" si="5"/>
        <v>250.94320183471393</v>
      </c>
      <c r="X15" s="66">
        <f t="shared" ca="1" si="5"/>
        <v>257.31189156774445</v>
      </c>
      <c r="Y15" s="66">
        <f t="shared" ca="1" si="5"/>
        <v>254.64598777286037</v>
      </c>
      <c r="Z15" s="66">
        <f t="shared" ca="1" si="5"/>
        <v>214.81624529057692</v>
      </c>
      <c r="AA15" s="66">
        <f t="shared" ca="1" si="5"/>
        <v>237.67418950741731</v>
      </c>
      <c r="AB15" s="66">
        <f t="shared" ca="1" si="5"/>
        <v>232.5242481558048</v>
      </c>
      <c r="AC15" s="66">
        <f t="shared" ca="1" si="5"/>
        <v>238.77779329913926</v>
      </c>
      <c r="AD15" s="66">
        <f t="shared" ca="1" si="5"/>
        <v>197.06753163057434</v>
      </c>
      <c r="AE15" s="66">
        <f t="shared" ca="1" si="5"/>
        <v>185.95534951863578</v>
      </c>
      <c r="AF15" s="66">
        <f t="shared" ca="1" si="5"/>
        <v>184.5466589087215</v>
      </c>
      <c r="AG15" s="66">
        <f t="shared" ca="1" si="5"/>
        <v>159.25888737538523</v>
      </c>
      <c r="AH15"/>
      <c r="AI15"/>
      <c r="AJ15"/>
      <c r="AV15" s="28"/>
    </row>
    <row r="16" spans="1:48">
      <c r="E16" s="12"/>
      <c r="G16"/>
      <c r="AH16"/>
      <c r="AI16"/>
      <c r="AJ16"/>
      <c r="AV16" s="28"/>
    </row>
    <row r="17" spans="1:48">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c r="AV17" s="28"/>
    </row>
    <row r="18" spans="1:48">
      <c r="H18"/>
      <c r="I18"/>
      <c r="J18"/>
      <c r="K18"/>
      <c r="L18"/>
      <c r="M18"/>
      <c r="N18"/>
      <c r="O18"/>
      <c r="P18"/>
      <c r="Q18"/>
      <c r="R18"/>
      <c r="S18"/>
      <c r="AV18" s="28"/>
    </row>
    <row r="19" spans="1:48">
      <c r="H19"/>
      <c r="I19"/>
      <c r="J19"/>
      <c r="K19"/>
      <c r="L19"/>
      <c r="M19"/>
      <c r="N19"/>
      <c r="O19"/>
      <c r="P19"/>
      <c r="Q19"/>
      <c r="R19"/>
      <c r="S19"/>
      <c r="AV19" s="28"/>
    </row>
    <row r="20" spans="1:48">
      <c r="H20"/>
      <c r="I20"/>
      <c r="J20"/>
      <c r="K20"/>
      <c r="L20"/>
      <c r="M20"/>
      <c r="N20"/>
      <c r="O20"/>
      <c r="P20"/>
      <c r="Q20"/>
      <c r="R20"/>
      <c r="S20"/>
      <c r="AV20" s="28"/>
    </row>
    <row r="21" spans="1:48">
      <c r="H21"/>
      <c r="I21"/>
      <c r="J21"/>
      <c r="K21"/>
      <c r="L21"/>
      <c r="M21"/>
      <c r="N21"/>
      <c r="O21"/>
      <c r="P21"/>
      <c r="Q21"/>
      <c r="R21"/>
      <c r="S21"/>
      <c r="AV21" s="28"/>
    </row>
    <row r="22" spans="1:48">
      <c r="H22"/>
      <c r="I22"/>
      <c r="J22"/>
      <c r="K22"/>
      <c r="L22"/>
      <c r="M22"/>
      <c r="N22"/>
      <c r="O22"/>
      <c r="P22"/>
      <c r="Q22"/>
      <c r="R22"/>
      <c r="S22"/>
      <c r="AV22" s="28"/>
    </row>
    <row r="23" spans="1:48">
      <c r="AV23" s="28"/>
    </row>
    <row r="24" spans="1:48" ht="23.25">
      <c r="A24" s="63" t="str">
        <f xml:space="preserve"> B4&amp; " discounted market benefits by year (cumulative)"</f>
        <v>NEM discounted market benefits by year (cumulative)</v>
      </c>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V24" s="28"/>
    </row>
    <row r="25" spans="1:48">
      <c r="A25" s="11"/>
      <c r="B25"/>
      <c r="AV25" s="28"/>
    </row>
    <row r="26" spans="1:48">
      <c r="AV26" s="28"/>
    </row>
    <row r="27" spans="1:48">
      <c r="G27"/>
      <c r="H27" s="6" t="s">
        <v>270</v>
      </c>
      <c r="I27" s="7" t="s">
        <v>29</v>
      </c>
      <c r="J27" s="7" t="s">
        <v>30</v>
      </c>
      <c r="K27" s="7" t="s">
        <v>31</v>
      </c>
      <c r="L27" s="7" t="s">
        <v>32</v>
      </c>
      <c r="M27" s="7" t="s">
        <v>33</v>
      </c>
      <c r="N27" s="7" t="s">
        <v>34</v>
      </c>
      <c r="O27" s="7" t="s">
        <v>35</v>
      </c>
      <c r="P27" s="7" t="s">
        <v>36</v>
      </c>
      <c r="Q27" s="7" t="s">
        <v>37</v>
      </c>
      <c r="R27" s="7" t="s">
        <v>38</v>
      </c>
      <c r="S27" s="7" t="s">
        <v>39</v>
      </c>
      <c r="T27" s="7" t="s">
        <v>40</v>
      </c>
      <c r="U27" s="7" t="s">
        <v>41</v>
      </c>
      <c r="V27" s="7" t="s">
        <v>42</v>
      </c>
      <c r="W27" s="7" t="s">
        <v>43</v>
      </c>
      <c r="X27" s="7" t="s">
        <v>44</v>
      </c>
      <c r="Y27" s="7" t="s">
        <v>70</v>
      </c>
      <c r="Z27" s="7" t="s">
        <v>71</v>
      </c>
      <c r="AA27" s="7" t="s">
        <v>72</v>
      </c>
      <c r="AB27" s="7" t="s">
        <v>73</v>
      </c>
      <c r="AC27" s="7" t="s">
        <v>88</v>
      </c>
      <c r="AD27" s="7" t="s">
        <v>89</v>
      </c>
      <c r="AE27" s="7" t="s">
        <v>92</v>
      </c>
      <c r="AF27" s="7" t="s">
        <v>93</v>
      </c>
      <c r="AG27" s="7" t="s">
        <v>198</v>
      </c>
      <c r="AH27"/>
      <c r="AI27"/>
      <c r="AJ27"/>
      <c r="AV27" s="28"/>
    </row>
    <row r="28" spans="1:48">
      <c r="E28" s="12" t="s">
        <v>77</v>
      </c>
      <c r="H28" s="13" t="s">
        <v>178</v>
      </c>
      <c r="I28" s="29">
        <f ca="1">(SUMIFS(OFFSET(INDIRECT("'"&amp;$E$1 &amp; "_"&amp;$E28 &amp; " Cost'!C:C"), 0, I$1), INDIRECT("'"&amp;$E$1 &amp; "_"&amp;$E28 &amp; " Cost'!A:A"), $B$4)-SUMIFS(OFFSET(INDIRECT("'"&amp;$C$1 &amp; "_"&amp;$E28 &amp; " Cost'!C:C"), 0, I$1), INDIRECT("'"&amp;$C$1 &amp; "_"&amp;$E28 &amp; " Cost'!A:A"), $B$4))/1000</f>
        <v>0</v>
      </c>
      <c r="J28" s="29">
        <f t="shared" ref="J28:AG28" ca="1" si="6">I28+(SUMIFS(OFFSET(INDIRECT("'"&amp;$E$1 &amp; "_"&amp;$E7 &amp; " Cost'!C:C"), 0, J$1), INDIRECT("'"&amp;$E$1 &amp; "_"&amp;$E7 &amp; " Cost'!A:A"), $B$4)-SUMIFS(OFFSET(INDIRECT("'"&amp;$C$1 &amp; "_"&amp;$E7 &amp; " Cost'!C:C"), 0, J$1), INDIRECT("'"&amp;$C$1 &amp; "_"&amp;$E7 &amp; " Cost'!A:A"), $B$4))/1000</f>
        <v>157.46146861844417</v>
      </c>
      <c r="K28" s="29">
        <f t="shared" ca="1" si="6"/>
        <v>512.05149457415382</v>
      </c>
      <c r="L28" s="29">
        <f t="shared" ca="1" si="6"/>
        <v>616.08948657571898</v>
      </c>
      <c r="M28" s="29">
        <f t="shared" ca="1" si="6"/>
        <v>737.34646964019635</v>
      </c>
      <c r="N28" s="29">
        <f t="shared" ca="1" si="6"/>
        <v>951.11388753802146</v>
      </c>
      <c r="O28" s="29">
        <f t="shared" ca="1" si="6"/>
        <v>1071.4957477610792</v>
      </c>
      <c r="P28" s="29">
        <f t="shared" ca="1" si="6"/>
        <v>1179.0138977621721</v>
      </c>
      <c r="Q28" s="29">
        <f t="shared" ca="1" si="6"/>
        <v>1365.8283345121063</v>
      </c>
      <c r="R28" s="29">
        <f t="shared" ca="1" si="6"/>
        <v>1563.486549961513</v>
      </c>
      <c r="S28" s="29">
        <f t="shared" ca="1" si="6"/>
        <v>1788.6005578238351</v>
      </c>
      <c r="T28" s="29">
        <f t="shared" ca="1" si="6"/>
        <v>2010.3394025147261</v>
      </c>
      <c r="U28" s="29">
        <f t="shared" ca="1" si="6"/>
        <v>2233.8566294378884</v>
      </c>
      <c r="V28" s="29">
        <f t="shared" ca="1" si="6"/>
        <v>2443.2537726703458</v>
      </c>
      <c r="W28" s="29">
        <f t="shared" ca="1" si="6"/>
        <v>2634.7206205547827</v>
      </c>
      <c r="X28" s="29">
        <f t="shared" ca="1" si="6"/>
        <v>2852.5913842904747</v>
      </c>
      <c r="Y28" s="29">
        <f t="shared" ca="1" si="6"/>
        <v>3063.807447916387</v>
      </c>
      <c r="Z28" s="29">
        <f t="shared" ca="1" si="6"/>
        <v>3238.5731304191791</v>
      </c>
      <c r="AA28" s="29">
        <f t="shared" ca="1" si="6"/>
        <v>3446.783242437059</v>
      </c>
      <c r="AB28" s="29">
        <f t="shared" ca="1" si="6"/>
        <v>3628.9895006845099</v>
      </c>
      <c r="AC28" s="29">
        <f t="shared" ca="1" si="6"/>
        <v>3855.4763128069203</v>
      </c>
      <c r="AD28" s="29">
        <f t="shared" ca="1" si="6"/>
        <v>4021.5509716006677</v>
      </c>
      <c r="AE28" s="29">
        <f t="shared" ca="1" si="6"/>
        <v>4200.0508237230915</v>
      </c>
      <c r="AF28" s="29">
        <f t="shared" ca="1" si="6"/>
        <v>4379.2774771192362</v>
      </c>
      <c r="AG28" s="29">
        <f t="shared" ca="1" si="6"/>
        <v>4546.9623579247718</v>
      </c>
      <c r="AV28" s="28"/>
    </row>
    <row r="29" spans="1:48">
      <c r="E29" s="12" t="str">
        <f>H29</f>
        <v>FOM</v>
      </c>
      <c r="H29" s="13" t="s">
        <v>19</v>
      </c>
      <c r="I29" s="29">
        <f t="shared" ref="I29:I35" ca="1" si="7">(SUMIFS(OFFSET(INDIRECT("'"&amp;$E$1 &amp; "_"&amp;$E29 &amp; " Cost'!C:C"), 0, I$1), INDIRECT("'"&amp;$E$1 &amp; "_"&amp;$E29 &amp; " Cost'!A:A"), $B$4)-SUMIFS(OFFSET(INDIRECT("'"&amp;$C$1 &amp; "_"&amp;$E29 &amp; " Cost'!C:C"), 0, I$1), INDIRECT("'"&amp;$C$1 &amp; "_"&amp;$E29 &amp; " Cost'!A:A"), $B$4))/1000</f>
        <v>0</v>
      </c>
      <c r="J29" s="29">
        <f t="shared" ref="J29:AG29" ca="1" si="8">I29+(SUMIFS(OFFSET(INDIRECT("'"&amp;$E$1 &amp; "_"&amp;$E8 &amp; " Cost'!C:C"), 0, J$1), INDIRECT("'"&amp;$E$1 &amp; "_"&amp;$E8 &amp; " Cost'!A:A"), $B$4)-SUMIFS(OFFSET(INDIRECT("'"&amp;$C$1 &amp; "_"&amp;$E8 &amp; " Cost'!C:C"), 0, J$1), INDIRECT("'"&amp;$C$1 &amp; "_"&amp;$E8 &amp; " Cost'!A:A"), $B$4))/1000</f>
        <v>19.197024951434912</v>
      </c>
      <c r="K29" s="29">
        <f t="shared" ca="1" si="8"/>
        <v>39.598814935525574</v>
      </c>
      <c r="L29" s="29">
        <f t="shared" ca="1" si="8"/>
        <v>48.776108082829026</v>
      </c>
      <c r="M29" s="29">
        <f t="shared" ca="1" si="8"/>
        <v>60.549992252977255</v>
      </c>
      <c r="N29" s="29">
        <f t="shared" ca="1" si="8"/>
        <v>96.801335269477306</v>
      </c>
      <c r="O29" s="29">
        <f t="shared" ca="1" si="8"/>
        <v>101.90276935084138</v>
      </c>
      <c r="P29" s="29">
        <f t="shared" ca="1" si="8"/>
        <v>104.45126657928373</v>
      </c>
      <c r="Q29" s="29">
        <f t="shared" ca="1" si="8"/>
        <v>121.09111594860288</v>
      </c>
      <c r="R29" s="29">
        <f t="shared" ca="1" si="8"/>
        <v>139.51028952886358</v>
      </c>
      <c r="S29" s="29">
        <f t="shared" ca="1" si="8"/>
        <v>162.92736372553333</v>
      </c>
      <c r="T29" s="29">
        <f t="shared" ca="1" si="8"/>
        <v>184.22962183283627</v>
      </c>
      <c r="U29" s="29">
        <f t="shared" ca="1" si="8"/>
        <v>205.97829415154536</v>
      </c>
      <c r="V29" s="29">
        <f t="shared" ca="1" si="8"/>
        <v>225.40829452942739</v>
      </c>
      <c r="W29" s="29">
        <f t="shared" ca="1" si="8"/>
        <v>242.48218517910115</v>
      </c>
      <c r="X29" s="29">
        <f t="shared" ca="1" si="8"/>
        <v>265.55786171797297</v>
      </c>
      <c r="Y29" s="29">
        <f t="shared" ca="1" si="8"/>
        <v>284.94441897082356</v>
      </c>
      <c r="Z29" s="29">
        <f t="shared" ca="1" si="8"/>
        <v>298.06641825493011</v>
      </c>
      <c r="AA29" s="29">
        <f t="shared" ca="1" si="8"/>
        <v>317.28493904720324</v>
      </c>
      <c r="AB29" s="29">
        <f t="shared" ca="1" si="8"/>
        <v>333.2159591840441</v>
      </c>
      <c r="AC29" s="29">
        <f t="shared" ca="1" si="8"/>
        <v>358.51323068645115</v>
      </c>
      <c r="AD29" s="29">
        <f t="shared" ca="1" si="8"/>
        <v>376.86915791411121</v>
      </c>
      <c r="AE29" s="29">
        <f t="shared" ca="1" si="8"/>
        <v>400.61530997731404</v>
      </c>
      <c r="AF29" s="29">
        <f t="shared" ca="1" si="8"/>
        <v>420.58053090203396</v>
      </c>
      <c r="AG29" s="29">
        <f t="shared" ca="1" si="8"/>
        <v>439.23928812421656</v>
      </c>
      <c r="AV29" s="28"/>
    </row>
    <row r="30" spans="1:48">
      <c r="E30" s="12" t="str">
        <f>H30</f>
        <v>Fuel</v>
      </c>
      <c r="H30" s="13" t="s">
        <v>20</v>
      </c>
      <c r="I30" s="29">
        <f t="shared" ca="1" si="7"/>
        <v>228.34601165154484</v>
      </c>
      <c r="J30" s="29">
        <f t="shared" ref="J30:AG30" ca="1" si="9">I30+(SUMIFS(OFFSET(INDIRECT("'"&amp;$E$1 &amp; "_"&amp;$E9 &amp; " Cost'!C:C"), 0, J$1), INDIRECT("'"&amp;$E$1 &amp; "_"&amp;$E9 &amp; " Cost'!A:A"), $B$4)-SUMIFS(OFFSET(INDIRECT("'"&amp;$C$1 &amp; "_"&amp;$E9 &amp; " Cost'!C:C"), 0, J$1), INDIRECT("'"&amp;$C$1 &amp; "_"&amp;$E9 &amp; " Cost'!A:A"), $B$4))/1000</f>
        <v>208.69654096027557</v>
      </c>
      <c r="K30" s="29">
        <f t="shared" ca="1" si="9"/>
        <v>199.56294884046073</v>
      </c>
      <c r="L30" s="29">
        <f t="shared" ca="1" si="9"/>
        <v>331.91977555373126</v>
      </c>
      <c r="M30" s="29">
        <f t="shared" ca="1" si="9"/>
        <v>528.45457621070648</v>
      </c>
      <c r="N30" s="29">
        <f t="shared" ca="1" si="9"/>
        <v>642.74284568041605</v>
      </c>
      <c r="O30" s="29">
        <f t="shared" ca="1" si="9"/>
        <v>769.50093271122284</v>
      </c>
      <c r="P30" s="29">
        <f t="shared" ca="1" si="9"/>
        <v>898.88936526693931</v>
      </c>
      <c r="Q30" s="29">
        <f t="shared" ca="1" si="9"/>
        <v>1044.4842788261776</v>
      </c>
      <c r="R30" s="29">
        <f t="shared" ca="1" si="9"/>
        <v>1151.389476850645</v>
      </c>
      <c r="S30" s="29">
        <f t="shared" ca="1" si="9"/>
        <v>1241.4510109502489</v>
      </c>
      <c r="T30" s="29">
        <f t="shared" ca="1" si="9"/>
        <v>1301.8323383501311</v>
      </c>
      <c r="U30" s="29">
        <f t="shared" ca="1" si="9"/>
        <v>1380.2563034875031</v>
      </c>
      <c r="V30" s="29">
        <f t="shared" ca="1" si="9"/>
        <v>1424.5610952912789</v>
      </c>
      <c r="W30" s="29">
        <f t="shared" ca="1" si="9"/>
        <v>1459.3838052658386</v>
      </c>
      <c r="X30" s="29">
        <f t="shared" ca="1" si="9"/>
        <v>1470.9009378254912</v>
      </c>
      <c r="Y30" s="29">
        <f t="shared" ca="1" si="9"/>
        <v>1496.6290875623456</v>
      </c>
      <c r="Z30" s="29">
        <f t="shared" ca="1" si="9"/>
        <v>1536.0242709849745</v>
      </c>
      <c r="AA30" s="29">
        <f t="shared" ca="1" si="9"/>
        <v>1550.9255842075374</v>
      </c>
      <c r="AB30" s="29">
        <f t="shared" ca="1" si="9"/>
        <v>1570.7882326981953</v>
      </c>
      <c r="AC30" s="29">
        <f t="shared" ca="1" si="9"/>
        <v>1566.9594275293782</v>
      </c>
      <c r="AD30" s="29">
        <f t="shared" ca="1" si="9"/>
        <v>1579.9850024983962</v>
      </c>
      <c r="AE30" s="29">
        <f t="shared" ca="1" si="9"/>
        <v>1577.0502732204466</v>
      </c>
      <c r="AF30" s="29">
        <f t="shared" ca="1" si="9"/>
        <v>1581.1796101123402</v>
      </c>
      <c r="AG30" s="29">
        <f t="shared" ca="1" si="9"/>
        <v>1560.7310041804676</v>
      </c>
      <c r="AV30" s="28"/>
    </row>
    <row r="31" spans="1:48">
      <c r="E31" s="12" t="str">
        <f>H31</f>
        <v>VOM</v>
      </c>
      <c r="H31" s="13" t="s">
        <v>18</v>
      </c>
      <c r="I31" s="29">
        <f t="shared" ca="1" si="7"/>
        <v>8.0101519693990699</v>
      </c>
      <c r="J31" s="29">
        <f t="shared" ref="J31:AG31" ca="1" si="10">I31+(SUMIFS(OFFSET(INDIRECT("'"&amp;$E$1 &amp; "_"&amp;$E10 &amp; " Cost'!C:C"), 0, J$1), INDIRECT("'"&amp;$E$1 &amp; "_"&amp;$E10 &amp; " Cost'!A:A"), $B$4)-SUMIFS(OFFSET(INDIRECT("'"&amp;$C$1 &amp; "_"&amp;$E10 &amp; " Cost'!C:C"), 0, J$1), INDIRECT("'"&amp;$C$1 &amp; "_"&amp;$E10 &amp; " Cost'!A:A"), $B$4))/1000</f>
        <v>-2.2329656156416746</v>
      </c>
      <c r="K31" s="29">
        <f t="shared" ca="1" si="10"/>
        <v>-22.761400338580074</v>
      </c>
      <c r="L31" s="29">
        <f t="shared" ca="1" si="10"/>
        <v>-22.427511029317682</v>
      </c>
      <c r="M31" s="29">
        <f t="shared" ca="1" si="10"/>
        <v>-22.064364025344137</v>
      </c>
      <c r="N31" s="29">
        <f t="shared" ca="1" si="10"/>
        <v>-21.699183575379251</v>
      </c>
      <c r="O31" s="29">
        <f t="shared" ca="1" si="10"/>
        <v>-16.377348654872705</v>
      </c>
      <c r="P31" s="29">
        <f t="shared" ca="1" si="10"/>
        <v>-10.057181231330727</v>
      </c>
      <c r="Q31" s="29">
        <f t="shared" ca="1" si="10"/>
        <v>-8.8793428033841444</v>
      </c>
      <c r="R31" s="29">
        <f t="shared" ca="1" si="10"/>
        <v>-6.0929722914797271</v>
      </c>
      <c r="S31" s="29">
        <f t="shared" ca="1" si="10"/>
        <v>-5.2240357800495651</v>
      </c>
      <c r="T31" s="29">
        <f t="shared" ca="1" si="10"/>
        <v>-6.5693958899625828</v>
      </c>
      <c r="U31" s="29">
        <f t="shared" ca="1" si="10"/>
        <v>-5.8235884572218017</v>
      </c>
      <c r="V31" s="29">
        <f t="shared" ca="1" si="10"/>
        <v>-5.0484050711506532</v>
      </c>
      <c r="W31" s="29">
        <f t="shared" ca="1" si="10"/>
        <v>-2.2455643335568274</v>
      </c>
      <c r="X31" s="29">
        <f t="shared" ca="1" si="10"/>
        <v>-0.89359627881479886</v>
      </c>
      <c r="Y31" s="29">
        <f t="shared" ca="1" si="10"/>
        <v>0.99232380271765952</v>
      </c>
      <c r="Z31" s="29">
        <f t="shared" ca="1" si="10"/>
        <v>3.2543241808874486</v>
      </c>
      <c r="AA31" s="29">
        <f t="shared" ca="1" si="10"/>
        <v>5.3806464543886001</v>
      </c>
      <c r="AB31" s="29">
        <f t="shared" ca="1" si="10"/>
        <v>7.9784490043950544</v>
      </c>
      <c r="AC31" s="29">
        <f t="shared" ca="1" si="10"/>
        <v>9.3734090162363479</v>
      </c>
      <c r="AD31" s="29">
        <f t="shared" ca="1" si="10"/>
        <v>12.301614333780051</v>
      </c>
      <c r="AE31" s="29">
        <f t="shared" ca="1" si="10"/>
        <v>14.462872427781795</v>
      </c>
      <c r="AF31" s="29">
        <f t="shared" ca="1" si="10"/>
        <v>16.24256814594569</v>
      </c>
      <c r="AG31" s="29">
        <f t="shared" ca="1" si="10"/>
        <v>17.588380235149582</v>
      </c>
      <c r="AH31"/>
      <c r="AI31"/>
      <c r="AJ31"/>
      <c r="AV31" s="28"/>
    </row>
    <row r="32" spans="1:48">
      <c r="E32" s="12" t="str">
        <f>H32</f>
        <v>Rehab</v>
      </c>
      <c r="H32" s="13" t="s">
        <v>45</v>
      </c>
      <c r="I32" s="29">
        <f t="shared" ca="1" si="7"/>
        <v>0</v>
      </c>
      <c r="J32" s="29">
        <f t="shared" ref="J32:AG32" ca="1" si="11">I32+(SUMIFS(OFFSET(INDIRECT("'"&amp;$E$1 &amp; "_"&amp;$E11 &amp; " Cost'!C:C"), 0, J$1), INDIRECT("'"&amp;$E$1 &amp; "_"&amp;$E11 &amp; " Cost'!A:A"), $B$4)-SUMIFS(OFFSET(INDIRECT("'"&amp;$C$1 &amp; "_"&amp;$E11 &amp; " Cost'!C:C"), 0, J$1), INDIRECT("'"&amp;$C$1 &amp; "_"&amp;$E11 &amp; " Cost'!A:A"), $B$4))/1000</f>
        <v>0</v>
      </c>
      <c r="K32" s="29">
        <f t="shared" ca="1" si="11"/>
        <v>76.803210988423785</v>
      </c>
      <c r="L32" s="29">
        <f t="shared" ca="1" si="11"/>
        <v>11.475494707301081</v>
      </c>
      <c r="M32" s="29">
        <f t="shared" ca="1" si="11"/>
        <v>11.475494669648306</v>
      </c>
      <c r="N32" s="29">
        <f t="shared" ca="1" si="11"/>
        <v>11.475483292220716</v>
      </c>
      <c r="O32" s="29">
        <f t="shared" ca="1" si="11"/>
        <v>11.475483264802735</v>
      </c>
      <c r="P32" s="29">
        <f t="shared" ca="1" si="11"/>
        <v>11.475483693681694</v>
      </c>
      <c r="Q32" s="29">
        <f t="shared" ca="1" si="11"/>
        <v>11.475483318389113</v>
      </c>
      <c r="R32" s="29">
        <f t="shared" ca="1" si="11"/>
        <v>11.475483295131836</v>
      </c>
      <c r="S32" s="29">
        <f t="shared" ca="1" si="11"/>
        <v>11.475483296189344</v>
      </c>
      <c r="T32" s="29">
        <f t="shared" ca="1" si="11"/>
        <v>11.475483296189344</v>
      </c>
      <c r="U32" s="29">
        <f t="shared" ca="1" si="11"/>
        <v>11.47548329588937</v>
      </c>
      <c r="V32" s="29">
        <f t="shared" ca="1" si="11"/>
        <v>11.47548329588937</v>
      </c>
      <c r="W32" s="29">
        <f t="shared" ca="1" si="11"/>
        <v>11.475483287396154</v>
      </c>
      <c r="X32" s="29">
        <f t="shared" ca="1" si="11"/>
        <v>11.475483286964081</v>
      </c>
      <c r="Y32" s="29">
        <f t="shared" ca="1" si="11"/>
        <v>11.475483286964081</v>
      </c>
      <c r="Z32" s="29">
        <f t="shared" ca="1" si="11"/>
        <v>11.475483286964081</v>
      </c>
      <c r="AA32" s="29">
        <f t="shared" ca="1" si="11"/>
        <v>11.475483286964081</v>
      </c>
      <c r="AB32" s="29">
        <f t="shared" ca="1" si="11"/>
        <v>11.475483286964081</v>
      </c>
      <c r="AC32" s="29">
        <f t="shared" ca="1" si="11"/>
        <v>11.475483286964081</v>
      </c>
      <c r="AD32" s="29">
        <f t="shared" ca="1" si="11"/>
        <v>11.475483286964081</v>
      </c>
      <c r="AE32" s="29">
        <f t="shared" ca="1" si="11"/>
        <v>11.475483286964081</v>
      </c>
      <c r="AF32" s="29">
        <f t="shared" ca="1" si="11"/>
        <v>11.475483286964081</v>
      </c>
      <c r="AG32" s="29">
        <f t="shared" ca="1" si="11"/>
        <v>11.475483286964081</v>
      </c>
      <c r="AH32"/>
      <c r="AI32"/>
      <c r="AJ32"/>
      <c r="AV32" s="28"/>
    </row>
    <row r="33" spans="1:48">
      <c r="E33" s="12" t="s">
        <v>79</v>
      </c>
      <c r="H33" s="13" t="s">
        <v>69</v>
      </c>
      <c r="I33" s="29">
        <f t="shared" ca="1" si="7"/>
        <v>0</v>
      </c>
      <c r="J33" s="29">
        <f t="shared" ref="J33:AG33" ca="1" si="12">I33+(SUMIFS(OFFSET(INDIRECT("'"&amp;$E$1 &amp; "_"&amp;$E12 &amp; " Cost'!C:C"), 0, J$1), INDIRECT("'"&amp;$E$1 &amp; "_"&amp;$E12 &amp; " Cost'!A:A"), $B$4)-SUMIFS(OFFSET(INDIRECT("'"&amp;$C$1 &amp; "_"&amp;$E12 &amp; " Cost'!C:C"), 0, J$1), INDIRECT("'"&amp;$C$1 &amp; "_"&amp;$E12 &amp; " Cost'!A:A"), $B$4))/1000</f>
        <v>25.724543974384112</v>
      </c>
      <c r="K33" s="29">
        <f t="shared" ca="1" si="12"/>
        <v>58.614144493387833</v>
      </c>
      <c r="L33" s="29">
        <f t="shared" ca="1" si="12"/>
        <v>78.817451834561325</v>
      </c>
      <c r="M33" s="29">
        <f t="shared" ca="1" si="12"/>
        <v>92.030665302110648</v>
      </c>
      <c r="N33" s="29">
        <f t="shared" ca="1" si="12"/>
        <v>108.85739991664789</v>
      </c>
      <c r="O33" s="29">
        <f t="shared" ca="1" si="12"/>
        <v>117.3726067574614</v>
      </c>
      <c r="P33" s="29">
        <f t="shared" ca="1" si="12"/>
        <v>123.37412998424774</v>
      </c>
      <c r="Q33" s="29">
        <f t="shared" ca="1" si="12"/>
        <v>128.04626127738635</v>
      </c>
      <c r="R33" s="29">
        <f t="shared" ca="1" si="12"/>
        <v>133.52871742316464</v>
      </c>
      <c r="S33" s="29">
        <f t="shared" ca="1" si="12"/>
        <v>139.2702271323696</v>
      </c>
      <c r="T33" s="29">
        <f t="shared" ca="1" si="12"/>
        <v>153.26228860470968</v>
      </c>
      <c r="U33" s="29">
        <f t="shared" ca="1" si="12"/>
        <v>159.70320315317804</v>
      </c>
      <c r="V33" s="29">
        <f t="shared" ca="1" si="12"/>
        <v>166.10922853924129</v>
      </c>
      <c r="W33" s="29">
        <f t="shared" ca="1" si="12"/>
        <v>168.01188319418915</v>
      </c>
      <c r="X33" s="29">
        <f t="shared" ca="1" si="12"/>
        <v>173.85271139020529</v>
      </c>
      <c r="Y33" s="29">
        <f t="shared" ca="1" si="12"/>
        <v>166.8141214242651</v>
      </c>
      <c r="Z33" s="29">
        <f t="shared" ca="1" si="12"/>
        <v>155.52763687554273</v>
      </c>
      <c r="AA33" s="29">
        <f t="shared" ca="1" si="12"/>
        <v>144.19477759844096</v>
      </c>
      <c r="AB33" s="29">
        <f t="shared" ca="1" si="12"/>
        <v>129.78168635657954</v>
      </c>
      <c r="AC33" s="29">
        <f t="shared" ca="1" si="12"/>
        <v>116.96068386199704</v>
      </c>
      <c r="AD33" s="29">
        <f t="shared" ca="1" si="12"/>
        <v>108.2659133934324</v>
      </c>
      <c r="AE33" s="29">
        <f t="shared" ca="1" si="12"/>
        <v>100.14666799777378</v>
      </c>
      <c r="AF33" s="29">
        <f t="shared" ca="1" si="12"/>
        <v>92.558588211880163</v>
      </c>
      <c r="AG33" s="29">
        <f t="shared" ca="1" si="12"/>
        <v>85.471925966537015</v>
      </c>
      <c r="AH33"/>
      <c r="AI33"/>
      <c r="AJ33"/>
      <c r="AV33" s="28"/>
    </row>
    <row r="34" spans="1:48">
      <c r="E34" s="12" t="s">
        <v>81</v>
      </c>
      <c r="H34" s="13" t="s">
        <v>6</v>
      </c>
      <c r="I34" s="29">
        <f t="shared" ca="1" si="7"/>
        <v>4.3705456221236965</v>
      </c>
      <c r="J34" s="29">
        <f t="shared" ref="J34:AG34" ca="1" si="13">I34+(SUMIFS(OFFSET(INDIRECT("'"&amp;$E$1 &amp; "_"&amp;$E13 &amp; " Cost'!C:C"), 0, J$1), INDIRECT("'"&amp;$E$1 &amp; "_"&amp;$E13 &amp; " Cost'!A:A"), $B$4)-SUMIFS(OFFSET(INDIRECT("'"&amp;$C$1 &amp; "_"&amp;$E13 &amp; " Cost'!C:C"), 0, J$1), INDIRECT("'"&amp;$C$1 &amp; "_"&amp;$E13 &amp; " Cost'!A:A"), $B$4))/1000</f>
        <v>13.433742572533273</v>
      </c>
      <c r="K34" s="29">
        <f t="shared" ca="1" si="13"/>
        <v>12.47872946579427</v>
      </c>
      <c r="L34" s="29">
        <f t="shared" ca="1" si="13"/>
        <v>24.055202255214603</v>
      </c>
      <c r="M34" s="29">
        <f t="shared" ca="1" si="13"/>
        <v>29.288222607149724</v>
      </c>
      <c r="N34" s="29">
        <f t="shared" ca="1" si="13"/>
        <v>26.780766913531934</v>
      </c>
      <c r="O34" s="29">
        <f t="shared" ca="1" si="13"/>
        <v>32.801870385706053</v>
      </c>
      <c r="P34" s="29">
        <f t="shared" ca="1" si="13"/>
        <v>38.276865205280743</v>
      </c>
      <c r="Q34" s="29">
        <f t="shared" ca="1" si="13"/>
        <v>42.673056318658702</v>
      </c>
      <c r="R34" s="29">
        <f t="shared" ca="1" si="13"/>
        <v>50.047943123300946</v>
      </c>
      <c r="S34" s="29">
        <f t="shared" ca="1" si="13"/>
        <v>55.188483002885611</v>
      </c>
      <c r="T34" s="29">
        <f t="shared" ca="1" si="13"/>
        <v>73.579191683870022</v>
      </c>
      <c r="U34" s="29">
        <f t="shared" ca="1" si="13"/>
        <v>77.917408920606206</v>
      </c>
      <c r="V34" s="29">
        <f t="shared" ca="1" si="13"/>
        <v>79.699284702764885</v>
      </c>
      <c r="W34" s="29">
        <f t="shared" ca="1" si="13"/>
        <v>82.703479303459787</v>
      </c>
      <c r="X34" s="29">
        <f t="shared" ca="1" si="13"/>
        <v>80.615562468811817</v>
      </c>
      <c r="Y34" s="29">
        <f t="shared" ca="1" si="13"/>
        <v>84.52073762366264</v>
      </c>
      <c r="Z34" s="29">
        <f t="shared" ca="1" si="13"/>
        <v>81.193217406404429</v>
      </c>
      <c r="AA34" s="29">
        <f t="shared" ca="1" si="13"/>
        <v>85.984601893746031</v>
      </c>
      <c r="AB34" s="29">
        <f t="shared" ca="1" si="13"/>
        <v>112.70680806095619</v>
      </c>
      <c r="AC34" s="29">
        <f t="shared" ca="1" si="13"/>
        <v>115.23252890087805</v>
      </c>
      <c r="AD34" s="29">
        <f t="shared" ca="1" si="13"/>
        <v>121.01429401674788</v>
      </c>
      <c r="AE34" s="29">
        <f t="shared" ca="1" si="13"/>
        <v>113.93940767834869</v>
      </c>
      <c r="AF34" s="29">
        <f t="shared" ca="1" si="13"/>
        <v>101.21261809025167</v>
      </c>
      <c r="AG34" s="29">
        <f t="shared" ca="1" si="13"/>
        <v>100.62640481863262</v>
      </c>
      <c r="AH34"/>
      <c r="AI34"/>
      <c r="AJ34"/>
      <c r="AV34" s="28"/>
    </row>
    <row r="35" spans="1:48">
      <c r="E35" s="12" t="str">
        <f>H35</f>
        <v>SyncCon</v>
      </c>
      <c r="H35" s="13" t="s">
        <v>16</v>
      </c>
      <c r="I35" s="29">
        <f t="shared" ca="1" si="7"/>
        <v>0</v>
      </c>
      <c r="J35" s="29">
        <f ca="1">I35+(SUMIFS(OFFSET(INDIRECT("'"&amp;$E$1 &amp; "_"&amp;$E35 &amp; " Cost'!C:C"), 0, J$1), INDIRECT("'"&amp;$E$1 &amp; "_"&amp;$E35 &amp; " Cost'!A:A"), $B$4)-SUMIFS(OFFSET(INDIRECT("'"&amp;$C$1 &amp; "_"&amp;$E35 &amp; " Cost'!C:C"), 0, J$1), INDIRECT("'"&amp;$C$1 &amp; "_"&amp;$E35 &amp; " Cost'!A:A"), $B$4))/1000</f>
        <v>0</v>
      </c>
      <c r="K35" s="29">
        <f t="shared" ref="K35:AG35" ca="1" si="14">J35+(SUMIFS(OFFSET(INDIRECT("'"&amp;$E$1 &amp; "_"&amp;$E35 &amp; " Cost'!C:C"), 0, K$1), INDIRECT("'"&amp;$E$1 &amp; "_"&amp;$E35 &amp; " Cost'!A:A"), $B$4)-SUMIFS(OFFSET(INDIRECT("'"&amp;$C$1 &amp; "_"&amp;$E35 &amp; " Cost'!C:C"), 0, K$1), INDIRECT("'"&amp;$C$1 &amp; "_"&amp;$E35 &amp; " Cost'!A:A"), $B$4))/1000</f>
        <v>0</v>
      </c>
      <c r="L35" s="29">
        <f t="shared" ca="1" si="14"/>
        <v>-0.33949779400000002</v>
      </c>
      <c r="M35" s="29">
        <f t="shared" ca="1" si="14"/>
        <v>-1.309402865</v>
      </c>
      <c r="N35" s="29">
        <f t="shared" ca="1" si="14"/>
        <v>-2.2428172280000003</v>
      </c>
      <c r="O35" s="29">
        <f t="shared" ca="1" si="14"/>
        <v>-2.7231355559999999</v>
      </c>
      <c r="P35" s="29">
        <f t="shared" ca="1" si="14"/>
        <v>-3.6017118319999999</v>
      </c>
      <c r="Q35" s="29">
        <f t="shared" ca="1" si="14"/>
        <v>-3.9118773070000001</v>
      </c>
      <c r="R35" s="29">
        <f t="shared" ca="1" si="14"/>
        <v>-4.1733010330000004</v>
      </c>
      <c r="S35" s="29">
        <f t="shared" ca="1" si="14"/>
        <v>-4.4636440290000001</v>
      </c>
      <c r="T35" s="29">
        <f t="shared" ca="1" si="14"/>
        <v>-4.7100976963000001</v>
      </c>
      <c r="U35" s="29">
        <f t="shared" ca="1" si="14"/>
        <v>-5.0298428439</v>
      </c>
      <c r="V35" s="29">
        <f t="shared" ca="1" si="14"/>
        <v>-5.1587598597</v>
      </c>
      <c r="W35" s="29">
        <f t="shared" ca="1" si="14"/>
        <v>-5.2886965184000001</v>
      </c>
      <c r="X35" s="29">
        <f t="shared" ca="1" si="14"/>
        <v>-5.54525720055</v>
      </c>
      <c r="Y35" s="29">
        <f t="shared" ca="1" si="14"/>
        <v>-5.9825453137500002</v>
      </c>
      <c r="Z35" s="29">
        <f t="shared" ca="1" si="14"/>
        <v>-6.0971608448900003</v>
      </c>
      <c r="AA35" s="29">
        <f t="shared" ca="1" si="14"/>
        <v>-6.3377648539300004</v>
      </c>
      <c r="AB35" s="29">
        <f t="shared" ca="1" si="14"/>
        <v>-6.72036104843</v>
      </c>
      <c r="AC35" s="29">
        <f t="shared" ca="1" si="14"/>
        <v>-6.9975245624715496</v>
      </c>
      <c r="AD35" s="29">
        <f t="shared" ca="1" si="14"/>
        <v>-7.4013538871715499</v>
      </c>
      <c r="AE35" s="29">
        <f t="shared" ca="1" si="14"/>
        <v>-7.72440563615715</v>
      </c>
      <c r="AF35" s="29">
        <f t="shared" ca="1" si="14"/>
        <v>-7.9637842843671498</v>
      </c>
      <c r="AG35" s="29">
        <f t="shared" ca="1" si="14"/>
        <v>-8.2728655770688899</v>
      </c>
      <c r="AH35"/>
      <c r="AI35"/>
      <c r="AJ35"/>
      <c r="AV35" s="28"/>
    </row>
    <row r="36" spans="1:48">
      <c r="E36" s="12" t="e">
        <f>#REF!</f>
        <v>#REF!</v>
      </c>
      <c r="H36" s="65" t="s">
        <v>86</v>
      </c>
      <c r="I36" s="66">
        <f t="shared" ref="I36:AG36" ca="1" si="15">SUM(I28:I35)</f>
        <v>240.7267092430676</v>
      </c>
      <c r="J36" s="66">
        <f t="shared" ca="1" si="15"/>
        <v>422.28035546143036</v>
      </c>
      <c r="K36" s="66">
        <f t="shared" ca="1" si="15"/>
        <v>876.34794295916583</v>
      </c>
      <c r="L36" s="66">
        <f t="shared" ca="1" si="15"/>
        <v>1088.3665101860388</v>
      </c>
      <c r="M36" s="66">
        <f t="shared" ca="1" si="15"/>
        <v>1435.7716537924446</v>
      </c>
      <c r="N36" s="66">
        <f t="shared" ca="1" si="15"/>
        <v>1813.8297178069365</v>
      </c>
      <c r="O36" s="66">
        <f t="shared" ca="1" si="15"/>
        <v>2085.4489260202408</v>
      </c>
      <c r="P36" s="66">
        <f t="shared" ca="1" si="15"/>
        <v>2341.8221154282751</v>
      </c>
      <c r="Q36" s="66">
        <f t="shared" ca="1" si="15"/>
        <v>2700.8073100909373</v>
      </c>
      <c r="R36" s="66">
        <f t="shared" ca="1" si="15"/>
        <v>3039.1721868581394</v>
      </c>
      <c r="S36" s="66">
        <f t="shared" ca="1" si="15"/>
        <v>3389.2254461220123</v>
      </c>
      <c r="T36" s="66">
        <f t="shared" ca="1" si="15"/>
        <v>3723.4388326961998</v>
      </c>
      <c r="U36" s="66">
        <f t="shared" ca="1" si="15"/>
        <v>4058.3338911454885</v>
      </c>
      <c r="V36" s="66">
        <f t="shared" ca="1" si="15"/>
        <v>4340.2999940980981</v>
      </c>
      <c r="W36" s="66">
        <f t="shared" ca="1" si="15"/>
        <v>4591.2431959328105</v>
      </c>
      <c r="X36" s="66">
        <f t="shared" ca="1" si="15"/>
        <v>4848.5550875005556</v>
      </c>
      <c r="Y36" s="66">
        <f t="shared" ca="1" si="15"/>
        <v>5103.2010752734159</v>
      </c>
      <c r="Z36" s="66">
        <f t="shared" ca="1" si="15"/>
        <v>5318.0173205639921</v>
      </c>
      <c r="AA36" s="66">
        <f t="shared" ca="1" si="15"/>
        <v>5555.6915100714095</v>
      </c>
      <c r="AB36" s="66">
        <f t="shared" ca="1" si="15"/>
        <v>5788.2157582272139</v>
      </c>
      <c r="AC36" s="66">
        <f t="shared" ca="1" si="15"/>
        <v>6026.9935515263523</v>
      </c>
      <c r="AD36" s="66">
        <f t="shared" ca="1" si="15"/>
        <v>6224.0610831569275</v>
      </c>
      <c r="AE36" s="66">
        <f t="shared" ca="1" si="15"/>
        <v>6410.016432675563</v>
      </c>
      <c r="AF36" s="66">
        <f t="shared" ca="1" si="15"/>
        <v>6594.5630915842848</v>
      </c>
      <c r="AG36" s="66">
        <f t="shared" ca="1" si="15"/>
        <v>6753.8219789596706</v>
      </c>
      <c r="AH36"/>
      <c r="AI36"/>
      <c r="AJ36"/>
      <c r="AV36" s="28"/>
    </row>
    <row r="37" spans="1:48">
      <c r="E37" s="12"/>
      <c r="G37"/>
      <c r="AH37"/>
      <c r="AI37"/>
      <c r="AJ37"/>
      <c r="AV37" s="28"/>
    </row>
    <row r="38" spans="1:48">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c r="AV38" s="28"/>
    </row>
    <row r="39" spans="1:48">
      <c r="H39"/>
      <c r="I39"/>
      <c r="J39"/>
      <c r="K39"/>
      <c r="L39"/>
      <c r="M39"/>
      <c r="N39"/>
      <c r="O39"/>
      <c r="P39"/>
      <c r="Q39"/>
      <c r="R39"/>
      <c r="S39"/>
      <c r="AV39" s="28"/>
    </row>
    <row r="40" spans="1:48">
      <c r="H40"/>
      <c r="I40"/>
      <c r="J40"/>
      <c r="K40"/>
      <c r="L40"/>
      <c r="M40"/>
      <c r="N40"/>
      <c r="O40"/>
      <c r="P40"/>
      <c r="Q40"/>
      <c r="R40"/>
      <c r="S40"/>
      <c r="AV40" s="28"/>
    </row>
    <row r="41" spans="1:48">
      <c r="H41"/>
      <c r="I41"/>
      <c r="J41"/>
      <c r="K41"/>
      <c r="L41"/>
      <c r="M41"/>
      <c r="N41"/>
      <c r="O41"/>
      <c r="P41"/>
      <c r="Q41"/>
      <c r="R41"/>
      <c r="S41"/>
      <c r="AV41" s="28"/>
    </row>
    <row r="42" spans="1:48">
      <c r="H42"/>
      <c r="I42"/>
      <c r="J42"/>
      <c r="K42"/>
      <c r="L42"/>
      <c r="M42"/>
      <c r="N42"/>
      <c r="O42"/>
      <c r="P42"/>
      <c r="Q42"/>
      <c r="R42"/>
      <c r="S42"/>
      <c r="AV42" s="28"/>
    </row>
    <row r="43" spans="1:48">
      <c r="H43"/>
      <c r="I43"/>
      <c r="J43"/>
      <c r="K43"/>
      <c r="L43"/>
      <c r="M43"/>
      <c r="N43"/>
      <c r="O43"/>
      <c r="P43"/>
      <c r="Q43"/>
      <c r="R43"/>
      <c r="S43"/>
      <c r="AV43" s="28"/>
    </row>
    <row r="44" spans="1:48" ht="23.25">
      <c r="A44" s="63" t="str">
        <f xml:space="preserve"> "NEM discounted emissions benefits by year"</f>
        <v>NEM discounted emissions benefits by year</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I44"/>
      <c r="AJ44"/>
      <c r="AK44"/>
      <c r="AL44"/>
      <c r="AM44"/>
      <c r="AN44"/>
      <c r="AO44"/>
      <c r="AP44"/>
      <c r="AQ44"/>
      <c r="AR44"/>
      <c r="AS44"/>
      <c r="AT44"/>
      <c r="AU44"/>
      <c r="AV44"/>
    </row>
    <row r="45" spans="1:48">
      <c r="A45"/>
      <c r="B45"/>
      <c r="C45"/>
      <c r="AI45"/>
      <c r="AJ45"/>
      <c r="AK45"/>
      <c r="AL45"/>
      <c r="AM45"/>
      <c r="AN45"/>
      <c r="AO45"/>
      <c r="AP45"/>
      <c r="AQ45"/>
      <c r="AR45"/>
      <c r="AS45"/>
      <c r="AT45"/>
      <c r="AU45"/>
      <c r="AV45"/>
    </row>
    <row r="46" spans="1:48">
      <c r="AI46"/>
      <c r="AJ46"/>
      <c r="AK46"/>
      <c r="AL46"/>
      <c r="AM46"/>
      <c r="AN46"/>
      <c r="AO46"/>
      <c r="AP46"/>
      <c r="AQ46"/>
      <c r="AR46"/>
      <c r="AS46"/>
      <c r="AT46"/>
      <c r="AU46"/>
      <c r="AV46"/>
    </row>
    <row r="47" spans="1:48">
      <c r="G47"/>
      <c r="H47" s="6" t="s">
        <v>270</v>
      </c>
      <c r="I47" s="7" t="s">
        <v>29</v>
      </c>
      <c r="J47" s="7" t="s">
        <v>30</v>
      </c>
      <c r="K47" s="7" t="s">
        <v>31</v>
      </c>
      <c r="L47" s="7" t="s">
        <v>32</v>
      </c>
      <c r="M47" s="7" t="s">
        <v>33</v>
      </c>
      <c r="N47" s="7" t="s">
        <v>34</v>
      </c>
      <c r="O47" s="7" t="s">
        <v>35</v>
      </c>
      <c r="P47" s="7" t="s">
        <v>36</v>
      </c>
      <c r="Q47" s="7" t="s">
        <v>37</v>
      </c>
      <c r="R47" s="7" t="s">
        <v>38</v>
      </c>
      <c r="S47" s="7" t="s">
        <v>39</v>
      </c>
      <c r="T47" s="7" t="s">
        <v>40</v>
      </c>
      <c r="U47" s="7" t="s">
        <v>41</v>
      </c>
      <c r="V47" s="7" t="s">
        <v>42</v>
      </c>
      <c r="W47" s="7" t="s">
        <v>43</v>
      </c>
      <c r="X47" s="7" t="s">
        <v>44</v>
      </c>
      <c r="Y47" s="7" t="s">
        <v>70</v>
      </c>
      <c r="Z47" s="7" t="s">
        <v>71</v>
      </c>
      <c r="AA47" s="7" t="s">
        <v>72</v>
      </c>
      <c r="AB47" s="7" t="s">
        <v>73</v>
      </c>
      <c r="AC47" s="7" t="s">
        <v>88</v>
      </c>
      <c r="AD47" s="7" t="s">
        <v>89</v>
      </c>
      <c r="AE47" s="7" t="s">
        <v>92</v>
      </c>
      <c r="AF47" s="7" t="s">
        <v>93</v>
      </c>
      <c r="AG47" s="7" t="s">
        <v>198</v>
      </c>
      <c r="AI47"/>
      <c r="AJ47"/>
      <c r="AK47"/>
      <c r="AL47"/>
      <c r="AM47"/>
      <c r="AN47"/>
      <c r="AO47"/>
      <c r="AP47"/>
      <c r="AQ47"/>
      <c r="AR47"/>
      <c r="AS47"/>
      <c r="AT47"/>
      <c r="AU47"/>
      <c r="AV47"/>
    </row>
    <row r="48" spans="1:48">
      <c r="E48" s="12" t="str">
        <f>H48</f>
        <v>Emissions</v>
      </c>
      <c r="H48" s="13" t="s">
        <v>195</v>
      </c>
      <c r="I48" s="29">
        <f ca="1">(SUMIFS(OFFSET(INDIRECT("'"&amp;$E$1 &amp; "_"&amp;$E48 &amp; " Cost'!C:C"), 0, I$1), INDIRECT("'"&amp;$E$1 &amp; "_"&amp;$E48 &amp; " Cost'!A:A"), "NEM")-SUMIFS(OFFSET(INDIRECT("'"&amp;$C$1 &amp; "_"&amp;$E48 &amp; " Cost'!C:C"), 0, I$1), INDIRECT("'"&amp;$C$1 &amp; "_"&amp;$E48 &amp; " Cost'!A:A"), "NEM"))/1000</f>
        <v>-82.609767832607034</v>
      </c>
      <c r="J48" s="29">
        <f t="shared" ref="J48:AG48" ca="1" si="16">(SUMIFS(OFFSET(INDIRECT("'"&amp;$E$1 &amp; "_"&amp;$E48 &amp; " Cost'!C:C"), 0, J$1), INDIRECT("'"&amp;$E$1 &amp; "_"&amp;$E48 &amp; " Cost'!A:A"), "NEM")-SUMIFS(OFFSET(INDIRECT("'"&amp;$C$1 &amp; "_"&amp;$E48 &amp; " Cost'!C:C"), 0, J$1), INDIRECT("'"&amp;$C$1 &amp; "_"&amp;$E48 &amp; " Cost'!A:A"), "NEM"))/1000</f>
        <v>-99.313646830231889</v>
      </c>
      <c r="K48" s="29">
        <f t="shared" ca="1" si="16"/>
        <v>-257.65300265630151</v>
      </c>
      <c r="L48" s="29">
        <f t="shared" ca="1" si="16"/>
        <v>38.312917367764634</v>
      </c>
      <c r="M48" s="29">
        <f t="shared" ca="1" si="16"/>
        <v>67.45263506086404</v>
      </c>
      <c r="N48" s="29">
        <f t="shared" ca="1" si="16"/>
        <v>30.115189563047025</v>
      </c>
      <c r="O48" s="29">
        <f t="shared" ca="1" si="16"/>
        <v>37.258518888637191</v>
      </c>
      <c r="P48" s="29">
        <f t="shared" ca="1" si="16"/>
        <v>39.611217605508052</v>
      </c>
      <c r="Q48" s="29">
        <f t="shared" ca="1" si="16"/>
        <v>42.476989381864435</v>
      </c>
      <c r="R48" s="29">
        <f t="shared" ca="1" si="16"/>
        <v>33.33476819215808</v>
      </c>
      <c r="S48" s="29">
        <f t="shared" ca="1" si="16"/>
        <v>28.478166920161225</v>
      </c>
      <c r="T48" s="29">
        <f t="shared" ca="1" si="16"/>
        <v>19.941537029859784</v>
      </c>
      <c r="U48" s="29">
        <f t="shared" ca="1" si="16"/>
        <v>27.997258551350971</v>
      </c>
      <c r="V48" s="29">
        <f t="shared" ca="1" si="16"/>
        <v>16.622149623475096</v>
      </c>
      <c r="W48" s="29">
        <f t="shared" ca="1" si="16"/>
        <v>13.915970073519915</v>
      </c>
      <c r="X48" s="29">
        <f t="shared" ca="1" si="16"/>
        <v>3.7445173536773071</v>
      </c>
      <c r="Y48" s="29">
        <f t="shared" ca="1" si="16"/>
        <v>13.263833088711428</v>
      </c>
      <c r="Z48" s="29">
        <f t="shared" ca="1" si="16"/>
        <v>23.32265646517952</v>
      </c>
      <c r="AA48" s="29">
        <f t="shared" ca="1" si="16"/>
        <v>9.7144815862312104</v>
      </c>
      <c r="AB48" s="29">
        <f t="shared" ca="1" si="16"/>
        <v>14.826435724921758</v>
      </c>
      <c r="AC48" s="29">
        <f t="shared" ca="1" si="16"/>
        <v>-3.4612273282743988</v>
      </c>
      <c r="AD48" s="29">
        <f t="shared" ca="1" si="16"/>
        <v>12.250392322280153</v>
      </c>
      <c r="AE48" s="29">
        <f t="shared" ca="1" si="16"/>
        <v>-2.3417226402549423</v>
      </c>
      <c r="AF48" s="29">
        <f t="shared" ca="1" si="16"/>
        <v>4.3389203779760281</v>
      </c>
      <c r="AG48" s="29">
        <f t="shared" ca="1" si="16"/>
        <v>-22.447027707231289</v>
      </c>
      <c r="AH48"/>
      <c r="AI48"/>
      <c r="AJ48"/>
      <c r="AK48"/>
      <c r="AL48"/>
      <c r="AM48"/>
      <c r="AN48"/>
      <c r="AO48"/>
      <c r="AP48"/>
      <c r="AQ48"/>
      <c r="AR48"/>
      <c r="AS48"/>
      <c r="AT48"/>
      <c r="AU48"/>
      <c r="AV48"/>
    </row>
    <row r="49" spans="1:48">
      <c r="E49" s="12"/>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row>
    <row r="50" spans="1:48">
      <c r="E50" s="12"/>
      <c r="G50"/>
      <c r="AH50"/>
      <c r="AI50"/>
      <c r="AJ50"/>
      <c r="AK50"/>
      <c r="AL50"/>
      <c r="AM50"/>
      <c r="AN50"/>
      <c r="AO50"/>
      <c r="AP50"/>
      <c r="AQ50"/>
      <c r="AR50"/>
      <c r="AS50"/>
      <c r="AT50"/>
      <c r="AU50"/>
      <c r="AV50"/>
    </row>
    <row r="51" spans="1:48">
      <c r="E51" s="12"/>
      <c r="G51"/>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6"/>
      <c r="AH51"/>
      <c r="AI51"/>
      <c r="AJ51"/>
      <c r="AK51"/>
      <c r="AL51"/>
      <c r="AM51"/>
      <c r="AN51"/>
      <c r="AO51"/>
      <c r="AP51"/>
      <c r="AQ51"/>
      <c r="AR51"/>
      <c r="AS51"/>
      <c r="AT51"/>
      <c r="AU51"/>
      <c r="AV51"/>
    </row>
    <row r="52" spans="1:48">
      <c r="H52"/>
      <c r="I52"/>
      <c r="J52"/>
      <c r="K52"/>
      <c r="L52"/>
      <c r="M52"/>
      <c r="N52"/>
      <c r="O52"/>
      <c r="P52"/>
      <c r="Q52"/>
      <c r="R52"/>
      <c r="S52"/>
      <c r="AI52"/>
      <c r="AJ52"/>
      <c r="AK52"/>
      <c r="AL52"/>
      <c r="AM52"/>
      <c r="AN52"/>
      <c r="AO52"/>
      <c r="AP52"/>
      <c r="AQ52"/>
      <c r="AR52"/>
      <c r="AS52"/>
      <c r="AT52"/>
      <c r="AU52"/>
      <c r="AV52"/>
    </row>
    <row r="53" spans="1:48">
      <c r="H53"/>
      <c r="I53"/>
      <c r="J53"/>
      <c r="K53"/>
      <c r="L53"/>
      <c r="M53"/>
      <c r="N53"/>
      <c r="O53"/>
      <c r="P53"/>
      <c r="Q53"/>
      <c r="R53"/>
      <c r="S53"/>
      <c r="AI53"/>
      <c r="AJ53"/>
      <c r="AK53"/>
      <c r="AL53"/>
      <c r="AM53"/>
      <c r="AN53"/>
      <c r="AO53"/>
      <c r="AP53"/>
      <c r="AQ53"/>
      <c r="AR53"/>
      <c r="AS53"/>
      <c r="AT53"/>
      <c r="AU53"/>
      <c r="AV53"/>
    </row>
    <row r="54" spans="1:48">
      <c r="H54"/>
      <c r="I54"/>
      <c r="J54"/>
      <c r="K54"/>
      <c r="L54"/>
      <c r="M54"/>
      <c r="N54"/>
      <c r="O54"/>
      <c r="P54"/>
      <c r="Q54"/>
      <c r="R54"/>
      <c r="S54"/>
      <c r="AI54"/>
      <c r="AJ54"/>
      <c r="AK54"/>
      <c r="AL54"/>
      <c r="AM54"/>
      <c r="AN54"/>
      <c r="AO54"/>
      <c r="AP54"/>
      <c r="AQ54"/>
      <c r="AR54"/>
      <c r="AS54"/>
      <c r="AT54"/>
      <c r="AU54"/>
      <c r="AV54"/>
    </row>
    <row r="55" spans="1:48">
      <c r="H55"/>
      <c r="I55"/>
      <c r="J55"/>
      <c r="K55"/>
      <c r="L55"/>
      <c r="M55"/>
      <c r="N55"/>
      <c r="O55"/>
      <c r="P55"/>
      <c r="Q55"/>
      <c r="R55"/>
      <c r="S55"/>
      <c r="AI55"/>
      <c r="AJ55"/>
      <c r="AK55"/>
      <c r="AL55"/>
      <c r="AM55"/>
      <c r="AN55"/>
      <c r="AO55"/>
      <c r="AP55"/>
      <c r="AQ55"/>
      <c r="AR55"/>
      <c r="AS55"/>
      <c r="AT55"/>
      <c r="AU55"/>
      <c r="AV55"/>
    </row>
    <row r="56" spans="1:48">
      <c r="H56"/>
      <c r="I56"/>
      <c r="J56"/>
      <c r="K56"/>
      <c r="L56"/>
      <c r="M56"/>
      <c r="N56"/>
      <c r="O56"/>
      <c r="P56"/>
      <c r="Q56"/>
      <c r="R56"/>
      <c r="S56"/>
      <c r="AI56"/>
      <c r="AJ56"/>
      <c r="AK56"/>
      <c r="AL56"/>
      <c r="AM56"/>
      <c r="AN56"/>
      <c r="AO56"/>
      <c r="AP56"/>
      <c r="AQ56"/>
      <c r="AR56"/>
      <c r="AS56"/>
      <c r="AT56"/>
      <c r="AU56"/>
      <c r="AV56"/>
    </row>
    <row r="57" spans="1:48">
      <c r="AI57"/>
      <c r="AJ57"/>
      <c r="AK57"/>
      <c r="AL57"/>
      <c r="AM57"/>
      <c r="AN57"/>
      <c r="AO57"/>
      <c r="AP57"/>
      <c r="AQ57"/>
      <c r="AR57"/>
      <c r="AS57"/>
      <c r="AT57"/>
      <c r="AU57"/>
      <c r="AV57"/>
    </row>
    <row r="58" spans="1:48">
      <c r="AI58"/>
      <c r="AJ58"/>
      <c r="AK58"/>
      <c r="AL58"/>
      <c r="AM58"/>
      <c r="AN58"/>
      <c r="AO58"/>
      <c r="AP58"/>
      <c r="AQ58"/>
      <c r="AR58"/>
      <c r="AS58"/>
      <c r="AT58"/>
      <c r="AU58"/>
      <c r="AV58"/>
    </row>
    <row r="59" spans="1:48">
      <c r="AI59"/>
      <c r="AJ59"/>
      <c r="AK59"/>
      <c r="AL59"/>
      <c r="AM59"/>
      <c r="AN59"/>
      <c r="AO59"/>
      <c r="AP59"/>
      <c r="AQ59"/>
      <c r="AR59"/>
      <c r="AS59"/>
      <c r="AT59"/>
      <c r="AU59"/>
      <c r="AV59"/>
    </row>
    <row r="60" spans="1:48">
      <c r="AI60"/>
      <c r="AJ60"/>
      <c r="AK60"/>
      <c r="AL60"/>
      <c r="AM60"/>
      <c r="AN60"/>
      <c r="AO60"/>
      <c r="AP60"/>
      <c r="AQ60"/>
      <c r="AR60"/>
      <c r="AS60"/>
      <c r="AT60"/>
      <c r="AU60"/>
      <c r="AV60"/>
    </row>
    <row r="61" spans="1:48">
      <c r="AI61"/>
      <c r="AJ61"/>
      <c r="AK61"/>
      <c r="AL61"/>
      <c r="AM61"/>
      <c r="AN61"/>
      <c r="AO61"/>
      <c r="AP61"/>
      <c r="AQ61"/>
      <c r="AR61"/>
      <c r="AS61"/>
      <c r="AT61"/>
      <c r="AU61"/>
      <c r="AV61"/>
    </row>
    <row r="62" spans="1:48">
      <c r="AI62"/>
      <c r="AJ62"/>
      <c r="AK62"/>
      <c r="AL62"/>
      <c r="AM62"/>
      <c r="AN62"/>
      <c r="AO62"/>
      <c r="AP62"/>
      <c r="AQ62"/>
      <c r="AR62"/>
      <c r="AS62"/>
      <c r="AT62"/>
      <c r="AU62"/>
      <c r="AV62"/>
    </row>
    <row r="63" spans="1:48">
      <c r="AI63"/>
      <c r="AJ63"/>
      <c r="AK63"/>
      <c r="AL63"/>
      <c r="AM63"/>
      <c r="AN63"/>
      <c r="AO63"/>
      <c r="AP63"/>
      <c r="AQ63"/>
      <c r="AR63"/>
      <c r="AS63"/>
      <c r="AT63"/>
      <c r="AU63"/>
      <c r="AV63"/>
    </row>
    <row r="64" spans="1:48" ht="23.25">
      <c r="A64" s="63" t="s">
        <v>210</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I64"/>
      <c r="AJ64"/>
      <c r="AK64"/>
      <c r="AL64"/>
      <c r="AM64"/>
      <c r="AN64"/>
      <c r="AO64"/>
      <c r="AP64"/>
      <c r="AQ64"/>
      <c r="AR64"/>
      <c r="AS64"/>
      <c r="AT64"/>
      <c r="AU64"/>
      <c r="AV64"/>
    </row>
    <row r="65" spans="1:48">
      <c r="A65" s="11"/>
      <c r="B65"/>
      <c r="AI65"/>
      <c r="AJ65"/>
      <c r="AK65"/>
      <c r="AL65"/>
      <c r="AM65"/>
      <c r="AN65"/>
      <c r="AO65"/>
      <c r="AP65"/>
      <c r="AQ65"/>
      <c r="AR65"/>
      <c r="AS65"/>
      <c r="AT65"/>
      <c r="AU65"/>
      <c r="AV65"/>
    </row>
    <row r="66" spans="1:48">
      <c r="AI66"/>
      <c r="AJ66"/>
      <c r="AK66"/>
      <c r="AL66"/>
      <c r="AM66"/>
      <c r="AN66"/>
      <c r="AO66"/>
      <c r="AP66"/>
      <c r="AQ66"/>
      <c r="AR66"/>
      <c r="AS66"/>
      <c r="AT66"/>
      <c r="AU66"/>
      <c r="AV66"/>
    </row>
    <row r="67" spans="1:48">
      <c r="G67"/>
      <c r="H67" s="6" t="s">
        <v>270</v>
      </c>
      <c r="I67" s="7" t="s">
        <v>29</v>
      </c>
      <c r="J67" s="7" t="s">
        <v>30</v>
      </c>
      <c r="K67" s="7" t="s">
        <v>31</v>
      </c>
      <c r="L67" s="7" t="s">
        <v>32</v>
      </c>
      <c r="M67" s="7" t="s">
        <v>33</v>
      </c>
      <c r="N67" s="7" t="s">
        <v>34</v>
      </c>
      <c r="O67" s="7" t="s">
        <v>35</v>
      </c>
      <c r="P67" s="7" t="s">
        <v>36</v>
      </c>
      <c r="Q67" s="7" t="s">
        <v>37</v>
      </c>
      <c r="R67" s="7" t="s">
        <v>38</v>
      </c>
      <c r="S67" s="7" t="s">
        <v>39</v>
      </c>
      <c r="T67" s="7" t="s">
        <v>40</v>
      </c>
      <c r="U67" s="7" t="s">
        <v>41</v>
      </c>
      <c r="V67" s="7" t="s">
        <v>42</v>
      </c>
      <c r="W67" s="7" t="s">
        <v>43</v>
      </c>
      <c r="X67" s="7" t="s">
        <v>44</v>
      </c>
      <c r="Y67" s="7" t="s">
        <v>70</v>
      </c>
      <c r="Z67" s="7" t="s">
        <v>71</v>
      </c>
      <c r="AA67" s="7" t="s">
        <v>72</v>
      </c>
      <c r="AB67" s="7" t="s">
        <v>73</v>
      </c>
      <c r="AC67" s="7" t="s">
        <v>88</v>
      </c>
      <c r="AD67" s="7" t="s">
        <v>89</v>
      </c>
      <c r="AE67" s="7" t="s">
        <v>92</v>
      </c>
      <c r="AF67" s="7" t="s">
        <v>93</v>
      </c>
      <c r="AG67" s="7" t="s">
        <v>198</v>
      </c>
      <c r="AI67"/>
      <c r="AJ67"/>
      <c r="AK67"/>
      <c r="AL67"/>
      <c r="AM67"/>
      <c r="AN67"/>
      <c r="AO67"/>
      <c r="AP67"/>
      <c r="AQ67"/>
      <c r="AR67"/>
      <c r="AS67"/>
      <c r="AT67"/>
      <c r="AU67"/>
      <c r="AV67"/>
    </row>
    <row r="68" spans="1:48">
      <c r="E68" s="12" t="str">
        <f>H68</f>
        <v>Emissions</v>
      </c>
      <c r="G68"/>
      <c r="H68" s="13" t="s">
        <v>195</v>
      </c>
      <c r="I68" s="29">
        <f ca="1">(SUMIFS(OFFSET(INDIRECT("'"&amp;$E$1 &amp; "_"&amp;$E68 &amp; " Cost'!C:C"), 0, I$1), INDIRECT("'"&amp;$E$1 &amp; "_"&amp;$E68 &amp; " Cost'!A:A"), "NEM")-SUMIFS(OFFSET(INDIRECT("'"&amp;$C$1 &amp; "_"&amp;$E68 &amp; " Cost'!C:C"), 0, I$1), INDIRECT("'"&amp;$C$1 &amp; "_"&amp;$E68 &amp; " Cost'!A:A"), "NEM"))/1000</f>
        <v>-82.609767832607034</v>
      </c>
      <c r="J68" s="29">
        <f ca="1">I68+(SUMIFS(OFFSET(INDIRECT("'"&amp;$E$1 &amp; "_"&amp;$E68 &amp; " Cost'!C:C"), 0, J$1), INDIRECT("'"&amp;$E$1 &amp; "_"&amp;$E68 &amp; " Cost'!A:A"), "NEM")-SUMIFS(OFFSET(INDIRECT("'"&amp;$C$1 &amp; "_"&amp;$E68 &amp; " Cost'!C:C"), 0, J$1), INDIRECT("'"&amp;$C$1 &amp; "_"&amp;$E68 &amp; " Cost'!A:A"), "NEM"))/1000</f>
        <v>-181.92341466283892</v>
      </c>
      <c r="K68" s="29">
        <f t="shared" ref="K68:AG68" ca="1" si="17">J68+(SUMIFS(OFFSET(INDIRECT("'"&amp;$E$1 &amp; "_"&amp;$E68 &amp; " Cost'!C:C"), 0, K$1), INDIRECT("'"&amp;$E$1 &amp; "_"&amp;$E68 &amp; " Cost'!A:A"), "NEM")-SUMIFS(OFFSET(INDIRECT("'"&amp;$C$1 &amp; "_"&amp;$E68 &amp; " Cost'!C:C"), 0, K$1), INDIRECT("'"&amp;$C$1 &amp; "_"&amp;$E68 &amp; " Cost'!A:A"), "NEM"))/1000</f>
        <v>-439.57641731914043</v>
      </c>
      <c r="L68" s="29">
        <f t="shared" ca="1" si="17"/>
        <v>-401.26349995137582</v>
      </c>
      <c r="M68" s="29">
        <f t="shared" ca="1" si="17"/>
        <v>-333.81086489051177</v>
      </c>
      <c r="N68" s="29">
        <f t="shared" ca="1" si="17"/>
        <v>-303.69567532746476</v>
      </c>
      <c r="O68" s="29">
        <f t="shared" ca="1" si="17"/>
        <v>-266.43715643882757</v>
      </c>
      <c r="P68" s="29">
        <f t="shared" ca="1" si="17"/>
        <v>-226.82593883331953</v>
      </c>
      <c r="Q68" s="29">
        <f t="shared" ca="1" si="17"/>
        <v>-184.3489494514551</v>
      </c>
      <c r="R68" s="29">
        <f t="shared" ca="1" si="17"/>
        <v>-151.014181259297</v>
      </c>
      <c r="S68" s="29">
        <f t="shared" ca="1" si="17"/>
        <v>-122.53601433913578</v>
      </c>
      <c r="T68" s="29">
        <f t="shared" ca="1" si="17"/>
        <v>-102.59447730927599</v>
      </c>
      <c r="U68" s="29">
        <f t="shared" ca="1" si="17"/>
        <v>-74.59721875792502</v>
      </c>
      <c r="V68" s="29">
        <f t="shared" ca="1" si="17"/>
        <v>-57.975069134449924</v>
      </c>
      <c r="W68" s="29">
        <f t="shared" ca="1" si="17"/>
        <v>-44.059099060930009</v>
      </c>
      <c r="X68" s="29">
        <f t="shared" ca="1" si="17"/>
        <v>-40.3145817072527</v>
      </c>
      <c r="Y68" s="29">
        <f t="shared" ca="1" si="17"/>
        <v>-27.05074861854127</v>
      </c>
      <c r="Z68" s="29">
        <f t="shared" ca="1" si="17"/>
        <v>-3.7280921533617501</v>
      </c>
      <c r="AA68" s="29">
        <f t="shared" ca="1" si="17"/>
        <v>5.9863894328694602</v>
      </c>
      <c r="AB68" s="29">
        <f t="shared" ca="1" si="17"/>
        <v>20.812825157791217</v>
      </c>
      <c r="AC68" s="29">
        <f t="shared" ca="1" si="17"/>
        <v>17.35159782951682</v>
      </c>
      <c r="AD68" s="29">
        <f t="shared" ca="1" si="17"/>
        <v>29.601990151796972</v>
      </c>
      <c r="AE68" s="29">
        <f t="shared" ca="1" si="17"/>
        <v>27.260267511542029</v>
      </c>
      <c r="AF68" s="29">
        <f t="shared" ca="1" si="17"/>
        <v>31.599187889518056</v>
      </c>
      <c r="AG68" s="29">
        <f t="shared" ca="1" si="17"/>
        <v>9.1521601822867673</v>
      </c>
      <c r="AH68"/>
      <c r="AI68"/>
      <c r="AJ68"/>
      <c r="AK68"/>
      <c r="AL68"/>
      <c r="AM68"/>
      <c r="AN68"/>
      <c r="AO68"/>
      <c r="AP68"/>
      <c r="AQ68"/>
      <c r="AR68"/>
      <c r="AS68"/>
      <c r="AT68"/>
      <c r="AU68"/>
      <c r="AV68"/>
    </row>
    <row r="69" spans="1:48">
      <c r="E69" s="12" t="e">
        <f>#REF!</f>
        <v>#REF!</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1:48">
      <c r="E70" s="12"/>
      <c r="G70"/>
      <c r="AH70"/>
      <c r="AI70"/>
      <c r="AJ70"/>
      <c r="AK70"/>
      <c r="AL70"/>
      <c r="AM70"/>
      <c r="AN70"/>
      <c r="AO70"/>
      <c r="AP70"/>
      <c r="AQ70"/>
      <c r="AR70"/>
      <c r="AS70"/>
      <c r="AT70"/>
      <c r="AU70"/>
      <c r="AV70"/>
    </row>
    <row r="71" spans="1:48">
      <c r="E71" s="12"/>
      <c r="G71"/>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6"/>
      <c r="AH71"/>
      <c r="AI71"/>
      <c r="AJ71"/>
      <c r="AK71"/>
      <c r="AL71"/>
      <c r="AM71"/>
      <c r="AN71"/>
      <c r="AO71"/>
      <c r="AP71"/>
      <c r="AQ71"/>
      <c r="AR71"/>
      <c r="AS71"/>
      <c r="AT71"/>
      <c r="AU71"/>
      <c r="AV71"/>
    </row>
    <row r="72" spans="1:48">
      <c r="H72"/>
      <c r="I72"/>
      <c r="J72"/>
      <c r="K72"/>
      <c r="L72"/>
      <c r="M72"/>
      <c r="N72"/>
      <c r="O72"/>
      <c r="P72"/>
      <c r="Q72"/>
      <c r="R72"/>
      <c r="S72"/>
      <c r="AI72"/>
      <c r="AJ72"/>
      <c r="AK72"/>
      <c r="AL72"/>
      <c r="AM72"/>
      <c r="AN72"/>
      <c r="AO72"/>
      <c r="AP72"/>
      <c r="AQ72"/>
      <c r="AR72"/>
      <c r="AS72"/>
      <c r="AT72"/>
      <c r="AU72"/>
      <c r="AV72"/>
    </row>
    <row r="73" spans="1:48">
      <c r="H73"/>
      <c r="I73"/>
      <c r="J73"/>
      <c r="K73"/>
      <c r="L73"/>
      <c r="M73"/>
      <c r="N73"/>
      <c r="O73"/>
      <c r="P73"/>
      <c r="Q73"/>
      <c r="R73"/>
      <c r="S73"/>
      <c r="AI73"/>
      <c r="AJ73"/>
      <c r="AK73"/>
      <c r="AL73"/>
      <c r="AM73"/>
      <c r="AN73"/>
      <c r="AO73"/>
      <c r="AP73"/>
      <c r="AQ73"/>
      <c r="AR73"/>
      <c r="AS73"/>
      <c r="AT73"/>
      <c r="AU73"/>
      <c r="AV73"/>
    </row>
    <row r="74" spans="1:48">
      <c r="H74"/>
      <c r="I74"/>
      <c r="J74"/>
      <c r="K74"/>
      <c r="L74"/>
      <c r="M74"/>
      <c r="N74"/>
      <c r="O74"/>
      <c r="P74"/>
      <c r="Q74"/>
      <c r="R74"/>
      <c r="S74"/>
      <c r="AI74"/>
      <c r="AJ74"/>
      <c r="AK74"/>
      <c r="AL74"/>
      <c r="AM74"/>
      <c r="AN74"/>
      <c r="AO74"/>
      <c r="AP74"/>
      <c r="AQ74"/>
      <c r="AR74"/>
      <c r="AS74"/>
      <c r="AT74"/>
      <c r="AU74"/>
      <c r="AV74"/>
    </row>
    <row r="75" spans="1:48">
      <c r="H75"/>
      <c r="I75"/>
      <c r="J75"/>
      <c r="K75"/>
      <c r="L75"/>
      <c r="M75"/>
      <c r="N75"/>
      <c r="O75"/>
      <c r="P75"/>
      <c r="Q75"/>
      <c r="R75"/>
      <c r="S75"/>
      <c r="AI75"/>
      <c r="AJ75"/>
      <c r="AK75"/>
      <c r="AL75"/>
      <c r="AM75"/>
      <c r="AN75"/>
      <c r="AO75"/>
      <c r="AP75"/>
      <c r="AQ75"/>
      <c r="AR75"/>
      <c r="AS75"/>
      <c r="AT75"/>
      <c r="AU75"/>
      <c r="AV75"/>
    </row>
    <row r="76" spans="1:48">
      <c r="H76"/>
      <c r="I76"/>
      <c r="J76"/>
      <c r="K76"/>
      <c r="L76"/>
      <c r="M76"/>
      <c r="N76"/>
      <c r="O76"/>
      <c r="P76"/>
      <c r="Q76"/>
      <c r="R76"/>
      <c r="S76"/>
      <c r="AI76"/>
      <c r="AJ76"/>
      <c r="AK76"/>
      <c r="AL76"/>
      <c r="AM76"/>
      <c r="AN76"/>
      <c r="AO76"/>
      <c r="AP76"/>
      <c r="AQ76"/>
      <c r="AR76"/>
      <c r="AS76"/>
      <c r="AT76"/>
      <c r="AU76"/>
      <c r="AV76"/>
    </row>
    <row r="77" spans="1:48">
      <c r="H77"/>
      <c r="I77"/>
      <c r="J77"/>
      <c r="K77"/>
      <c r="L77"/>
      <c r="M77"/>
      <c r="N77"/>
      <c r="O77"/>
      <c r="P77"/>
      <c r="Q77"/>
      <c r="R77"/>
      <c r="S77"/>
      <c r="AI77"/>
      <c r="AJ77"/>
      <c r="AK77"/>
      <c r="AL77"/>
      <c r="AM77"/>
      <c r="AN77"/>
      <c r="AO77"/>
      <c r="AP77"/>
      <c r="AQ77"/>
      <c r="AR77"/>
      <c r="AS77"/>
      <c r="AT77"/>
      <c r="AU77"/>
      <c r="AV77"/>
    </row>
    <row r="78" spans="1:48">
      <c r="H78"/>
      <c r="I78"/>
      <c r="J78"/>
      <c r="K78"/>
      <c r="L78"/>
      <c r="M78"/>
      <c r="N78"/>
      <c r="O78"/>
      <c r="P78"/>
      <c r="Q78"/>
      <c r="R78"/>
      <c r="S78"/>
      <c r="AI78"/>
      <c r="AJ78"/>
      <c r="AK78"/>
      <c r="AL78"/>
      <c r="AM78"/>
      <c r="AN78"/>
      <c r="AO78"/>
      <c r="AP78"/>
      <c r="AQ78"/>
      <c r="AR78"/>
      <c r="AS78"/>
      <c r="AT78"/>
      <c r="AU78"/>
      <c r="AV78"/>
    </row>
    <row r="79" spans="1:48">
      <c r="H79"/>
      <c r="I79"/>
      <c r="J79"/>
      <c r="K79"/>
      <c r="L79"/>
      <c r="M79"/>
      <c r="N79"/>
      <c r="O79"/>
      <c r="P79"/>
      <c r="Q79"/>
      <c r="R79"/>
      <c r="S79"/>
      <c r="AI79"/>
      <c r="AJ79"/>
      <c r="AK79"/>
      <c r="AL79"/>
      <c r="AM79"/>
      <c r="AN79"/>
      <c r="AO79"/>
      <c r="AP79"/>
      <c r="AQ79"/>
      <c r="AR79"/>
      <c r="AS79"/>
      <c r="AT79"/>
      <c r="AU79"/>
      <c r="AV79"/>
    </row>
    <row r="80" spans="1:48">
      <c r="AI80"/>
      <c r="AJ80"/>
      <c r="AK80"/>
      <c r="AL80"/>
      <c r="AM80"/>
      <c r="AN80"/>
      <c r="AO80"/>
      <c r="AP80"/>
      <c r="AQ80"/>
      <c r="AR80"/>
      <c r="AS80"/>
      <c r="AT80"/>
      <c r="AU80"/>
      <c r="AV80"/>
    </row>
    <row r="81" spans="1:48" ht="23.25">
      <c r="A81" s="63" t="str">
        <f>B82&amp;" capacity difference by year"</f>
        <v>NEM capacity difference by year</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V81" s="28"/>
    </row>
    <row r="82" spans="1:48">
      <c r="A82" s="11" t="s">
        <v>76</v>
      </c>
      <c r="B82" s="4" t="s">
        <v>17</v>
      </c>
      <c r="AV82" s="28"/>
    </row>
    <row r="83" spans="1:48">
      <c r="AV83" s="28"/>
    </row>
    <row r="84" spans="1:48">
      <c r="H84" t="s">
        <v>179</v>
      </c>
      <c r="I84" s="7" t="str">
        <f t="shared" ref="I84:AG84" si="18">I6</f>
        <v>2026-27</v>
      </c>
      <c r="J84" s="7" t="str">
        <f t="shared" si="18"/>
        <v>2027-28</v>
      </c>
      <c r="K84" s="7" t="str">
        <f t="shared" si="18"/>
        <v>2028-29</v>
      </c>
      <c r="L84" s="7" t="str">
        <f t="shared" si="18"/>
        <v>2029-30</v>
      </c>
      <c r="M84" s="7" t="str">
        <f t="shared" si="18"/>
        <v>2030-31</v>
      </c>
      <c r="N84" s="7" t="str">
        <f t="shared" si="18"/>
        <v>2031-32</v>
      </c>
      <c r="O84" s="7" t="str">
        <f t="shared" si="18"/>
        <v>2032-33</v>
      </c>
      <c r="P84" s="7" t="str">
        <f t="shared" si="18"/>
        <v>2033-34</v>
      </c>
      <c r="Q84" s="7" t="str">
        <f t="shared" si="18"/>
        <v>2034-35</v>
      </c>
      <c r="R84" s="7" t="str">
        <f t="shared" si="18"/>
        <v>2035-36</v>
      </c>
      <c r="S84" s="7" t="str">
        <f t="shared" si="18"/>
        <v>2036-37</v>
      </c>
      <c r="T84" s="7" t="str">
        <f t="shared" si="18"/>
        <v>2037-38</v>
      </c>
      <c r="U84" s="7" t="str">
        <f t="shared" si="18"/>
        <v>2038-39</v>
      </c>
      <c r="V84" s="7" t="str">
        <f t="shared" si="18"/>
        <v>2039-40</v>
      </c>
      <c r="W84" s="7" t="str">
        <f t="shared" si="18"/>
        <v>2040-41</v>
      </c>
      <c r="X84" s="7" t="str">
        <f t="shared" si="18"/>
        <v>2041-42</v>
      </c>
      <c r="Y84" s="7" t="str">
        <f t="shared" si="18"/>
        <v>2042-43</v>
      </c>
      <c r="Z84" s="7" t="str">
        <f t="shared" si="18"/>
        <v>2043-44</v>
      </c>
      <c r="AA84" s="7" t="str">
        <f t="shared" si="18"/>
        <v>2044-45</v>
      </c>
      <c r="AB84" s="7" t="str">
        <f t="shared" si="18"/>
        <v>2045-46</v>
      </c>
      <c r="AC84" s="7" t="str">
        <f t="shared" si="18"/>
        <v>2046-47</v>
      </c>
      <c r="AD84" s="7" t="str">
        <f t="shared" si="18"/>
        <v>2047-48</v>
      </c>
      <c r="AE84" s="7" t="str">
        <f t="shared" si="18"/>
        <v>2048-49</v>
      </c>
      <c r="AF84" s="7" t="str">
        <f t="shared" si="18"/>
        <v>2049-50</v>
      </c>
      <c r="AG84" s="7" t="str">
        <f t="shared" si="18"/>
        <v>2050-51</v>
      </c>
      <c r="AV84" s="28"/>
    </row>
    <row r="85" spans="1:48">
      <c r="H85" s="13" t="s">
        <v>1</v>
      </c>
      <c r="I85" s="25">
        <f t="shared" ref="I85:R96" ca="1" si="19">(-SUMIFS(OFFSET(INDIRECT("'"&amp;$E$1 &amp; "_Capacity'!C:C"), 0, I$1), INDIRECT("'"&amp;$E$1 &amp; "_Capacity'!B:B"),$H85, INDIRECT("'"&amp;$E$1 &amp; "_Capacity'!A:A"),$B$82) +SUMIFS(OFFSET(INDIRECT("'"&amp;$C$1 &amp; "_Capacity'!C:C"), 0, I$1), INDIRECT("'"&amp;$C$1 &amp; "_Capacity'!B:B"),$H85, INDIRECT("'"&amp;$C$1 &amp; "_Capacity'!A:A"),$B$82)) / 1000</f>
        <v>0</v>
      </c>
      <c r="J85" s="25">
        <f t="shared" ca="1" si="19"/>
        <v>0</v>
      </c>
      <c r="K85" s="25">
        <f t="shared" ca="1" si="19"/>
        <v>0.8529513385086902</v>
      </c>
      <c r="L85" s="25">
        <f t="shared" ca="1" si="19"/>
        <v>0</v>
      </c>
      <c r="M85" s="25">
        <f t="shared" ca="1" si="19"/>
        <v>0</v>
      </c>
      <c r="N85" s="25">
        <f t="shared" ca="1" si="19"/>
        <v>0</v>
      </c>
      <c r="O85" s="25">
        <f t="shared" ca="1" si="19"/>
        <v>0</v>
      </c>
      <c r="P85" s="25">
        <f t="shared" ca="1" si="19"/>
        <v>0</v>
      </c>
      <c r="Q85" s="25">
        <f t="shared" ca="1" si="19"/>
        <v>0</v>
      </c>
      <c r="R85" s="25">
        <f t="shared" ca="1" si="19"/>
        <v>0</v>
      </c>
      <c r="S85" s="25">
        <f t="shared" ref="S85:AG96" ca="1" si="20">(-SUMIFS(OFFSET(INDIRECT("'"&amp;$E$1 &amp; "_Capacity'!C:C"), 0, S$1), INDIRECT("'"&amp;$E$1 &amp; "_Capacity'!B:B"),$H85, INDIRECT("'"&amp;$E$1 &amp; "_Capacity'!A:A"),$B$82) +SUMIFS(OFFSET(INDIRECT("'"&amp;$C$1 &amp; "_Capacity'!C:C"), 0, S$1), INDIRECT("'"&amp;$C$1 &amp; "_Capacity'!B:B"),$H85, INDIRECT("'"&amp;$C$1 &amp; "_Capacity'!A:A"),$B$82)) / 1000</f>
        <v>0</v>
      </c>
      <c r="T85" s="25">
        <f t="shared" ca="1" si="20"/>
        <v>0</v>
      </c>
      <c r="U85" s="25">
        <f t="shared" ca="1" si="20"/>
        <v>0</v>
      </c>
      <c r="V85" s="25">
        <f t="shared" ca="1" si="20"/>
        <v>0</v>
      </c>
      <c r="W85" s="25">
        <f t="shared" ca="1" si="20"/>
        <v>0</v>
      </c>
      <c r="X85" s="25">
        <f t="shared" ca="1" si="20"/>
        <v>0</v>
      </c>
      <c r="Y85" s="25">
        <f t="shared" ca="1" si="20"/>
        <v>0</v>
      </c>
      <c r="Z85" s="25">
        <f t="shared" ca="1" si="20"/>
        <v>0</v>
      </c>
      <c r="AA85" s="25">
        <f t="shared" ca="1" si="20"/>
        <v>0</v>
      </c>
      <c r="AB85" s="25">
        <f t="shared" ca="1" si="20"/>
        <v>0</v>
      </c>
      <c r="AC85" s="25">
        <f t="shared" ca="1" si="20"/>
        <v>0</v>
      </c>
      <c r="AD85" s="25">
        <f t="shared" ca="1" si="20"/>
        <v>0</v>
      </c>
      <c r="AE85" s="25">
        <f t="shared" ca="1" si="20"/>
        <v>0</v>
      </c>
      <c r="AF85" s="25">
        <f t="shared" ca="1" si="20"/>
        <v>0</v>
      </c>
      <c r="AG85" s="25">
        <f t="shared" ca="1" si="20"/>
        <v>0</v>
      </c>
      <c r="AV85" s="28"/>
    </row>
    <row r="86" spans="1:48">
      <c r="H86" s="13" t="s">
        <v>11</v>
      </c>
      <c r="I86" s="25">
        <f t="shared" ca="1" si="19"/>
        <v>0</v>
      </c>
      <c r="J86" s="25">
        <f t="shared" ca="1" si="19"/>
        <v>0</v>
      </c>
      <c r="K86" s="25">
        <f t="shared" ca="1" si="19"/>
        <v>0</v>
      </c>
      <c r="L86" s="25">
        <f t="shared" ca="1" si="19"/>
        <v>0</v>
      </c>
      <c r="M86" s="25">
        <f t="shared" ca="1" si="19"/>
        <v>0</v>
      </c>
      <c r="N86" s="25">
        <f t="shared" ca="1" si="19"/>
        <v>0</v>
      </c>
      <c r="O86" s="25">
        <f t="shared" ca="1" si="19"/>
        <v>0</v>
      </c>
      <c r="P86" s="25">
        <f t="shared" ca="1" si="19"/>
        <v>0</v>
      </c>
      <c r="Q86" s="25">
        <f t="shared" ca="1" si="19"/>
        <v>0</v>
      </c>
      <c r="R86" s="25">
        <f t="shared" ca="1" si="19"/>
        <v>0</v>
      </c>
      <c r="S86" s="25">
        <f t="shared" ca="1" si="20"/>
        <v>0</v>
      </c>
      <c r="T86" s="25">
        <f t="shared" ca="1" si="20"/>
        <v>0</v>
      </c>
      <c r="U86" s="25">
        <f t="shared" ca="1" si="20"/>
        <v>0</v>
      </c>
      <c r="V86" s="25">
        <f t="shared" ca="1" si="20"/>
        <v>0</v>
      </c>
      <c r="W86" s="25">
        <f t="shared" ca="1" si="20"/>
        <v>0</v>
      </c>
      <c r="X86" s="25">
        <f t="shared" ca="1" si="20"/>
        <v>0</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c r="AV86" s="28"/>
    </row>
    <row r="87" spans="1:48">
      <c r="H87" s="13" t="s">
        <v>7</v>
      </c>
      <c r="I87" s="25">
        <f t="shared" ca="1" si="19"/>
        <v>0</v>
      </c>
      <c r="J87" s="25">
        <f t="shared" ca="1" si="19"/>
        <v>0</v>
      </c>
      <c r="K87" s="25">
        <f t="shared" ca="1" si="19"/>
        <v>0</v>
      </c>
      <c r="L87" s="25">
        <f t="shared" ca="1" si="19"/>
        <v>0</v>
      </c>
      <c r="M87" s="25">
        <f t="shared" ca="1" si="19"/>
        <v>0</v>
      </c>
      <c r="N87" s="25">
        <f t="shared" ca="1" si="19"/>
        <v>0</v>
      </c>
      <c r="O87" s="25">
        <f t="shared" ca="1" si="19"/>
        <v>0</v>
      </c>
      <c r="P87" s="25">
        <f t="shared" ca="1" si="19"/>
        <v>0</v>
      </c>
      <c r="Q87" s="25">
        <f t="shared" ca="1" si="19"/>
        <v>0</v>
      </c>
      <c r="R87" s="25">
        <f t="shared" ca="1" si="19"/>
        <v>0</v>
      </c>
      <c r="S87" s="25">
        <f t="shared" ca="1" si="20"/>
        <v>0</v>
      </c>
      <c r="T87" s="25">
        <f t="shared" ca="1" si="20"/>
        <v>0</v>
      </c>
      <c r="U87" s="25">
        <f t="shared" ca="1" si="20"/>
        <v>0</v>
      </c>
      <c r="V87" s="25">
        <f t="shared" ca="1" si="20"/>
        <v>0</v>
      </c>
      <c r="W87" s="25">
        <f t="shared" ca="1" si="20"/>
        <v>0</v>
      </c>
      <c r="X87" s="25">
        <f t="shared" ca="1" si="20"/>
        <v>0</v>
      </c>
      <c r="Y87" s="25">
        <f t="shared" ca="1" si="20"/>
        <v>0</v>
      </c>
      <c r="Z87" s="25">
        <f t="shared" ca="1" si="20"/>
        <v>0</v>
      </c>
      <c r="AA87" s="25">
        <f t="shared" ca="1" si="20"/>
        <v>0</v>
      </c>
      <c r="AB87" s="25">
        <f t="shared" ca="1" si="20"/>
        <v>0</v>
      </c>
      <c r="AC87" s="25">
        <f t="shared" ca="1" si="20"/>
        <v>0</v>
      </c>
      <c r="AD87" s="25">
        <f t="shared" ca="1" si="20"/>
        <v>0</v>
      </c>
      <c r="AE87" s="25">
        <f t="shared" ca="1" si="20"/>
        <v>0</v>
      </c>
      <c r="AF87" s="25">
        <f t="shared" ca="1" si="20"/>
        <v>0</v>
      </c>
      <c r="AG87" s="25">
        <f t="shared" ca="1" si="20"/>
        <v>0</v>
      </c>
      <c r="AV87" s="28"/>
    </row>
    <row r="88" spans="1:48">
      <c r="H88" s="13" t="s">
        <v>12</v>
      </c>
      <c r="I88" s="25">
        <f t="shared" ca="1" si="19"/>
        <v>0</v>
      </c>
      <c r="J88" s="25">
        <f t="shared" ca="1" si="19"/>
        <v>0</v>
      </c>
      <c r="K88" s="25">
        <f t="shared" ca="1" si="19"/>
        <v>0</v>
      </c>
      <c r="L88" s="25">
        <f t="shared" ca="1" si="19"/>
        <v>0</v>
      </c>
      <c r="M88" s="25">
        <f t="shared" ca="1" si="19"/>
        <v>0</v>
      </c>
      <c r="N88" s="25">
        <f t="shared" ca="1" si="19"/>
        <v>0</v>
      </c>
      <c r="O88" s="25">
        <f t="shared" ca="1" si="19"/>
        <v>0</v>
      </c>
      <c r="P88" s="25">
        <f t="shared" ca="1" si="19"/>
        <v>0</v>
      </c>
      <c r="Q88" s="25">
        <f t="shared" ca="1" si="19"/>
        <v>0</v>
      </c>
      <c r="R88" s="25">
        <f t="shared" ca="1" si="19"/>
        <v>0</v>
      </c>
      <c r="S88" s="25">
        <f t="shared" ca="1" si="20"/>
        <v>0</v>
      </c>
      <c r="T88" s="25">
        <f t="shared" ca="1" si="20"/>
        <v>0</v>
      </c>
      <c r="U88" s="25">
        <f t="shared" ca="1" si="20"/>
        <v>0</v>
      </c>
      <c r="V88" s="25">
        <f t="shared" ca="1" si="20"/>
        <v>0</v>
      </c>
      <c r="W88" s="25">
        <f t="shared" ca="1" si="20"/>
        <v>0</v>
      </c>
      <c r="X88" s="25">
        <f t="shared" ca="1" si="20"/>
        <v>0</v>
      </c>
      <c r="Y88" s="25">
        <f t="shared" ca="1" si="20"/>
        <v>0</v>
      </c>
      <c r="Z88" s="25">
        <f t="shared" ca="1" si="20"/>
        <v>0</v>
      </c>
      <c r="AA88" s="25">
        <f t="shared" ca="1" si="20"/>
        <v>0</v>
      </c>
      <c r="AB88" s="25">
        <f t="shared" ca="1" si="20"/>
        <v>0</v>
      </c>
      <c r="AC88" s="25">
        <f t="shared" ca="1" si="20"/>
        <v>0</v>
      </c>
      <c r="AD88" s="25">
        <f t="shared" ca="1" si="20"/>
        <v>0</v>
      </c>
      <c r="AE88" s="25">
        <f t="shared" ca="1" si="20"/>
        <v>0</v>
      </c>
      <c r="AF88" s="25">
        <f t="shared" ca="1" si="20"/>
        <v>0</v>
      </c>
      <c r="AG88" s="25">
        <f t="shared" ca="1" si="20"/>
        <v>0</v>
      </c>
      <c r="AV88" s="28"/>
    </row>
    <row r="89" spans="1:48">
      <c r="H89" s="13" t="s">
        <v>4</v>
      </c>
      <c r="I89" s="25">
        <f t="shared" ca="1" si="19"/>
        <v>0</v>
      </c>
      <c r="J89" s="25">
        <f t="shared" ca="1" si="19"/>
        <v>0</v>
      </c>
      <c r="K89" s="25">
        <f t="shared" ca="1" si="19"/>
        <v>-0.46666710000000056</v>
      </c>
      <c r="L89" s="25">
        <f t="shared" ca="1" si="19"/>
        <v>-0.46666710000000056</v>
      </c>
      <c r="M89" s="25">
        <f t="shared" ca="1" si="19"/>
        <v>-0.46095142999999916</v>
      </c>
      <c r="N89" s="25">
        <f t="shared" ca="1" si="19"/>
        <v>-0.72411832999999937</v>
      </c>
      <c r="O89" s="25">
        <f t="shared" ca="1" si="19"/>
        <v>-0.65302062612816913</v>
      </c>
      <c r="P89" s="25">
        <f t="shared" ca="1" si="19"/>
        <v>-0.65302062616908918</v>
      </c>
      <c r="Q89" s="25">
        <f t="shared" ca="1" si="19"/>
        <v>-0.85999975000000084</v>
      </c>
      <c r="R89" s="25">
        <f t="shared" ca="1" si="19"/>
        <v>-0.59007258000000007</v>
      </c>
      <c r="S89" s="25">
        <f t="shared" ca="1" si="20"/>
        <v>-0.59007258000000007</v>
      </c>
      <c r="T89" s="25">
        <f t="shared" ca="1" si="20"/>
        <v>-0.57157042999999974</v>
      </c>
      <c r="U89" s="25">
        <f t="shared" ca="1" si="20"/>
        <v>-0.57157042999999974</v>
      </c>
      <c r="V89" s="25">
        <f t="shared" ca="1" si="20"/>
        <v>-0.57157042999999974</v>
      </c>
      <c r="W89" s="25">
        <f t="shared" ca="1" si="20"/>
        <v>-0.57157042999999974</v>
      </c>
      <c r="X89" s="25">
        <f t="shared" ca="1" si="20"/>
        <v>-0.57157042999999974</v>
      </c>
      <c r="Y89" s="25">
        <f t="shared" ca="1" si="20"/>
        <v>-0.57157042999999974</v>
      </c>
      <c r="Z89" s="25">
        <f t="shared" ca="1" si="20"/>
        <v>-0.51908963000000219</v>
      </c>
      <c r="AA89" s="25">
        <f t="shared" ca="1" si="20"/>
        <v>-0.51908963000000041</v>
      </c>
      <c r="AB89" s="25">
        <f t="shared" ca="1" si="20"/>
        <v>-0.51908963000000041</v>
      </c>
      <c r="AC89" s="25">
        <f t="shared" ca="1" si="20"/>
        <v>-0.33713803999999981</v>
      </c>
      <c r="AD89" s="25">
        <f t="shared" ca="1" si="20"/>
        <v>-0.33713803999999981</v>
      </c>
      <c r="AE89" s="25">
        <f t="shared" ca="1" si="20"/>
        <v>-0.53391670000000158</v>
      </c>
      <c r="AF89" s="25">
        <f t="shared" ca="1" si="20"/>
        <v>-0.53391670000000158</v>
      </c>
      <c r="AG89" s="25">
        <f t="shared" ca="1" si="20"/>
        <v>-0.53721510999999922</v>
      </c>
      <c r="AV89" s="28"/>
    </row>
    <row r="90" spans="1:48">
      <c r="H90" s="13" t="s">
        <v>2</v>
      </c>
      <c r="I90" s="25">
        <f t="shared" ca="1" si="19"/>
        <v>0</v>
      </c>
      <c r="J90" s="25">
        <f t="shared" ca="1" si="19"/>
        <v>0</v>
      </c>
      <c r="K90" s="25">
        <f t="shared" ca="1" si="19"/>
        <v>0</v>
      </c>
      <c r="L90" s="25">
        <f t="shared" ca="1" si="19"/>
        <v>0</v>
      </c>
      <c r="M90" s="25">
        <f t="shared" ca="1" si="19"/>
        <v>0.33989999389648345</v>
      </c>
      <c r="N90" s="25">
        <f t="shared" ca="1" si="19"/>
        <v>0.33989999389648345</v>
      </c>
      <c r="O90" s="25">
        <f t="shared" ca="1" si="19"/>
        <v>0.33989999389648345</v>
      </c>
      <c r="P90" s="25">
        <f t="shared" ca="1" si="19"/>
        <v>0.33989999389648345</v>
      </c>
      <c r="Q90" s="25">
        <f t="shared" ca="1" si="19"/>
        <v>0.33989999389648345</v>
      </c>
      <c r="R90" s="25">
        <f t="shared" ca="1" si="19"/>
        <v>0.33989999389648345</v>
      </c>
      <c r="S90" s="25">
        <f t="shared" ca="1" si="20"/>
        <v>0.33989999389648345</v>
      </c>
      <c r="T90" s="25">
        <f t="shared" ca="1" si="20"/>
        <v>0.33989999389648345</v>
      </c>
      <c r="U90" s="25">
        <f t="shared" ca="1" si="20"/>
        <v>0.33989999389648345</v>
      </c>
      <c r="V90" s="25">
        <f t="shared" ca="1" si="20"/>
        <v>0.33989999389648345</v>
      </c>
      <c r="W90" s="25">
        <f t="shared" ca="1" si="20"/>
        <v>0.33989999389648345</v>
      </c>
      <c r="X90" s="25">
        <f t="shared" ca="1" si="20"/>
        <v>0.33989999389648345</v>
      </c>
      <c r="Y90" s="25">
        <f t="shared" ca="1" si="20"/>
        <v>0.33989999389648345</v>
      </c>
      <c r="Z90" s="25">
        <f t="shared" ca="1" si="20"/>
        <v>0.33989999389648345</v>
      </c>
      <c r="AA90" s="25">
        <f t="shared" ca="1" si="20"/>
        <v>0.33989999389648345</v>
      </c>
      <c r="AB90" s="25">
        <f t="shared" ca="1" si="20"/>
        <v>0.33989999389648345</v>
      </c>
      <c r="AC90" s="25">
        <f t="shared" ca="1" si="20"/>
        <v>0.33989999389648345</v>
      </c>
      <c r="AD90" s="25">
        <f t="shared" ca="1" si="20"/>
        <v>0.33989999389648345</v>
      </c>
      <c r="AE90" s="25">
        <f t="shared" ca="1" si="20"/>
        <v>0.33989999389648345</v>
      </c>
      <c r="AF90" s="25">
        <f t="shared" ca="1" si="20"/>
        <v>0.33989999389648345</v>
      </c>
      <c r="AG90" s="25">
        <f t="shared" ca="1" si="20"/>
        <v>0.33989999389648345</v>
      </c>
      <c r="AV90" s="28"/>
    </row>
    <row r="91" spans="1:48">
      <c r="H91" s="13" t="s">
        <v>91</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c r="AV91" s="28"/>
    </row>
    <row r="92" spans="1:48">
      <c r="H92" s="13" t="s">
        <v>9</v>
      </c>
      <c r="I92" s="25">
        <f t="shared" ca="1" si="19"/>
        <v>0</v>
      </c>
      <c r="J92" s="25">
        <f t="shared" ca="1" si="19"/>
        <v>-0.3169597746940781</v>
      </c>
      <c r="K92" s="25">
        <f t="shared" ca="1" si="19"/>
        <v>-0.15797905850078314</v>
      </c>
      <c r="L92" s="25">
        <f t="shared" ca="1" si="19"/>
        <v>-0.14305842788246081</v>
      </c>
      <c r="M92" s="25">
        <f t="shared" ca="1" si="19"/>
        <v>-0.20969976241505356</v>
      </c>
      <c r="N92" s="25">
        <f t="shared" ca="1" si="19"/>
        <v>-0.55260878550574122</v>
      </c>
      <c r="O92" s="25">
        <f t="shared" ca="1" si="19"/>
        <v>-0.32547845741649506</v>
      </c>
      <c r="P92" s="25">
        <f t="shared" ca="1" si="19"/>
        <v>-0.3319652306812495</v>
      </c>
      <c r="Q92" s="25">
        <f t="shared" ca="1" si="19"/>
        <v>-0.29100894107161729</v>
      </c>
      <c r="R92" s="25">
        <f t="shared" ca="1" si="19"/>
        <v>-0.37407235517889059</v>
      </c>
      <c r="S92" s="25">
        <f t="shared" ca="1" si="20"/>
        <v>-0.72306002724255081</v>
      </c>
      <c r="T92" s="25">
        <f t="shared" ca="1" si="20"/>
        <v>-0.79706075797343512</v>
      </c>
      <c r="U92" s="25">
        <f t="shared" ca="1" si="20"/>
        <v>-0.91628448450180444</v>
      </c>
      <c r="V92" s="25">
        <f t="shared" ca="1" si="20"/>
        <v>-0.76594529667535238</v>
      </c>
      <c r="W92" s="25">
        <f t="shared" ca="1" si="20"/>
        <v>-0.76188785983045093</v>
      </c>
      <c r="X92" s="25">
        <f t="shared" ca="1" si="20"/>
        <v>-1.1026764811630201</v>
      </c>
      <c r="Y92" s="25">
        <f t="shared" ca="1" si="20"/>
        <v>-1.2651282502963876</v>
      </c>
      <c r="Z92" s="25">
        <f t="shared" ca="1" si="20"/>
        <v>-1.1030905282360255</v>
      </c>
      <c r="AA92" s="25">
        <f t="shared" ca="1" si="20"/>
        <v>-1.508174059585057</v>
      </c>
      <c r="AB92" s="25">
        <f t="shared" ca="1" si="20"/>
        <v>-1.3668683855651542</v>
      </c>
      <c r="AC92" s="25">
        <f t="shared" ca="1" si="20"/>
        <v>-1.8605410803709965</v>
      </c>
      <c r="AD92" s="25">
        <f t="shared" ca="1" si="20"/>
        <v>-1.5482135540654853</v>
      </c>
      <c r="AE92" s="25">
        <f t="shared" ca="1" si="20"/>
        <v>-1.6064376938537317</v>
      </c>
      <c r="AF92" s="25">
        <f t="shared" ca="1" si="20"/>
        <v>-1.6064376938739298</v>
      </c>
      <c r="AG92" s="25">
        <f t="shared" ca="1" si="20"/>
        <v>-1.6064376738881838</v>
      </c>
      <c r="AV92" s="28"/>
    </row>
    <row r="93" spans="1:48">
      <c r="H93" s="13" t="s">
        <v>8</v>
      </c>
      <c r="I93" s="25">
        <f t="shared" ca="1" si="19"/>
        <v>0</v>
      </c>
      <c r="J93" s="25">
        <f t="shared" ca="1" si="19"/>
        <v>0</v>
      </c>
      <c r="K93" s="25">
        <f t="shared" ca="1" si="19"/>
        <v>-1.3336917417137739</v>
      </c>
      <c r="L93" s="25">
        <f t="shared" ca="1" si="19"/>
        <v>0.15392760620334228</v>
      </c>
      <c r="M93" s="25">
        <f t="shared" ca="1" si="19"/>
        <v>9.6134445276584296E-2</v>
      </c>
      <c r="N93" s="25">
        <f t="shared" ca="1" si="19"/>
        <v>9.6134445253213921E-2</v>
      </c>
      <c r="O93" s="25">
        <f t="shared" ca="1" si="19"/>
        <v>0.12435305016294296</v>
      </c>
      <c r="P93" s="25">
        <f t="shared" ca="1" si="19"/>
        <v>0.30490028443720074</v>
      </c>
      <c r="Q93" s="25">
        <f t="shared" ca="1" si="19"/>
        <v>-0.74463942128903005</v>
      </c>
      <c r="R93" s="25">
        <f t="shared" ca="1" si="19"/>
        <v>-1.2855319816468183</v>
      </c>
      <c r="S93" s="25">
        <f t="shared" ca="1" si="20"/>
        <v>-0.91101554556363407</v>
      </c>
      <c r="T93" s="25">
        <f t="shared" ca="1" si="20"/>
        <v>-1.3237295639744988</v>
      </c>
      <c r="U93" s="25">
        <f t="shared" ca="1" si="20"/>
        <v>-1.4102439194572727</v>
      </c>
      <c r="V93" s="25">
        <f t="shared" ca="1" si="20"/>
        <v>-1.5463664865122191</v>
      </c>
      <c r="W93" s="25">
        <f t="shared" ca="1" si="20"/>
        <v>-1.5389960563975038</v>
      </c>
      <c r="X93" s="25">
        <f t="shared" ca="1" si="20"/>
        <v>-1.3067476581775408</v>
      </c>
      <c r="Y93" s="25">
        <f t="shared" ca="1" si="20"/>
        <v>-1.3183225335927418</v>
      </c>
      <c r="Z93" s="25">
        <f t="shared" ca="1" si="20"/>
        <v>-1.240668781704342</v>
      </c>
      <c r="AA93" s="25">
        <f t="shared" ca="1" si="20"/>
        <v>-1.3386654716571065</v>
      </c>
      <c r="AB93" s="25">
        <f t="shared" ca="1" si="20"/>
        <v>-1.3386644715625444</v>
      </c>
      <c r="AC93" s="25">
        <f t="shared" ca="1" si="20"/>
        <v>-1.7129801569242409</v>
      </c>
      <c r="AD93" s="25">
        <f t="shared" ca="1" si="20"/>
        <v>-1.4156762165379333</v>
      </c>
      <c r="AE93" s="25">
        <f t="shared" ca="1" si="20"/>
        <v>-1.8502864679663618</v>
      </c>
      <c r="AF93" s="25">
        <f t="shared" ca="1" si="20"/>
        <v>-1.850286467872851</v>
      </c>
      <c r="AG93" s="25">
        <f t="shared" ca="1" si="20"/>
        <v>-1.8502864677920006</v>
      </c>
      <c r="AV93" s="28"/>
    </row>
    <row r="94" spans="1:48">
      <c r="H94" s="13" t="s">
        <v>84</v>
      </c>
      <c r="I94" s="25">
        <f t="shared" ca="1" si="19"/>
        <v>-0.1</v>
      </c>
      <c r="J94" s="25">
        <f t="shared" ca="1" si="19"/>
        <v>-0.33880012688970057</v>
      </c>
      <c r="K94" s="25">
        <f t="shared" ca="1" si="19"/>
        <v>-0.67790874253265432</v>
      </c>
      <c r="L94" s="25">
        <f t="shared" ca="1" si="19"/>
        <v>-0.10000037814263124</v>
      </c>
      <c r="M94" s="25">
        <f t="shared" ca="1" si="19"/>
        <v>-0.15845448032149215</v>
      </c>
      <c r="N94" s="25">
        <f t="shared" ca="1" si="19"/>
        <v>-0.15845448027053136</v>
      </c>
      <c r="O94" s="25">
        <f t="shared" ca="1" si="19"/>
        <v>-0.16087802012390967</v>
      </c>
      <c r="P94" s="25">
        <f t="shared" ca="1" si="19"/>
        <v>-0.16087801925237</v>
      </c>
      <c r="Q94" s="25">
        <f t="shared" ca="1" si="19"/>
        <v>-0.1152677191021321</v>
      </c>
      <c r="R94" s="25">
        <f t="shared" ca="1" si="19"/>
        <v>-0.11526771909901799</v>
      </c>
      <c r="S94" s="25">
        <f t="shared" ca="1" si="20"/>
        <v>-0.11526771937815283</v>
      </c>
      <c r="T94" s="25">
        <f t="shared" ca="1" si="20"/>
        <v>-7.3493223540073815E-2</v>
      </c>
      <c r="U94" s="25">
        <f t="shared" ca="1" si="20"/>
        <v>-7.3493221557386273E-2</v>
      </c>
      <c r="V94" s="25">
        <f t="shared" ca="1" si="20"/>
        <v>-0.2748764129077863</v>
      </c>
      <c r="W94" s="25">
        <f t="shared" ca="1" si="20"/>
        <v>-0.27487640943096264</v>
      </c>
      <c r="X94" s="25">
        <f t="shared" ca="1" si="20"/>
        <v>-0.27487636301411839</v>
      </c>
      <c r="Y94" s="25">
        <f t="shared" ca="1" si="20"/>
        <v>-0.27487635957847667</v>
      </c>
      <c r="Z94" s="25">
        <f t="shared" ca="1" si="20"/>
        <v>-0.27487637182448454</v>
      </c>
      <c r="AA94" s="25">
        <f t="shared" ca="1" si="20"/>
        <v>-0.17487646670220783</v>
      </c>
      <c r="AB94" s="25">
        <f t="shared" ca="1" si="20"/>
        <v>-0.17487647186684627</v>
      </c>
      <c r="AC94" s="25">
        <f t="shared" ca="1" si="20"/>
        <v>-0.57882457732853076</v>
      </c>
      <c r="AD94" s="25">
        <f t="shared" ca="1" si="20"/>
        <v>-0.15342640888241657</v>
      </c>
      <c r="AE94" s="25">
        <f t="shared" ca="1" si="20"/>
        <v>0.15129892261977876</v>
      </c>
      <c r="AF94" s="25">
        <f t="shared" ca="1" si="20"/>
        <v>-0.42660919255366753</v>
      </c>
      <c r="AG94" s="25">
        <f t="shared" ca="1" si="20"/>
        <v>-0.3681557727596228</v>
      </c>
      <c r="AV94" s="28"/>
    </row>
    <row r="95" spans="1:48">
      <c r="H95" s="13" t="s">
        <v>187</v>
      </c>
      <c r="I95" s="25">
        <f t="shared" ca="1" si="19"/>
        <v>0</v>
      </c>
      <c r="J95" s="25">
        <f t="shared" ca="1" si="19"/>
        <v>0</v>
      </c>
      <c r="K95" s="25">
        <f t="shared" ca="1" si="19"/>
        <v>0</v>
      </c>
      <c r="L95" s="25">
        <f t="shared" ca="1" si="19"/>
        <v>1.9953079981860356E-7</v>
      </c>
      <c r="M95" s="25">
        <f t="shared" ca="1" si="19"/>
        <v>1.9955570996899041E-7</v>
      </c>
      <c r="N95" s="25">
        <f t="shared" ca="1" si="19"/>
        <v>2.0032553993587499E-7</v>
      </c>
      <c r="O95" s="25">
        <f t="shared" ca="1" si="19"/>
        <v>0.15750667999999995</v>
      </c>
      <c r="P95" s="25">
        <f t="shared" ca="1" si="19"/>
        <v>0.15750667999999995</v>
      </c>
      <c r="Q95" s="25">
        <f t="shared" ca="1" si="19"/>
        <v>0.15750667999999995</v>
      </c>
      <c r="R95" s="25">
        <f t="shared" ca="1" si="19"/>
        <v>0.15750668000000043</v>
      </c>
      <c r="S95" s="25">
        <f t="shared" ca="1" si="20"/>
        <v>0.15750668000000043</v>
      </c>
      <c r="T95" s="25">
        <f t="shared" ca="1" si="20"/>
        <v>0.15750668000000043</v>
      </c>
      <c r="U95" s="25">
        <f t="shared" ca="1" si="20"/>
        <v>0.15750668000000043</v>
      </c>
      <c r="V95" s="25">
        <f t="shared" ca="1" si="20"/>
        <v>0.15750668000000043</v>
      </c>
      <c r="W95" s="25">
        <f t="shared" ca="1" si="20"/>
        <v>0.15750668000000043</v>
      </c>
      <c r="X95" s="25">
        <f t="shared" ca="1" si="20"/>
        <v>0.15750668000000043</v>
      </c>
      <c r="Y95" s="25">
        <f t="shared" ca="1" si="20"/>
        <v>0.15750668000000043</v>
      </c>
      <c r="Z95" s="25">
        <f t="shared" ca="1" si="20"/>
        <v>0.15750668000000043</v>
      </c>
      <c r="AA95" s="25">
        <f t="shared" ca="1" si="20"/>
        <v>0.15750668000000043</v>
      </c>
      <c r="AB95" s="25">
        <f t="shared" ca="1" si="20"/>
        <v>0.15750668000000043</v>
      </c>
      <c r="AC95" s="25">
        <f t="shared" ca="1" si="20"/>
        <v>0.15750668000000043</v>
      </c>
      <c r="AD95" s="25">
        <f t="shared" ca="1" si="20"/>
        <v>0.15750668000000043</v>
      </c>
      <c r="AE95" s="25">
        <f t="shared" ca="1" si="20"/>
        <v>0.15750668000000043</v>
      </c>
      <c r="AF95" s="25">
        <f t="shared" ca="1" si="20"/>
        <v>0.15750668000000043</v>
      </c>
      <c r="AG95" s="25">
        <f t="shared" ca="1" si="20"/>
        <v>0.15750668000000043</v>
      </c>
      <c r="AV95" s="28"/>
    </row>
    <row r="96" spans="1:48">
      <c r="H96" s="13" t="s">
        <v>15</v>
      </c>
      <c r="I96" s="25">
        <f t="shared" ca="1" si="19"/>
        <v>0</v>
      </c>
      <c r="J96" s="25">
        <f t="shared" ca="1" si="19"/>
        <v>0</v>
      </c>
      <c r="K96" s="25">
        <f t="shared" ca="1" si="19"/>
        <v>0</v>
      </c>
      <c r="L96" s="25">
        <f t="shared" ca="1" si="19"/>
        <v>0</v>
      </c>
      <c r="M96" s="25">
        <f t="shared" ca="1" si="19"/>
        <v>0</v>
      </c>
      <c r="N96" s="25">
        <f t="shared" ca="1" si="19"/>
        <v>0</v>
      </c>
      <c r="O96" s="25">
        <f t="shared" ca="1" si="19"/>
        <v>0</v>
      </c>
      <c r="P96" s="25">
        <f t="shared" ca="1" si="19"/>
        <v>0</v>
      </c>
      <c r="Q96" s="25">
        <f t="shared" ca="1" si="19"/>
        <v>0</v>
      </c>
      <c r="R96" s="25">
        <f t="shared" ca="1" si="19"/>
        <v>0</v>
      </c>
      <c r="S96" s="25">
        <f t="shared" ca="1" si="20"/>
        <v>0</v>
      </c>
      <c r="T96" s="25">
        <f t="shared" ca="1" si="20"/>
        <v>0</v>
      </c>
      <c r="U96" s="25">
        <f t="shared" ca="1" si="20"/>
        <v>0</v>
      </c>
      <c r="V96" s="25">
        <f t="shared" ca="1" si="20"/>
        <v>0</v>
      </c>
      <c r="W96" s="25">
        <f t="shared" ca="1" si="20"/>
        <v>0</v>
      </c>
      <c r="X96" s="25">
        <f t="shared" ca="1" si="20"/>
        <v>0</v>
      </c>
      <c r="Y96" s="25">
        <f t="shared" ca="1" si="20"/>
        <v>0</v>
      </c>
      <c r="Z96" s="25">
        <f t="shared" ca="1" si="20"/>
        <v>0</v>
      </c>
      <c r="AA96" s="25">
        <f t="shared" ca="1" si="20"/>
        <v>0</v>
      </c>
      <c r="AB96" s="25">
        <f t="shared" ca="1" si="20"/>
        <v>0</v>
      </c>
      <c r="AC96" s="25">
        <f t="shared" ca="1" si="20"/>
        <v>0</v>
      </c>
      <c r="AD96" s="25">
        <f t="shared" ca="1" si="20"/>
        <v>0</v>
      </c>
      <c r="AE96" s="25">
        <f t="shared" ca="1" si="20"/>
        <v>0</v>
      </c>
      <c r="AF96" s="25">
        <f t="shared" ca="1" si="20"/>
        <v>0</v>
      </c>
      <c r="AG96" s="25">
        <f t="shared" ca="1" si="20"/>
        <v>0</v>
      </c>
      <c r="AV96" s="28"/>
    </row>
    <row r="97" spans="1:48">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V97" s="28"/>
    </row>
    <row r="98" spans="1:48">
      <c r="G98"/>
      <c r="H98" s="13" t="s">
        <v>191</v>
      </c>
      <c r="I98" s="25">
        <f t="shared" ref="I98:R100" ca="1" si="21">(-SUMIFS(OFFSET(INDIRECT("'"&amp;$E$1 &amp; "_Capacity'!C:C"), 0, I$1), INDIRECT("'"&amp;$E$1 &amp; "_Capacity'!B:B"),$H98, INDIRECT("'"&amp;$E$1 &amp; "_Capacity'!A:A"),$B$82) +SUMIFS(OFFSET(INDIRECT("'"&amp;$C$1 &amp; "_Capacity'!C:C"), 0, I$1), INDIRECT("'"&amp;$C$1 &amp; "_Capacity'!B:B"),$H98, INDIRECT("'"&amp;$C$1 &amp; "_Capacity'!A:A"),$B$82)) / 1000</f>
        <v>0</v>
      </c>
      <c r="J98" s="25">
        <f t="shared" ca="1" si="21"/>
        <v>-0.23880012688970054</v>
      </c>
      <c r="K98" s="25">
        <f t="shared" ca="1" si="21"/>
        <v>-0.57790874253265434</v>
      </c>
      <c r="L98" s="25">
        <f t="shared" ca="1" si="21"/>
        <v>-3.7814263123436828E-7</v>
      </c>
      <c r="M98" s="25">
        <f t="shared" ca="1" si="21"/>
        <v>-5.8454480321492155E-2</v>
      </c>
      <c r="N98" s="25">
        <f t="shared" ca="1" si="21"/>
        <v>-5.845448027053135E-2</v>
      </c>
      <c r="O98" s="25">
        <f t="shared" ca="1" si="21"/>
        <v>-6.0878020123909665E-2</v>
      </c>
      <c r="P98" s="25">
        <f t="shared" ca="1" si="21"/>
        <v>-6.0878019252369998E-2</v>
      </c>
      <c r="Q98" s="25">
        <f t="shared" ca="1" si="21"/>
        <v>-1.5267719102132106E-2</v>
      </c>
      <c r="R98" s="25">
        <f t="shared" ca="1" si="21"/>
        <v>-1.5267719099017996E-2</v>
      </c>
      <c r="S98" s="25">
        <f t="shared" ref="S98:AG100" ca="1" si="22">(-SUMIFS(OFFSET(INDIRECT("'"&amp;$E$1 &amp; "_Capacity'!C:C"), 0, S$1), INDIRECT("'"&amp;$E$1 &amp; "_Capacity'!B:B"),$H98, INDIRECT("'"&amp;$E$1 &amp; "_Capacity'!A:A"),$B$82) +SUMIFS(OFFSET(INDIRECT("'"&amp;$C$1 &amp; "_Capacity'!C:C"), 0, S$1), INDIRECT("'"&amp;$C$1 &amp; "_Capacity'!B:B"),$H98, INDIRECT("'"&amp;$C$1 &amp; "_Capacity'!A:A"),$B$82)) / 1000</f>
        <v>-1.5267719378152833E-2</v>
      </c>
      <c r="T98" s="25">
        <f t="shared" ca="1" si="22"/>
        <v>2.6506776459918911E-2</v>
      </c>
      <c r="U98" s="25">
        <f t="shared" ca="1" si="22"/>
        <v>2.6506778442613722E-2</v>
      </c>
      <c r="V98" s="25">
        <f t="shared" ca="1" si="22"/>
        <v>-0.1748764129077863</v>
      </c>
      <c r="W98" s="25">
        <f t="shared" ca="1" si="22"/>
        <v>-0.17487640943095903</v>
      </c>
      <c r="X98" s="25">
        <f t="shared" ca="1" si="22"/>
        <v>-0.17487636301411841</v>
      </c>
      <c r="Y98" s="25">
        <f t="shared" ca="1" si="22"/>
        <v>-0.17487635957847669</v>
      </c>
      <c r="Z98" s="25">
        <f t="shared" ca="1" si="22"/>
        <v>-0.17487637182448088</v>
      </c>
      <c r="AA98" s="25">
        <f t="shared" ca="1" si="22"/>
        <v>-0.17487646670220783</v>
      </c>
      <c r="AB98" s="25">
        <f t="shared" ca="1" si="22"/>
        <v>-0.17487647186684263</v>
      </c>
      <c r="AC98" s="25">
        <f t="shared" ca="1" si="22"/>
        <v>-0.57882457732853076</v>
      </c>
      <c r="AD98" s="25">
        <f t="shared" ca="1" si="22"/>
        <v>-0.15342640888242021</v>
      </c>
      <c r="AE98" s="25">
        <f t="shared" ca="1" si="22"/>
        <v>0.15129892261977876</v>
      </c>
      <c r="AF98" s="25">
        <f t="shared" ca="1" si="22"/>
        <v>-0.42660919255366753</v>
      </c>
      <c r="AG98" s="25">
        <f t="shared" ca="1" si="22"/>
        <v>-0.3681557727596228</v>
      </c>
      <c r="AV98" s="28"/>
    </row>
    <row r="99" spans="1:48">
      <c r="H99" s="13" t="s">
        <v>188</v>
      </c>
      <c r="I99" s="25">
        <f t="shared" ca="1" si="21"/>
        <v>0</v>
      </c>
      <c r="J99" s="25">
        <f t="shared" ca="1" si="21"/>
        <v>0</v>
      </c>
      <c r="K99" s="25">
        <f t="shared" ca="1" si="21"/>
        <v>0</v>
      </c>
      <c r="L99" s="25">
        <f t="shared" ca="1" si="21"/>
        <v>1.995308002733509E-7</v>
      </c>
      <c r="M99" s="25">
        <f t="shared" ca="1" si="21"/>
        <v>1.9955571042373776E-7</v>
      </c>
      <c r="N99" s="25">
        <f t="shared" ca="1" si="21"/>
        <v>2.0032554039062234E-7</v>
      </c>
      <c r="O99" s="25">
        <f t="shared" ca="1" si="21"/>
        <v>0.15750668000000043</v>
      </c>
      <c r="P99" s="25">
        <f t="shared" ca="1" si="21"/>
        <v>0.15750668000000043</v>
      </c>
      <c r="Q99" s="25">
        <f t="shared" ca="1" si="21"/>
        <v>0.15750668000000043</v>
      </c>
      <c r="R99" s="25">
        <f t="shared" ca="1" si="21"/>
        <v>0.15750668000000043</v>
      </c>
      <c r="S99" s="25">
        <f t="shared" ca="1" si="22"/>
        <v>0.15750668000000043</v>
      </c>
      <c r="T99" s="25">
        <f t="shared" ca="1" si="22"/>
        <v>0.15750668000000043</v>
      </c>
      <c r="U99" s="25">
        <f t="shared" ca="1" si="22"/>
        <v>0.15750668000000043</v>
      </c>
      <c r="V99" s="25">
        <f t="shared" ca="1" si="22"/>
        <v>0.15750668000000043</v>
      </c>
      <c r="W99" s="25">
        <f t="shared" ca="1" si="22"/>
        <v>0.15750668000000043</v>
      </c>
      <c r="X99" s="25">
        <f t="shared" ca="1" si="22"/>
        <v>0.15750668000000043</v>
      </c>
      <c r="Y99" s="25">
        <f t="shared" ca="1" si="22"/>
        <v>0.15750668000000043</v>
      </c>
      <c r="Z99" s="25">
        <f t="shared" ca="1" si="22"/>
        <v>0.15750668000000043</v>
      </c>
      <c r="AA99" s="25">
        <f t="shared" ca="1" si="22"/>
        <v>0.15750668000000043</v>
      </c>
      <c r="AB99" s="25">
        <f t="shared" ca="1" si="22"/>
        <v>0.15750668000000043</v>
      </c>
      <c r="AC99" s="25">
        <f t="shared" ca="1" si="22"/>
        <v>0.15750668000000043</v>
      </c>
      <c r="AD99" s="25">
        <f t="shared" ca="1" si="22"/>
        <v>0.15750668000000043</v>
      </c>
      <c r="AE99" s="25">
        <f t="shared" ca="1" si="22"/>
        <v>0.15750668000000043</v>
      </c>
      <c r="AF99" s="25">
        <f t="shared" ca="1" si="22"/>
        <v>0.15750668000000043</v>
      </c>
      <c r="AG99" s="25">
        <f t="shared" ca="1" si="22"/>
        <v>0.15750668000000043</v>
      </c>
      <c r="AV99" s="28"/>
    </row>
    <row r="100" spans="1:48">
      <c r="H100" s="13" t="s">
        <v>94</v>
      </c>
      <c r="I100" s="25">
        <f t="shared" ca="1" si="21"/>
        <v>0</v>
      </c>
      <c r="J100" s="25">
        <f t="shared" ca="1" si="21"/>
        <v>0</v>
      </c>
      <c r="K100" s="25">
        <f t="shared" ca="1" si="21"/>
        <v>0</v>
      </c>
      <c r="L100" s="25">
        <f t="shared" ca="1" si="21"/>
        <v>0</v>
      </c>
      <c r="M100" s="25">
        <f t="shared" ca="1" si="21"/>
        <v>0</v>
      </c>
      <c r="N100" s="25">
        <f t="shared" ca="1" si="21"/>
        <v>0</v>
      </c>
      <c r="O100" s="25">
        <f t="shared" ca="1" si="21"/>
        <v>0</v>
      </c>
      <c r="P100" s="25">
        <f t="shared" ca="1" si="21"/>
        <v>0</v>
      </c>
      <c r="Q100" s="25">
        <f t="shared" ca="1" si="21"/>
        <v>0</v>
      </c>
      <c r="R100" s="25">
        <f t="shared" ca="1" si="21"/>
        <v>0</v>
      </c>
      <c r="S100" s="25">
        <f t="shared" ca="1" si="22"/>
        <v>0</v>
      </c>
      <c r="T100" s="25">
        <f t="shared" ca="1" si="22"/>
        <v>0</v>
      </c>
      <c r="U100" s="25">
        <f t="shared" ca="1" si="22"/>
        <v>0</v>
      </c>
      <c r="V100" s="25">
        <f t="shared" ca="1" si="22"/>
        <v>0</v>
      </c>
      <c r="W100" s="25">
        <f t="shared" ca="1" si="22"/>
        <v>0</v>
      </c>
      <c r="X100" s="25">
        <f t="shared" ca="1" si="22"/>
        <v>0</v>
      </c>
      <c r="Y100" s="25">
        <f t="shared" ca="1" si="22"/>
        <v>0</v>
      </c>
      <c r="Z100" s="25">
        <f t="shared" ca="1" si="22"/>
        <v>0</v>
      </c>
      <c r="AA100" s="25">
        <f t="shared" ca="1" si="22"/>
        <v>0</v>
      </c>
      <c r="AB100" s="25">
        <f t="shared" ca="1" si="22"/>
        <v>0</v>
      </c>
      <c r="AC100" s="25">
        <f t="shared" ca="1" si="22"/>
        <v>0</v>
      </c>
      <c r="AD100" s="25">
        <f t="shared" ca="1" si="22"/>
        <v>0</v>
      </c>
      <c r="AE100" s="25">
        <f t="shared" ca="1" si="22"/>
        <v>0</v>
      </c>
      <c r="AF100" s="25">
        <f t="shared" ca="1" si="22"/>
        <v>0</v>
      </c>
      <c r="AG100" s="25">
        <f t="shared" ca="1" si="22"/>
        <v>0</v>
      </c>
      <c r="AV100" s="28"/>
    </row>
    <row r="101" spans="1:48">
      <c r="AV101" s="28"/>
    </row>
    <row r="102" spans="1:48">
      <c r="AV102" s="28"/>
    </row>
    <row r="103" spans="1:48" ht="23.25">
      <c r="A103" s="63" t="str">
        <f>B104&amp;" generation difference by year"</f>
        <v>NEM generation difference by year</v>
      </c>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V103" s="28"/>
    </row>
    <row r="104" spans="1:48">
      <c r="A104" s="11" t="s">
        <v>76</v>
      </c>
      <c r="B104" s="4" t="s">
        <v>17</v>
      </c>
      <c r="AV104" s="28"/>
    </row>
    <row r="105" spans="1:48">
      <c r="AV105" s="28"/>
    </row>
    <row r="106" spans="1:48">
      <c r="G106"/>
      <c r="H106" t="s">
        <v>180</v>
      </c>
      <c r="I106" s="7" t="str">
        <f t="shared" ref="I106:AG106" si="23">I6</f>
        <v>2026-27</v>
      </c>
      <c r="J106" s="7" t="str">
        <f t="shared" si="23"/>
        <v>2027-28</v>
      </c>
      <c r="K106" s="7" t="str">
        <f t="shared" si="23"/>
        <v>2028-29</v>
      </c>
      <c r="L106" s="7" t="str">
        <f t="shared" si="23"/>
        <v>2029-30</v>
      </c>
      <c r="M106" s="7" t="str">
        <f t="shared" si="23"/>
        <v>2030-31</v>
      </c>
      <c r="N106" s="7" t="str">
        <f t="shared" si="23"/>
        <v>2031-32</v>
      </c>
      <c r="O106" s="7" t="str">
        <f t="shared" si="23"/>
        <v>2032-33</v>
      </c>
      <c r="P106" s="7" t="str">
        <f t="shared" si="23"/>
        <v>2033-34</v>
      </c>
      <c r="Q106" s="7" t="str">
        <f t="shared" si="23"/>
        <v>2034-35</v>
      </c>
      <c r="R106" s="7" t="str">
        <f t="shared" si="23"/>
        <v>2035-36</v>
      </c>
      <c r="S106" s="7" t="str">
        <f t="shared" si="23"/>
        <v>2036-37</v>
      </c>
      <c r="T106" s="7" t="str">
        <f t="shared" si="23"/>
        <v>2037-38</v>
      </c>
      <c r="U106" s="7" t="str">
        <f t="shared" si="23"/>
        <v>2038-39</v>
      </c>
      <c r="V106" s="7" t="str">
        <f t="shared" si="23"/>
        <v>2039-40</v>
      </c>
      <c r="W106" s="7" t="str">
        <f t="shared" si="23"/>
        <v>2040-41</v>
      </c>
      <c r="X106" s="7" t="str">
        <f t="shared" si="23"/>
        <v>2041-42</v>
      </c>
      <c r="Y106" s="7" t="str">
        <f t="shared" si="23"/>
        <v>2042-43</v>
      </c>
      <c r="Z106" s="7" t="str">
        <f t="shared" si="23"/>
        <v>2043-44</v>
      </c>
      <c r="AA106" s="7" t="str">
        <f t="shared" si="23"/>
        <v>2044-45</v>
      </c>
      <c r="AB106" s="7" t="str">
        <f t="shared" si="23"/>
        <v>2045-46</v>
      </c>
      <c r="AC106" s="7" t="str">
        <f t="shared" si="23"/>
        <v>2046-47</v>
      </c>
      <c r="AD106" s="7" t="str">
        <f t="shared" si="23"/>
        <v>2047-48</v>
      </c>
      <c r="AE106" s="7" t="str">
        <f t="shared" si="23"/>
        <v>2048-49</v>
      </c>
      <c r="AF106" s="7" t="str">
        <f t="shared" si="23"/>
        <v>2049-50</v>
      </c>
      <c r="AG106" s="7" t="str">
        <f t="shared" si="23"/>
        <v>2050-51</v>
      </c>
      <c r="AV106" s="28"/>
    </row>
    <row r="107" spans="1:48">
      <c r="G107"/>
      <c r="H107" s="13" t="s">
        <v>1</v>
      </c>
      <c r="I107" s="25">
        <f t="shared" ref="I107:R119" ca="1" si="24">(-SUMIFS(OFFSET(INDIRECT("'"&amp;$E$1 &amp; "_Generation'!C:C"), 0, I$1), INDIRECT("'"&amp;$E$1 &amp; "_Generation'!B:B"),$H107, INDIRECT("'"&amp;$E$1 &amp; "_Generation'!A:A"),$B$104) + SUMIFS(OFFSET(INDIRECT("'"&amp;$C$1 &amp; "_Generation'!C:C"), 0, I$1), INDIRECT("'"&amp;$C$1 &amp; "_Generation'!B:B"),$H107, INDIRECT("'"&amp;$C$1 &amp; "_Generation'!A:A"),$B$104)) / 1000</f>
        <v>2.5753129499999923</v>
      </c>
      <c r="J107" s="25">
        <f t="shared" ca="1" si="24"/>
        <v>1.2510048999999999</v>
      </c>
      <c r="K107" s="25">
        <f t="shared" ca="1" si="24"/>
        <v>3.7256164009083403</v>
      </c>
      <c r="L107" s="25">
        <f t="shared" ca="1" si="24"/>
        <v>4.3813658027186647E-2</v>
      </c>
      <c r="M107" s="25">
        <f t="shared" ca="1" si="24"/>
        <v>0.1574501138862297</v>
      </c>
      <c r="N107" s="25">
        <f t="shared" ca="1" si="24"/>
        <v>4.820714873612178E-2</v>
      </c>
      <c r="O107" s="25">
        <f t="shared" ca="1" si="24"/>
        <v>2.1371146372019666E-2</v>
      </c>
      <c r="P107" s="25">
        <f t="shared" ca="1" si="24"/>
        <v>7.0334432539533739E-2</v>
      </c>
      <c r="Q107" s="25">
        <f t="shared" ca="1" si="24"/>
        <v>6.1380926826127051E-2</v>
      </c>
      <c r="R107" s="25">
        <f t="shared" ca="1" si="24"/>
        <v>1.781001996344048E-2</v>
      </c>
      <c r="S107" s="25">
        <f t="shared" ref="S107:AG119" ca="1" si="25">(-SUMIFS(OFFSET(INDIRECT("'"&amp;$E$1 &amp; "_Generation'!C:C"), 0, S$1), INDIRECT("'"&amp;$E$1 &amp; "_Generation'!B:B"),$H107, INDIRECT("'"&amp;$E$1 &amp; "_Generation'!A:A"),$B$104) + SUMIFS(OFFSET(INDIRECT("'"&amp;$C$1 &amp; "_Generation'!C:C"), 0, S$1), INDIRECT("'"&amp;$C$1 &amp; "_Generation'!B:B"),$H107, INDIRECT("'"&amp;$C$1 &amp; "_Generation'!A:A"),$B$104)) / 1000</f>
        <v>1.0845216071831601E-2</v>
      </c>
      <c r="T107" s="25">
        <f t="shared" ca="1" si="25"/>
        <v>1.4526018499999996E-8</v>
      </c>
      <c r="U107" s="25">
        <f t="shared" ca="1" si="25"/>
        <v>1.5122137099999994E-8</v>
      </c>
      <c r="V107" s="25">
        <f t="shared" ca="1" si="25"/>
        <v>1.4950905900000017E-8</v>
      </c>
      <c r="W107" s="25">
        <f t="shared" ca="1" si="25"/>
        <v>9.4763521399999957E-9</v>
      </c>
      <c r="X107" s="25">
        <f t="shared" ca="1" si="25"/>
        <v>1.03153115E-8</v>
      </c>
      <c r="Y107" s="25">
        <f t="shared" ca="1" si="25"/>
        <v>9.6135326000000157E-9</v>
      </c>
      <c r="Z107" s="25">
        <f t="shared" ca="1" si="25"/>
        <v>8.1997933000000042E-9</v>
      </c>
      <c r="AA107" s="25">
        <f t="shared" ca="1" si="25"/>
        <v>7.187986400000001E-9</v>
      </c>
      <c r="AB107" s="25">
        <f t="shared" ca="1" si="25"/>
        <v>5.8536087999999992E-9</v>
      </c>
      <c r="AC107" s="25">
        <f t="shared" ca="1" si="25"/>
        <v>5.111689000000004E-9</v>
      </c>
      <c r="AD107" s="25">
        <f t="shared" ca="1" si="25"/>
        <v>5.0478560999999971E-9</v>
      </c>
      <c r="AE107" s="25">
        <f t="shared" ca="1" si="25"/>
        <v>4.7929218999999977E-9</v>
      </c>
      <c r="AF107" s="25">
        <f t="shared" ca="1" si="25"/>
        <v>4.9572343999999996E-9</v>
      </c>
      <c r="AG107" s="25">
        <f t="shared" ca="1" si="25"/>
        <v>6.6490024000000021E-9</v>
      </c>
      <c r="AV107" s="28"/>
    </row>
    <row r="108" spans="1:48">
      <c r="G108"/>
      <c r="H108" s="13" t="s">
        <v>11</v>
      </c>
      <c r="I108" s="25">
        <f t="shared" ca="1" si="24"/>
        <v>1.1703699999998207E-2</v>
      </c>
      <c r="J108" s="25">
        <f t="shared" ca="1" si="24"/>
        <v>2.5522402766706365E-2</v>
      </c>
      <c r="K108" s="25">
        <f t="shared" ca="1" si="24"/>
        <v>9.3054627520340549E-2</v>
      </c>
      <c r="L108" s="25">
        <f t="shared" ca="1" si="24"/>
        <v>3.609470709631387E-2</v>
      </c>
      <c r="M108" s="25">
        <f t="shared" ca="1" si="24"/>
        <v>7.5911565999999986E-9</v>
      </c>
      <c r="N108" s="25">
        <f t="shared" ca="1" si="24"/>
        <v>7.3987182999999985E-9</v>
      </c>
      <c r="O108" s="25">
        <f t="shared" ca="1" si="24"/>
        <v>6.9537856000000034E-9</v>
      </c>
      <c r="P108" s="25">
        <f t="shared" ca="1" si="24"/>
        <v>6.3734157999999996E-9</v>
      </c>
      <c r="Q108" s="25">
        <f t="shared" ca="1" si="24"/>
        <v>5.6181255999999973E-9</v>
      </c>
      <c r="R108" s="25">
        <f t="shared" ca="1" si="24"/>
        <v>1.753576500000002E-9</v>
      </c>
      <c r="S108" s="25">
        <f t="shared" ca="1" si="25"/>
        <v>1.6509083999999997E-9</v>
      </c>
      <c r="T108" s="25">
        <f t="shared" ca="1" si="25"/>
        <v>1.619693399999998E-9</v>
      </c>
      <c r="U108" s="25">
        <f t="shared" ca="1" si="25"/>
        <v>1.6692312000000006E-9</v>
      </c>
      <c r="V108" s="25">
        <f t="shared" ca="1" si="25"/>
        <v>1.7065834999999998E-9</v>
      </c>
      <c r="W108" s="25">
        <f t="shared" ca="1" si="25"/>
        <v>1.7190490000000007E-9</v>
      </c>
      <c r="X108" s="25">
        <f t="shared" ca="1" si="25"/>
        <v>1.6707871000000003E-9</v>
      </c>
      <c r="Y108" s="25">
        <f t="shared" ca="1" si="25"/>
        <v>1.693339600000001E-9</v>
      </c>
      <c r="Z108" s="25">
        <f t="shared" ca="1" si="25"/>
        <v>1.6911724000000015E-9</v>
      </c>
      <c r="AA108" s="25">
        <f t="shared" ca="1" si="25"/>
        <v>1.6138040999999971E-9</v>
      </c>
      <c r="AB108" s="25">
        <f t="shared" ca="1" si="25"/>
        <v>1.6011919000000007E-9</v>
      </c>
      <c r="AC108" s="25">
        <f t="shared" ca="1" si="25"/>
        <v>1.5943394000000007E-9</v>
      </c>
      <c r="AD108" s="25">
        <f t="shared" ca="1" si="25"/>
        <v>0</v>
      </c>
      <c r="AE108" s="25">
        <f t="shared" ca="1" si="25"/>
        <v>0</v>
      </c>
      <c r="AF108" s="25">
        <f t="shared" ca="1" si="25"/>
        <v>0</v>
      </c>
      <c r="AG108" s="25">
        <f t="shared" ca="1" si="25"/>
        <v>0</v>
      </c>
      <c r="AV108" s="28"/>
    </row>
    <row r="109" spans="1:48">
      <c r="G109"/>
      <c r="H109" s="13" t="s">
        <v>7</v>
      </c>
      <c r="I109" s="25">
        <f t="shared" ca="1" si="24"/>
        <v>-0.16954361999999856</v>
      </c>
      <c r="J109" s="25">
        <f t="shared" ca="1" si="24"/>
        <v>0.48572688359621313</v>
      </c>
      <c r="K109" s="25">
        <f t="shared" ca="1" si="24"/>
        <v>0.24442952137440443</v>
      </c>
      <c r="L109" s="25">
        <f t="shared" ca="1" si="24"/>
        <v>0.32075395307647886</v>
      </c>
      <c r="M109" s="25">
        <f t="shared" ca="1" si="24"/>
        <v>-2.7729544696394443E-3</v>
      </c>
      <c r="N109" s="25">
        <f t="shared" ca="1" si="24"/>
        <v>0.24492165512893915</v>
      </c>
      <c r="O109" s="25">
        <f t="shared" ca="1" si="24"/>
        <v>0.343570772332223</v>
      </c>
      <c r="P109" s="25">
        <f t="shared" ca="1" si="24"/>
        <v>0.37734894290696502</v>
      </c>
      <c r="Q109" s="25">
        <f t="shared" ca="1" si="24"/>
        <v>0.17693675270724998</v>
      </c>
      <c r="R109" s="25">
        <f t="shared" ca="1" si="24"/>
        <v>-8.4312121061100698E-2</v>
      </c>
      <c r="S109" s="25">
        <f t="shared" ca="1" si="25"/>
        <v>4.2161039110868839E-2</v>
      </c>
      <c r="T109" s="25">
        <f t="shared" ca="1" si="25"/>
        <v>-4.0122766924126155E-2</v>
      </c>
      <c r="U109" s="25">
        <f t="shared" ca="1" si="25"/>
        <v>3.7865062182409016E-2</v>
      </c>
      <c r="V109" s="25">
        <f t="shared" ca="1" si="25"/>
        <v>4.2687161770325471E-2</v>
      </c>
      <c r="W109" s="25">
        <f t="shared" ca="1" si="25"/>
        <v>0.11468855996221737</v>
      </c>
      <c r="X109" s="25">
        <f t="shared" ca="1" si="25"/>
        <v>0.17900183985989224</v>
      </c>
      <c r="Y109" s="25">
        <f t="shared" ca="1" si="25"/>
        <v>6.9698350271414716E-2</v>
      </c>
      <c r="Z109" s="25">
        <f t="shared" ca="1" si="25"/>
        <v>1.0424238554540352E-2</v>
      </c>
      <c r="AA109" s="25">
        <f t="shared" ca="1" si="25"/>
        <v>-9.1228628966100594E-3</v>
      </c>
      <c r="AB109" s="25">
        <f t="shared" ca="1" si="25"/>
        <v>1.783483742764929E-2</v>
      </c>
      <c r="AC109" s="25">
        <f t="shared" ca="1" si="25"/>
        <v>9.2070676509483744E-3</v>
      </c>
      <c r="AD109" s="25">
        <f t="shared" ca="1" si="25"/>
        <v>1.7486885862094824E-3</v>
      </c>
      <c r="AE109" s="25">
        <f t="shared" ca="1" si="25"/>
        <v>3.126636473957433E-2</v>
      </c>
      <c r="AF109" s="25">
        <f t="shared" ca="1" si="25"/>
        <v>2.4176163518719478E-2</v>
      </c>
      <c r="AG109" s="25">
        <f t="shared" ca="1" si="25"/>
        <v>1.0050696653719342E-2</v>
      </c>
      <c r="AV109" s="28"/>
    </row>
    <row r="110" spans="1:48">
      <c r="G110"/>
      <c r="H110" s="13" t="s">
        <v>12</v>
      </c>
      <c r="I110" s="25">
        <f t="shared" ca="1" si="24"/>
        <v>-0.14985275000000001</v>
      </c>
      <c r="J110" s="25">
        <f t="shared" ca="1" si="24"/>
        <v>-6.514153999999997E-2</v>
      </c>
      <c r="K110" s="25">
        <f t="shared" ca="1" si="24"/>
        <v>0.29891046999999993</v>
      </c>
      <c r="L110" s="25">
        <f t="shared" ca="1" si="24"/>
        <v>2.0439349999999992E-2</v>
      </c>
      <c r="M110" s="25">
        <f t="shared" ca="1" si="24"/>
        <v>-6.1904960000000071E-2</v>
      </c>
      <c r="N110" s="25">
        <f t="shared" ca="1" si="24"/>
        <v>1.1394400000000018E-2</v>
      </c>
      <c r="O110" s="25">
        <f t="shared" ca="1" si="24"/>
        <v>3.9085999999999782E-3</v>
      </c>
      <c r="P110" s="25">
        <f t="shared" ca="1" si="24"/>
        <v>4.2041980000000192E-3</v>
      </c>
      <c r="Q110" s="25">
        <f t="shared" ca="1" si="24"/>
        <v>1.1628649999999994E-2</v>
      </c>
      <c r="R110" s="25">
        <f t="shared" ca="1" si="24"/>
        <v>1.8423700000000168E-3</v>
      </c>
      <c r="S110" s="25">
        <f t="shared" ca="1" si="25"/>
        <v>5.1162110000000215E-3</v>
      </c>
      <c r="T110" s="25">
        <f t="shared" ca="1" si="25"/>
        <v>1.4538172999999972E-2</v>
      </c>
      <c r="U110" s="25">
        <f t="shared" ca="1" si="25"/>
        <v>6.4112612330099236E-3</v>
      </c>
      <c r="V110" s="25">
        <f t="shared" ca="1" si="25"/>
        <v>6.4073999999999392E-4</v>
      </c>
      <c r="W110" s="25">
        <f t="shared" ca="1" si="25"/>
        <v>1.2875899999999945E-3</v>
      </c>
      <c r="X110" s="25">
        <f t="shared" ca="1" si="25"/>
        <v>1.0130000000000052E-3</v>
      </c>
      <c r="Y110" s="25">
        <f t="shared" ca="1" si="25"/>
        <v>1.2458900000000028E-3</v>
      </c>
      <c r="Z110" s="25">
        <f t="shared" ca="1" si="25"/>
        <v>6.668109999999984E-3</v>
      </c>
      <c r="AA110" s="25">
        <f t="shared" ca="1" si="25"/>
        <v>3.203800000000001E-4</v>
      </c>
      <c r="AB110" s="25">
        <f t="shared" ca="1" si="25"/>
        <v>3.0257200000000069E-3</v>
      </c>
      <c r="AC110" s="25">
        <f t="shared" ca="1" si="25"/>
        <v>1.6612399999999922E-3</v>
      </c>
      <c r="AD110" s="25">
        <f t="shared" ca="1" si="25"/>
        <v>2.1358999999998218E-4</v>
      </c>
      <c r="AE110" s="25">
        <f t="shared" ca="1" si="25"/>
        <v>1.4239999999998077E-4</v>
      </c>
      <c r="AF110" s="25">
        <f t="shared" ca="1" si="25"/>
        <v>9.9671999999998199E-4</v>
      </c>
      <c r="AG110" s="25">
        <f t="shared" ca="1" si="25"/>
        <v>0</v>
      </c>
      <c r="AV110" s="28"/>
    </row>
    <row r="111" spans="1:48">
      <c r="G111"/>
      <c r="H111" s="13" t="s">
        <v>4</v>
      </c>
      <c r="I111" s="25">
        <f t="shared" ca="1" si="24"/>
        <v>-2.2295812493139073</v>
      </c>
      <c r="J111" s="25">
        <f t="shared" ca="1" si="24"/>
        <v>-0.26058387459279037</v>
      </c>
      <c r="K111" s="25">
        <f t="shared" ca="1" si="24"/>
        <v>-1.1822732725611951</v>
      </c>
      <c r="L111" s="25">
        <f t="shared" ca="1" si="24"/>
        <v>-1.4814566836874818</v>
      </c>
      <c r="M111" s="25">
        <f t="shared" ca="1" si="24"/>
        <v>-1.888367641522358</v>
      </c>
      <c r="N111" s="25">
        <f t="shared" ca="1" si="24"/>
        <v>-1.317803786059303</v>
      </c>
      <c r="O111" s="25">
        <f t="shared" ca="1" si="24"/>
        <v>-1.551264699090998</v>
      </c>
      <c r="P111" s="25">
        <f t="shared" ca="1" si="24"/>
        <v>-1.6758987782913537</v>
      </c>
      <c r="Q111" s="25">
        <f t="shared" ca="1" si="24"/>
        <v>-1.8462519895835903</v>
      </c>
      <c r="R111" s="25">
        <f t="shared" ca="1" si="24"/>
        <v>-1.2905711568277038</v>
      </c>
      <c r="S111" s="25">
        <f t="shared" ca="1" si="25"/>
        <v>-1.247350400593531</v>
      </c>
      <c r="T111" s="25">
        <f t="shared" ca="1" si="25"/>
        <v>-0.83433637710850239</v>
      </c>
      <c r="U111" s="25">
        <f t="shared" ca="1" si="25"/>
        <v>-1.2279767773006898</v>
      </c>
      <c r="V111" s="25">
        <f t="shared" ca="1" si="25"/>
        <v>-0.74679234446966802</v>
      </c>
      <c r="W111" s="25">
        <f t="shared" ca="1" si="25"/>
        <v>-0.68958717409713788</v>
      </c>
      <c r="X111" s="25">
        <f t="shared" ca="1" si="25"/>
        <v>-0.33676531353852079</v>
      </c>
      <c r="Y111" s="25">
        <f t="shared" ca="1" si="25"/>
        <v>-0.57680802712962853</v>
      </c>
      <c r="Z111" s="25">
        <f t="shared" ca="1" si="25"/>
        <v>-0.91973365463252599</v>
      </c>
      <c r="AA111" s="25">
        <f t="shared" ca="1" si="25"/>
        <v>-0.36293600493695249</v>
      </c>
      <c r="AB111" s="25">
        <f t="shared" ca="1" si="25"/>
        <v>-0.54515299192472044</v>
      </c>
      <c r="AC111" s="25">
        <f t="shared" ca="1" si="25"/>
        <v>9.7373927395905419E-2</v>
      </c>
      <c r="AD111" s="25">
        <f t="shared" ca="1" si="25"/>
        <v>-0.4143096042754596</v>
      </c>
      <c r="AE111" s="25">
        <f t="shared" ca="1" si="25"/>
        <v>5.2734148726794952E-3</v>
      </c>
      <c r="AF111" s="25">
        <f t="shared" ca="1" si="25"/>
        <v>-0.17593734501137534</v>
      </c>
      <c r="AG111" s="25">
        <f t="shared" ca="1" si="25"/>
        <v>0.59296301282576136</v>
      </c>
      <c r="AV111" s="28"/>
    </row>
    <row r="112" spans="1:48">
      <c r="G112"/>
      <c r="H112" s="13" t="s">
        <v>2</v>
      </c>
      <c r="I112" s="25">
        <f t="shared" ca="1" si="24"/>
        <v>-3.2186729999993985E-3</v>
      </c>
      <c r="J112" s="25">
        <f t="shared" ca="1" si="24"/>
        <v>-5.0943521999997757E-2</v>
      </c>
      <c r="K112" s="25">
        <f t="shared" ca="1" si="24"/>
        <v>-0.4055407409999971</v>
      </c>
      <c r="L112" s="25">
        <f t="shared" ca="1" si="24"/>
        <v>0.7647439450000002</v>
      </c>
      <c r="M112" s="25">
        <f t="shared" ca="1" si="24"/>
        <v>1.2458197659999988</v>
      </c>
      <c r="N112" s="25">
        <f t="shared" ca="1" si="24"/>
        <v>0.67411118499999612</v>
      </c>
      <c r="O112" s="25">
        <f t="shared" ca="1" si="24"/>
        <v>3.7055629999995288E-2</v>
      </c>
      <c r="P112" s="25">
        <f t="shared" ca="1" si="24"/>
        <v>-0.42502614600000016</v>
      </c>
      <c r="Q112" s="25">
        <f t="shared" ca="1" si="24"/>
        <v>0.84622449399999644</v>
      </c>
      <c r="R112" s="25">
        <f t="shared" ca="1" si="24"/>
        <v>0.71604425500000068</v>
      </c>
      <c r="S112" s="25">
        <f t="shared" ca="1" si="25"/>
        <v>0.8867101550000025</v>
      </c>
      <c r="T112" s="25">
        <f t="shared" ca="1" si="25"/>
        <v>0.83665336000000023</v>
      </c>
      <c r="U112" s="25">
        <f t="shared" ca="1" si="25"/>
        <v>0.66607719499999984</v>
      </c>
      <c r="V112" s="25">
        <f t="shared" ca="1" si="25"/>
        <v>0.38454555500000059</v>
      </c>
      <c r="W112" s="25">
        <f t="shared" ca="1" si="25"/>
        <v>-0.38310176499999943</v>
      </c>
      <c r="X112" s="25">
        <f t="shared" ca="1" si="25"/>
        <v>-0.49029635000000055</v>
      </c>
      <c r="Y112" s="25">
        <f t="shared" ca="1" si="25"/>
        <v>-0.41046775297616295</v>
      </c>
      <c r="Z112" s="25">
        <f t="shared" ca="1" si="25"/>
        <v>-7.3146859981656237E-2</v>
      </c>
      <c r="AA112" s="25">
        <f t="shared" ca="1" si="25"/>
        <v>-0.51025323598398975</v>
      </c>
      <c r="AB112" s="25">
        <f t="shared" ca="1" si="25"/>
        <v>-0.86752804998463029</v>
      </c>
      <c r="AC112" s="25">
        <f t="shared" ca="1" si="25"/>
        <v>-0.87557429898548067</v>
      </c>
      <c r="AD112" s="25">
        <f t="shared" ca="1" si="25"/>
        <v>-1.1172957089864812</v>
      </c>
      <c r="AE112" s="25">
        <f t="shared" ca="1" si="25"/>
        <v>-1.2957718562000009</v>
      </c>
      <c r="AF112" s="25">
        <f t="shared" ca="1" si="25"/>
        <v>-1.1220143349855298</v>
      </c>
      <c r="AG112" s="25">
        <f t="shared" ca="1" si="25"/>
        <v>-1.4569936909721273</v>
      </c>
      <c r="AV112" s="28"/>
    </row>
    <row r="113" spans="1:48">
      <c r="G113"/>
      <c r="H113" s="13" t="s">
        <v>91</v>
      </c>
      <c r="I113" s="25">
        <f t="shared" ca="1" si="24"/>
        <v>0</v>
      </c>
      <c r="J113" s="25">
        <f t="shared" ca="1" si="24"/>
        <v>0</v>
      </c>
      <c r="K113" s="25">
        <f t="shared" ca="1" si="24"/>
        <v>0</v>
      </c>
      <c r="L113" s="25">
        <f t="shared" ca="1" si="24"/>
        <v>0</v>
      </c>
      <c r="M113" s="25">
        <f t="shared" ca="1" si="24"/>
        <v>0</v>
      </c>
      <c r="N113" s="25">
        <f t="shared" ca="1" si="24"/>
        <v>0</v>
      </c>
      <c r="O113" s="25">
        <f t="shared" ca="1" si="24"/>
        <v>0</v>
      </c>
      <c r="P113" s="25">
        <f t="shared" ca="1" si="24"/>
        <v>0</v>
      </c>
      <c r="Q113" s="25">
        <f t="shared" ca="1" si="24"/>
        <v>0</v>
      </c>
      <c r="R113" s="25">
        <f t="shared" ca="1" si="24"/>
        <v>0</v>
      </c>
      <c r="S113" s="25">
        <f t="shared" ca="1" si="25"/>
        <v>0</v>
      </c>
      <c r="T113" s="25">
        <f t="shared" ca="1" si="25"/>
        <v>0</v>
      </c>
      <c r="U113" s="25">
        <f t="shared" ca="1" si="25"/>
        <v>0</v>
      </c>
      <c r="V113" s="25">
        <f t="shared" ca="1" si="25"/>
        <v>0</v>
      </c>
      <c r="W113" s="25">
        <f t="shared" ca="1" si="25"/>
        <v>0</v>
      </c>
      <c r="X113" s="25">
        <f t="shared" ca="1" si="25"/>
        <v>0</v>
      </c>
      <c r="Y113" s="25">
        <f t="shared" ca="1" si="25"/>
        <v>0</v>
      </c>
      <c r="Z113" s="25">
        <f t="shared" ca="1" si="25"/>
        <v>0</v>
      </c>
      <c r="AA113" s="25">
        <f t="shared" ca="1" si="25"/>
        <v>0</v>
      </c>
      <c r="AB113" s="25">
        <f t="shared" ca="1" si="25"/>
        <v>0</v>
      </c>
      <c r="AC113" s="25">
        <f t="shared" ca="1" si="25"/>
        <v>0</v>
      </c>
      <c r="AD113" s="25">
        <f t="shared" ca="1" si="25"/>
        <v>0</v>
      </c>
      <c r="AE113" s="25">
        <f t="shared" ca="1" si="25"/>
        <v>0</v>
      </c>
      <c r="AF113" s="25">
        <f t="shared" ca="1" si="25"/>
        <v>0</v>
      </c>
      <c r="AG113" s="25">
        <f t="shared" ca="1" si="25"/>
        <v>0</v>
      </c>
      <c r="AV113" s="28"/>
    </row>
    <row r="114" spans="1:48">
      <c r="G114"/>
      <c r="H114" s="13" t="s">
        <v>9</v>
      </c>
      <c r="I114" s="25">
        <f t="shared" ca="1" si="24"/>
        <v>6.4716000000771595E-5</v>
      </c>
      <c r="J114" s="25">
        <f t="shared" ca="1" si="24"/>
        <v>-1.1083028502996457</v>
      </c>
      <c r="K114" s="25">
        <f t="shared" ca="1" si="24"/>
        <v>-0.43858823158501764</v>
      </c>
      <c r="L114" s="25">
        <f t="shared" ca="1" si="24"/>
        <v>7.380393072437437E-2</v>
      </c>
      <c r="M114" s="25">
        <f t="shared" ca="1" si="24"/>
        <v>0.60472613495297267</v>
      </c>
      <c r="N114" s="25">
        <f t="shared" ca="1" si="24"/>
        <v>0.16469980190038042</v>
      </c>
      <c r="O114" s="25">
        <f t="shared" ca="1" si="24"/>
        <v>0.85901216262127855</v>
      </c>
      <c r="P114" s="25">
        <f t="shared" ca="1" si="24"/>
        <v>1.2570106067073648</v>
      </c>
      <c r="Q114" s="25">
        <f t="shared" ca="1" si="24"/>
        <v>1.7578890690752014</v>
      </c>
      <c r="R114" s="25">
        <f t="shared" ca="1" si="24"/>
        <v>2.1787749481685168</v>
      </c>
      <c r="S114" s="25">
        <f t="shared" ca="1" si="25"/>
        <v>1.326400868606288</v>
      </c>
      <c r="T114" s="25">
        <f t="shared" ca="1" si="25"/>
        <v>1.5084578987201676</v>
      </c>
      <c r="U114" s="25">
        <f t="shared" ca="1" si="25"/>
        <v>1.6755283231035283</v>
      </c>
      <c r="V114" s="25">
        <f t="shared" ca="1" si="25"/>
        <v>1.5417486095853092</v>
      </c>
      <c r="W114" s="25">
        <f t="shared" ca="1" si="25"/>
        <v>2.331873048533482</v>
      </c>
      <c r="X114" s="25">
        <f t="shared" ca="1" si="25"/>
        <v>1.5245777261903277</v>
      </c>
      <c r="Y114" s="25">
        <f t="shared" ca="1" si="25"/>
        <v>1.6650502803736891</v>
      </c>
      <c r="Z114" s="25">
        <f t="shared" ca="1" si="25"/>
        <v>1.8481796546433471</v>
      </c>
      <c r="AA114" s="25">
        <f t="shared" ca="1" si="25"/>
        <v>1.6673097939896688</v>
      </c>
      <c r="AB114" s="25">
        <f t="shared" ca="1" si="25"/>
        <v>2.0751573415983584</v>
      </c>
      <c r="AC114" s="25">
        <f t="shared" ca="1" si="25"/>
        <v>1.4374054817190918</v>
      </c>
      <c r="AD114" s="25">
        <f t="shared" ca="1" si="25"/>
        <v>2.135563951232005</v>
      </c>
      <c r="AE114" s="25">
        <f t="shared" ca="1" si="25"/>
        <v>1.6761904069031879</v>
      </c>
      <c r="AF114" s="25">
        <f t="shared" ca="1" si="25"/>
        <v>2.2841098175394872</v>
      </c>
      <c r="AG114" s="25">
        <f t="shared" ca="1" si="25"/>
        <v>1.5280247646682545</v>
      </c>
      <c r="AV114" s="28"/>
    </row>
    <row r="115" spans="1:48">
      <c r="G115"/>
      <c r="H115" s="13" t="s">
        <v>8</v>
      </c>
      <c r="I115" s="25">
        <f t="shared" ca="1" si="24"/>
        <v>-2.8288899999461139E-4</v>
      </c>
      <c r="J115" s="25">
        <f t="shared" ca="1" si="24"/>
        <v>-0.3246356635632619</v>
      </c>
      <c r="K115" s="25">
        <f t="shared" ca="1" si="24"/>
        <v>-2.4878486835627553</v>
      </c>
      <c r="L115" s="25">
        <f t="shared" ca="1" si="24"/>
        <v>0.22812799332913711</v>
      </c>
      <c r="M115" s="25">
        <f t="shared" ca="1" si="24"/>
        <v>0.36563722947068161</v>
      </c>
      <c r="N115" s="25">
        <f t="shared" ca="1" si="24"/>
        <v>0.24371175047817814</v>
      </c>
      <c r="O115" s="25">
        <f t="shared" ca="1" si="24"/>
        <v>0.28043618478054122</v>
      </c>
      <c r="P115" s="25">
        <f t="shared" ca="1" si="24"/>
        <v>0.7126851924232469</v>
      </c>
      <c r="Q115" s="25">
        <f t="shared" ca="1" si="24"/>
        <v>-0.87558697378923533</v>
      </c>
      <c r="R115" s="25">
        <f t="shared" ca="1" si="24"/>
        <v>-1.3610148876287567</v>
      </c>
      <c r="S115" s="25">
        <f t="shared" ca="1" si="25"/>
        <v>-0.68557936458205226</v>
      </c>
      <c r="T115" s="25">
        <f t="shared" ca="1" si="25"/>
        <v>-1.121920618057644</v>
      </c>
      <c r="U115" s="25">
        <f t="shared" ca="1" si="25"/>
        <v>-0.74831621935949078</v>
      </c>
      <c r="V115" s="25">
        <f t="shared" ca="1" si="25"/>
        <v>-1.1402909636347323</v>
      </c>
      <c r="W115" s="25">
        <f t="shared" ca="1" si="25"/>
        <v>-1.3561240540503641</v>
      </c>
      <c r="X115" s="25">
        <f t="shared" ca="1" si="25"/>
        <v>-0.59761042856167479</v>
      </c>
      <c r="Y115" s="25">
        <f t="shared" ca="1" si="25"/>
        <v>-0.45030769891312228</v>
      </c>
      <c r="Z115" s="25">
        <f t="shared" ca="1" si="25"/>
        <v>-0.80539340144500604</v>
      </c>
      <c r="AA115" s="25">
        <f t="shared" ca="1" si="25"/>
        <v>-0.45237169465934857</v>
      </c>
      <c r="AB115" s="25">
        <f t="shared" ca="1" si="25"/>
        <v>5.6520691608107881E-2</v>
      </c>
      <c r="AC115" s="25">
        <f t="shared" ca="1" si="25"/>
        <v>-5.6433696935244373E-2</v>
      </c>
      <c r="AD115" s="25">
        <f t="shared" ca="1" si="25"/>
        <v>-0.34258912695365146</v>
      </c>
      <c r="AE115" s="25">
        <f t="shared" ca="1" si="25"/>
        <v>-2.556540218470036E-2</v>
      </c>
      <c r="AF115" s="25">
        <f t="shared" ca="1" si="25"/>
        <v>-0.64573580494328053</v>
      </c>
      <c r="AG115" s="25">
        <f t="shared" ca="1" si="25"/>
        <v>-0.4924037126683688</v>
      </c>
      <c r="AV115" s="28"/>
    </row>
    <row r="116" spans="1:48">
      <c r="G116"/>
      <c r="H116" s="13" t="s">
        <v>84</v>
      </c>
      <c r="I116" s="25">
        <f t="shared" ca="1" si="24"/>
        <v>3.0113930900000925E-2</v>
      </c>
      <c r="J116" s="25">
        <f t="shared" ca="1" si="24"/>
        <v>-0.38549974668724096</v>
      </c>
      <c r="K116" s="25">
        <f t="shared" ca="1" si="24"/>
        <v>-1.0786514910037586</v>
      </c>
      <c r="L116" s="25">
        <f t="shared" ca="1" si="24"/>
        <v>0.20200256140573766</v>
      </c>
      <c r="M116" s="25">
        <f t="shared" ca="1" si="24"/>
        <v>-7.9327243688130697E-2</v>
      </c>
      <c r="N116" s="25">
        <f t="shared" ca="1" si="24"/>
        <v>0.11997372141814412</v>
      </c>
      <c r="O116" s="25">
        <f t="shared" ca="1" si="24"/>
        <v>-5.4167029168504084E-2</v>
      </c>
      <c r="P116" s="25">
        <f t="shared" ca="1" si="24"/>
        <v>0.10764749311737615</v>
      </c>
      <c r="Q116" s="25">
        <f t="shared" ca="1" si="24"/>
        <v>-0.55682008540635075</v>
      </c>
      <c r="R116" s="25">
        <f t="shared" ca="1" si="24"/>
        <v>-0.16297381787527773</v>
      </c>
      <c r="S116" s="25">
        <f t="shared" ca="1" si="25"/>
        <v>0.21878007724310372</v>
      </c>
      <c r="T116" s="25">
        <f t="shared" ca="1" si="25"/>
        <v>-0.29249395519315657</v>
      </c>
      <c r="U116" s="25">
        <f t="shared" ca="1" si="25"/>
        <v>0.32266464735796763</v>
      </c>
      <c r="V116" s="25">
        <f t="shared" ca="1" si="25"/>
        <v>-0.1324101794813505</v>
      </c>
      <c r="W116" s="25">
        <f t="shared" ca="1" si="25"/>
        <v>-0.32352412668273611</v>
      </c>
      <c r="X116" s="25">
        <f t="shared" ca="1" si="25"/>
        <v>0.2192390294079887</v>
      </c>
      <c r="Y116" s="25">
        <f t="shared" ca="1" si="25"/>
        <v>-0.42928426631777983</v>
      </c>
      <c r="Z116" s="25">
        <f t="shared" ca="1" si="25"/>
        <v>-0.45845213313564454</v>
      </c>
      <c r="AA116" s="25">
        <f t="shared" ca="1" si="25"/>
        <v>1.9316824503210227E-2</v>
      </c>
      <c r="AB116" s="25">
        <f t="shared" ca="1" si="25"/>
        <v>0.61932230721800074</v>
      </c>
      <c r="AC116" s="25">
        <f t="shared" ca="1" si="25"/>
        <v>0.78985499234275269</v>
      </c>
      <c r="AD116" s="25">
        <f t="shared" ca="1" si="25"/>
        <v>-0.1745333742589828</v>
      </c>
      <c r="AE116" s="25">
        <f t="shared" ca="1" si="25"/>
        <v>0.48854945056399085</v>
      </c>
      <c r="AF116" s="25">
        <f t="shared" ca="1" si="25"/>
        <v>-0.23720762254334113</v>
      </c>
      <c r="AG116" s="25">
        <f t="shared" ca="1" si="25"/>
        <v>-0.20604216854756305</v>
      </c>
      <c r="AV116" s="28"/>
    </row>
    <row r="117" spans="1:48">
      <c r="G117"/>
      <c r="H117" s="13" t="s">
        <v>187</v>
      </c>
      <c r="I117" s="25">
        <f t="shared" ca="1" si="24"/>
        <v>-2.9496750000000704E-3</v>
      </c>
      <c r="J117" s="25">
        <f t="shared" ca="1" si="24"/>
        <v>2.8736904999999979E-2</v>
      </c>
      <c r="K117" s="25">
        <f t="shared" ca="1" si="24"/>
        <v>-8.9468852594022791E-2</v>
      </c>
      <c r="L117" s="25">
        <f t="shared" ca="1" si="24"/>
        <v>-0.14086151340407105</v>
      </c>
      <c r="M117" s="25">
        <f t="shared" ca="1" si="24"/>
        <v>9.6069379982624922E-2</v>
      </c>
      <c r="N117" s="25">
        <f t="shared" ca="1" si="24"/>
        <v>-0.10163400050253768</v>
      </c>
      <c r="O117" s="25">
        <f t="shared" ca="1" si="24"/>
        <v>8.6966013526300234E-2</v>
      </c>
      <c r="P117" s="25">
        <f t="shared" ca="1" si="24"/>
        <v>0.24325642871841682</v>
      </c>
      <c r="Q117" s="25">
        <f t="shared" ca="1" si="24"/>
        <v>0.24790096081715365</v>
      </c>
      <c r="R117" s="25">
        <f t="shared" ca="1" si="24"/>
        <v>0.26438414606080185</v>
      </c>
      <c r="S117" s="25">
        <f t="shared" ca="1" si="25"/>
        <v>0.45017684126542917</v>
      </c>
      <c r="T117" s="25">
        <f t="shared" ca="1" si="25"/>
        <v>0.34184949336865794</v>
      </c>
      <c r="U117" s="25">
        <f t="shared" ca="1" si="25"/>
        <v>0.29736017470563458</v>
      </c>
      <c r="V117" s="25">
        <f t="shared" ca="1" si="25"/>
        <v>0.35755453822867456</v>
      </c>
      <c r="W117" s="25">
        <f t="shared" ca="1" si="25"/>
        <v>0.3521828187851388</v>
      </c>
      <c r="X117" s="25">
        <f t="shared" ca="1" si="25"/>
        <v>0.78141611888431906</v>
      </c>
      <c r="Y117" s="25">
        <f t="shared" ca="1" si="25"/>
        <v>0.67841403902521957</v>
      </c>
      <c r="Z117" s="25">
        <f t="shared" ca="1" si="25"/>
        <v>0.29772929125648806</v>
      </c>
      <c r="AA117" s="25">
        <f t="shared" ca="1" si="25"/>
        <v>0.65041038685717922</v>
      </c>
      <c r="AB117" s="25">
        <f t="shared" ca="1" si="25"/>
        <v>0.64588366768407646</v>
      </c>
      <c r="AC117" s="25">
        <f t="shared" ca="1" si="25"/>
        <v>0.52188404597117555</v>
      </c>
      <c r="AD117" s="25">
        <f t="shared" ca="1" si="25"/>
        <v>0.38284564606418553</v>
      </c>
      <c r="AE117" s="25">
        <f t="shared" ca="1" si="25"/>
        <v>0.47208411464385519</v>
      </c>
      <c r="AF117" s="25">
        <f t="shared" ca="1" si="25"/>
        <v>0.75928711674958227</v>
      </c>
      <c r="AG117" s="25">
        <f t="shared" ca="1" si="25"/>
        <v>0.70510497561946794</v>
      </c>
      <c r="AV117" s="28"/>
    </row>
    <row r="118" spans="1:48">
      <c r="G118"/>
      <c r="H118" s="13" t="s">
        <v>15</v>
      </c>
      <c r="I118" s="25">
        <f t="shared" ca="1" si="24"/>
        <v>3.8299590000008267E-4</v>
      </c>
      <c r="J118" s="25">
        <f t="shared" ca="1" si="24"/>
        <v>1.363523011999996E-2</v>
      </c>
      <c r="K118" s="25">
        <f t="shared" ca="1" si="24"/>
        <v>2.0639583399999651E-2</v>
      </c>
      <c r="L118" s="25">
        <f t="shared" ca="1" si="24"/>
        <v>6.2990528999998787E-3</v>
      </c>
      <c r="M118" s="25">
        <f t="shared" ca="1" si="24"/>
        <v>-7.3926389999999171E-3</v>
      </c>
      <c r="N118" s="25">
        <f t="shared" ca="1" si="24"/>
        <v>1.3065613000003396E-3</v>
      </c>
      <c r="O118" s="25">
        <f t="shared" ca="1" si="24"/>
        <v>-1.0503530999999839E-2</v>
      </c>
      <c r="P118" s="25">
        <f t="shared" ca="1" si="24"/>
        <v>-4.8166479999995314E-3</v>
      </c>
      <c r="Q118" s="25">
        <f t="shared" ca="1" si="24"/>
        <v>4.7927582999998775E-2</v>
      </c>
      <c r="R118" s="25">
        <f t="shared" ca="1" si="24"/>
        <v>1.9788520000000063E-2</v>
      </c>
      <c r="S118" s="25">
        <f t="shared" ca="1" si="25"/>
        <v>8.3102330999999141E-2</v>
      </c>
      <c r="T118" s="25">
        <f t="shared" ca="1" si="25"/>
        <v>1.4734919999998965E-2</v>
      </c>
      <c r="U118" s="25">
        <f t="shared" ca="1" si="25"/>
        <v>2.7368511000000581E-2</v>
      </c>
      <c r="V118" s="25">
        <f t="shared" ca="1" si="25"/>
        <v>-1.2935310000011669E-3</v>
      </c>
      <c r="W118" s="25">
        <f t="shared" ca="1" si="25"/>
        <v>-6.5953321999997566E-2</v>
      </c>
      <c r="X118" s="25">
        <f t="shared" ca="1" si="25"/>
        <v>0.14744180000000051</v>
      </c>
      <c r="Y118" s="25">
        <f t="shared" ca="1" si="25"/>
        <v>0.17714945999999873</v>
      </c>
      <c r="Z118" s="25">
        <f t="shared" ca="1" si="25"/>
        <v>8.7547850000002661E-2</v>
      </c>
      <c r="AA118" s="25">
        <f t="shared" ca="1" si="25"/>
        <v>0.61498731499999848</v>
      </c>
      <c r="AB118" s="25">
        <f t="shared" ca="1" si="25"/>
        <v>0.36102117400000133</v>
      </c>
      <c r="AC118" s="25">
        <f t="shared" ca="1" si="25"/>
        <v>0.79880711000000515</v>
      </c>
      <c r="AD118" s="25">
        <f t="shared" ca="1" si="25"/>
        <v>0.80244089499999971</v>
      </c>
      <c r="AE118" s="25">
        <f t="shared" ca="1" si="25"/>
        <v>1.5939987159999947</v>
      </c>
      <c r="AF118" s="25">
        <f t="shared" ca="1" si="25"/>
        <v>0.74498869399999967</v>
      </c>
      <c r="AG118" s="25">
        <f t="shared" ca="1" si="25"/>
        <v>0.74282301999999256</v>
      </c>
      <c r="AV118" s="28"/>
    </row>
    <row r="119" spans="1:48">
      <c r="G119"/>
      <c r="H119" s="67" t="s">
        <v>6</v>
      </c>
      <c r="I119" s="25">
        <f t="shared" ca="1" si="24"/>
        <v>-1.6283412748590079E-2</v>
      </c>
      <c r="J119" s="25">
        <f t="shared" ca="1" si="24"/>
        <v>-3.593879602722775E-2</v>
      </c>
      <c r="K119" s="25">
        <f t="shared" ca="1" si="24"/>
        <v>-6.1147541603881049E-2</v>
      </c>
      <c r="L119" s="25">
        <f t="shared" ca="1" si="24"/>
        <v>-5.2101622723681885E-2</v>
      </c>
      <c r="M119" s="25">
        <f t="shared" ca="1" si="24"/>
        <v>-6.4517629595271506E-2</v>
      </c>
      <c r="N119" s="25">
        <f t="shared" ca="1" si="24"/>
        <v>-6.237451738685286E-2</v>
      </c>
      <c r="O119" s="25">
        <f t="shared" ca="1" si="24"/>
        <v>-3.2931722813129907E-2</v>
      </c>
      <c r="P119" s="25">
        <f t="shared" ca="1" si="24"/>
        <v>-4.8282019220259369E-2</v>
      </c>
      <c r="Q119" s="25">
        <f t="shared" ca="1" si="24"/>
        <v>-2.9413877570186743E-2</v>
      </c>
      <c r="R119" s="25">
        <f t="shared" ca="1" si="24"/>
        <v>-5.2994142066790574E-2</v>
      </c>
      <c r="S119" s="25">
        <f t="shared" ca="1" si="25"/>
        <v>-3.7365175549034117E-2</v>
      </c>
      <c r="T119" s="25">
        <f t="shared" ca="1" si="25"/>
        <v>-7.5145867749815812E-2</v>
      </c>
      <c r="U119" s="25">
        <f t="shared" ca="1" si="25"/>
        <v>-3.5981876084381838E-2</v>
      </c>
      <c r="V119" s="25">
        <f t="shared" ca="1" si="25"/>
        <v>-2.2324906938139974E-2</v>
      </c>
      <c r="W119" s="25">
        <f t="shared" ca="1" si="25"/>
        <v>-3.1322233080017213E-2</v>
      </c>
      <c r="X119" s="25">
        <f t="shared" ca="1" si="25"/>
        <v>-2.9689302817948373E-2</v>
      </c>
      <c r="Y119" s="25">
        <f t="shared" ca="1" si="25"/>
        <v>-3.4628655526885266E-2</v>
      </c>
      <c r="Z119" s="25">
        <f t="shared" ca="1" si="25"/>
        <v>1.189305616807178E-2</v>
      </c>
      <c r="AA119" s="25">
        <f t="shared" ca="1" si="25"/>
        <v>-6.2404097840101716E-2</v>
      </c>
      <c r="AB119" s="25">
        <f t="shared" ca="1" si="25"/>
        <v>-0.22935449903391328</v>
      </c>
      <c r="AC119" s="25">
        <f t="shared" ca="1" si="25"/>
        <v>-1.5060821276839305E-2</v>
      </c>
      <c r="AD119" s="25">
        <f t="shared" ca="1" si="25"/>
        <v>-4.0315694514018105E-2</v>
      </c>
      <c r="AE119" s="25">
        <f t="shared" ca="1" si="25"/>
        <v>7.3590511400312614E-2</v>
      </c>
      <c r="AF119" s="25">
        <f t="shared" ca="1" si="25"/>
        <v>0.13654388292615205</v>
      </c>
      <c r="AG119" s="25">
        <f t="shared" ca="1" si="25"/>
        <v>8.0853190562220328E-3</v>
      </c>
      <c r="AV119" s="28"/>
    </row>
    <row r="120" spans="1:48">
      <c r="G120"/>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V120" s="28"/>
    </row>
    <row r="121" spans="1:48">
      <c r="G121"/>
      <c r="H121" s="13" t="s">
        <v>191</v>
      </c>
      <c r="I121" s="25">
        <f t="shared" ref="I121:R123" ca="1" si="26">(-SUMIFS(OFFSET(INDIRECT("'"&amp;$E$1 &amp; "_Generation'!C:C"), 0, I$1), INDIRECT("'"&amp;$E$1 &amp; "_Generation'!B:B"),$H121, INDIRECT("'"&amp;$E$1 &amp; "_Generation'!A:A"),$B$104) + SUMIFS(OFFSET(INDIRECT("'"&amp;$C$1 &amp; "_Generation'!C:C"), 0, I$1), INDIRECT("'"&amp;$C$1 &amp; "_Generation'!B:B"),$H121, INDIRECT("'"&amp;$C$1 &amp; "_Generation'!A:A"),$B$104)) / 1000</f>
        <v>3.1663039999999455E-2</v>
      </c>
      <c r="J121" s="25">
        <f t="shared" ca="1" si="26"/>
        <v>-0.47969624805529382</v>
      </c>
      <c r="K121" s="25">
        <f t="shared" ca="1" si="26"/>
        <v>-1.3096456656608133</v>
      </c>
      <c r="L121" s="25">
        <f t="shared" ca="1" si="26"/>
        <v>0.23827660887574165</v>
      </c>
      <c r="M121" s="25">
        <f t="shared" ca="1" si="26"/>
        <v>-0.1023627916734149</v>
      </c>
      <c r="N121" s="25">
        <f t="shared" ca="1" si="26"/>
        <v>0.14790802809072556</v>
      </c>
      <c r="O121" s="25">
        <f t="shared" ca="1" si="26"/>
        <v>-7.1670114812284733E-2</v>
      </c>
      <c r="P121" s="25">
        <f t="shared" ca="1" si="26"/>
        <v>0.12863949180919734</v>
      </c>
      <c r="Q121" s="25">
        <f t="shared" ca="1" si="26"/>
        <v>-0.65465102791711616</v>
      </c>
      <c r="R121" s="25">
        <f t="shared" ca="1" si="26"/>
        <v>-0.18267956976876668</v>
      </c>
      <c r="S121" s="25">
        <f t="shared" ref="S121:AG123" ca="1" si="27">(-SUMIFS(OFFSET(INDIRECT("'"&amp;$E$1 &amp; "_Generation'!C:C"), 0, S$1), INDIRECT("'"&amp;$E$1 &amp; "_Generation'!B:B"),$H121, INDIRECT("'"&amp;$E$1 &amp; "_Generation'!A:A"),$B$104) + SUMIFS(OFFSET(INDIRECT("'"&amp;$C$1 &amp; "_Generation'!C:C"), 0, S$1), INDIRECT("'"&amp;$C$1 &amp; "_Generation'!B:B"),$H121, INDIRECT("'"&amp;$C$1 &amp; "_Generation'!A:A"),$B$104)) / 1000</f>
        <v>0.2799014006147954</v>
      </c>
      <c r="T121" s="25">
        <f t="shared" ca="1" si="27"/>
        <v>-0.33648252586019956</v>
      </c>
      <c r="U121" s="25">
        <f t="shared" ca="1" si="27"/>
        <v>0.39437990423602604</v>
      </c>
      <c r="V121" s="25">
        <f t="shared" ca="1" si="27"/>
        <v>-0.14870983563312984</v>
      </c>
      <c r="W121" s="25">
        <f t="shared" ca="1" si="27"/>
        <v>-0.38317926562536375</v>
      </c>
      <c r="X121" s="25">
        <f t="shared" ca="1" si="27"/>
        <v>0.27598311191369795</v>
      </c>
      <c r="Y121" s="25">
        <f t="shared" ca="1" si="27"/>
        <v>-0.51728088819712137</v>
      </c>
      <c r="Z121" s="25">
        <f t="shared" ca="1" si="27"/>
        <v>-0.53154007654429003</v>
      </c>
      <c r="AA121" s="25">
        <f t="shared" ca="1" si="27"/>
        <v>2.1763458019293466E-2</v>
      </c>
      <c r="AB121" s="25">
        <f t="shared" ca="1" si="27"/>
        <v>0.74692584131566397</v>
      </c>
      <c r="AC121" s="25">
        <f t="shared" ca="1" si="27"/>
        <v>0.95790186174879632</v>
      </c>
      <c r="AD121" s="25">
        <f t="shared" ca="1" si="27"/>
        <v>-0.20541960645196741</v>
      </c>
      <c r="AE121" s="25">
        <f t="shared" ca="1" si="27"/>
        <v>0.58529843426314254</v>
      </c>
      <c r="AF121" s="25">
        <f t="shared" ca="1" si="27"/>
        <v>-0.28468084138207994</v>
      </c>
      <c r="AG121" s="25">
        <f t="shared" ca="1" si="27"/>
        <v>-0.24411369887500406</v>
      </c>
      <c r="AV121" s="28"/>
    </row>
    <row r="122" spans="1:48">
      <c r="G122"/>
      <c r="H122" s="13" t="s">
        <v>188</v>
      </c>
      <c r="I122" s="25">
        <f t="shared" ca="1" si="26"/>
        <v>-6.5718999999999144E-3</v>
      </c>
      <c r="J122" s="25">
        <f t="shared" ca="1" si="26"/>
        <v>3.416876000000002E-2</v>
      </c>
      <c r="K122" s="25">
        <f t="shared" ca="1" si="26"/>
        <v>-0.11406261723392981</v>
      </c>
      <c r="L122" s="25">
        <f t="shared" ca="1" si="26"/>
        <v>-0.21873037915689747</v>
      </c>
      <c r="M122" s="25">
        <f t="shared" ca="1" si="26"/>
        <v>0.38816996937903969</v>
      </c>
      <c r="N122" s="25">
        <f t="shared" ca="1" si="26"/>
        <v>-0.17300413018563632</v>
      </c>
      <c r="O122" s="25">
        <f t="shared" ca="1" si="26"/>
        <v>7.5384875396010104E-2</v>
      </c>
      <c r="P122" s="25">
        <f t="shared" ca="1" si="26"/>
        <v>0.43630102936919685</v>
      </c>
      <c r="Q122" s="25">
        <f t="shared" ca="1" si="26"/>
        <v>0.42401565278842829</v>
      </c>
      <c r="R122" s="25">
        <f t="shared" ca="1" si="26"/>
        <v>0.33930807423113585</v>
      </c>
      <c r="S122" s="25">
        <f t="shared" ca="1" si="27"/>
        <v>0.57938195898924461</v>
      </c>
      <c r="T122" s="25">
        <f t="shared" ca="1" si="27"/>
        <v>0.58227411854673117</v>
      </c>
      <c r="U122" s="25">
        <f t="shared" ca="1" si="27"/>
        <v>0.51122082942344238</v>
      </c>
      <c r="V122" s="25">
        <f t="shared" ca="1" si="27"/>
        <v>0.44141873191134434</v>
      </c>
      <c r="W122" s="25">
        <f t="shared" ca="1" si="27"/>
        <v>0.43406029181606393</v>
      </c>
      <c r="X122" s="25">
        <f t="shared" ca="1" si="27"/>
        <v>1.0615091010526794</v>
      </c>
      <c r="Y122" s="25">
        <f t="shared" ca="1" si="27"/>
        <v>0.99277947228457564</v>
      </c>
      <c r="Z122" s="25">
        <f t="shared" ca="1" si="27"/>
        <v>0.41463990344289597</v>
      </c>
      <c r="AA122" s="25">
        <f t="shared" ca="1" si="27"/>
        <v>0.82372972817176016</v>
      </c>
      <c r="AB122" s="25">
        <f t="shared" ca="1" si="27"/>
        <v>0.96122727951842712</v>
      </c>
      <c r="AC122" s="25">
        <f t="shared" ca="1" si="27"/>
        <v>0.68354303937111216</v>
      </c>
      <c r="AD122" s="25">
        <f t="shared" ca="1" si="27"/>
        <v>0.55183276987551289</v>
      </c>
      <c r="AE122" s="25">
        <f t="shared" ca="1" si="27"/>
        <v>0.57235867022916775</v>
      </c>
      <c r="AF122" s="25">
        <f t="shared" ca="1" si="27"/>
        <v>1.1025369389793487</v>
      </c>
      <c r="AG122" s="25">
        <f t="shared" ca="1" si="27"/>
        <v>0.88743844883809109</v>
      </c>
      <c r="AV122" s="28"/>
    </row>
    <row r="123" spans="1:48">
      <c r="H123" s="13" t="s">
        <v>94</v>
      </c>
      <c r="I123" s="25">
        <f t="shared" ca="1" si="26"/>
        <v>4.5917580000002546E-4</v>
      </c>
      <c r="J123" s="25">
        <f t="shared" ca="1" si="26"/>
        <v>1.6370139229999948E-2</v>
      </c>
      <c r="K123" s="25">
        <f t="shared" ca="1" si="26"/>
        <v>2.4743300200000248E-2</v>
      </c>
      <c r="L123" s="25">
        <f t="shared" ca="1" si="26"/>
        <v>7.5393800000001648E-3</v>
      </c>
      <c r="M123" s="25">
        <f t="shared" ca="1" si="26"/>
        <v>-8.8043760000000477E-3</v>
      </c>
      <c r="N123" s="25">
        <f t="shared" ca="1" si="26"/>
        <v>1.7809100000004037E-3</v>
      </c>
      <c r="O123" s="25">
        <f t="shared" ca="1" si="26"/>
        <v>-1.278429799999958E-2</v>
      </c>
      <c r="P123" s="25">
        <f t="shared" ca="1" si="26"/>
        <v>-4.6356460000006334E-3</v>
      </c>
      <c r="Q123" s="25">
        <f t="shared" ca="1" si="26"/>
        <v>5.7713299999999433E-2</v>
      </c>
      <c r="R123" s="25">
        <f t="shared" ca="1" si="26"/>
        <v>2.2457431999999243E-2</v>
      </c>
      <c r="S123" s="25">
        <f t="shared" ca="1" si="27"/>
        <v>9.9246270999998165E-2</v>
      </c>
      <c r="T123" s="25">
        <f t="shared" ca="1" si="27"/>
        <v>2.3055267000001548E-2</v>
      </c>
      <c r="U123" s="25">
        <f t="shared" ca="1" si="27"/>
        <v>3.1351824999999736E-2</v>
      </c>
      <c r="V123" s="25">
        <f t="shared" ca="1" si="27"/>
        <v>-5.282670000000508E-3</v>
      </c>
      <c r="W123" s="25">
        <f t="shared" ca="1" si="27"/>
        <v>-7.8132763999999952E-2</v>
      </c>
      <c r="X123" s="25">
        <f t="shared" ca="1" si="27"/>
        <v>0.17652147999999943</v>
      </c>
      <c r="Y123" s="25">
        <f t="shared" ca="1" si="27"/>
        <v>0.21223069999999644</v>
      </c>
      <c r="Z123" s="25">
        <f t="shared" ca="1" si="27"/>
        <v>0.10450020500000028</v>
      </c>
      <c r="AA123" s="25">
        <f t="shared" ca="1" si="27"/>
        <v>0.73775674600000274</v>
      </c>
      <c r="AB123" s="25">
        <f t="shared" ca="1" si="27"/>
        <v>0.4342372649999961</v>
      </c>
      <c r="AC123" s="25">
        <f t="shared" ca="1" si="27"/>
        <v>0.95641337000000204</v>
      </c>
      <c r="AD123" s="25">
        <f t="shared" ca="1" si="27"/>
        <v>0.9642044999999998</v>
      </c>
      <c r="AE123" s="25">
        <f t="shared" ca="1" si="27"/>
        <v>1.9092743100000042</v>
      </c>
      <c r="AF123" s="25">
        <f t="shared" ca="1" si="27"/>
        <v>0.89901955000000455</v>
      </c>
      <c r="AG123" s="25">
        <f t="shared" ca="1" si="27"/>
        <v>0.88450302999999986</v>
      </c>
      <c r="AV123" s="28"/>
    </row>
    <row r="124" spans="1:48">
      <c r="AV124" s="28"/>
    </row>
    <row r="125" spans="1:48">
      <c r="H125" s="14" t="s">
        <v>90</v>
      </c>
      <c r="I125" s="14"/>
      <c r="AV125" s="28"/>
    </row>
    <row r="126" spans="1:48">
      <c r="H126" s="6" t="s">
        <v>190</v>
      </c>
      <c r="AV126" s="28"/>
    </row>
    <row r="127" spans="1:48" ht="23.25">
      <c r="A127" s="63" t="str">
        <f>B128&amp;" capacity difference by year"</f>
        <v>North West Tasmania capacity difference by year</v>
      </c>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V127" s="28" t="s">
        <v>132</v>
      </c>
    </row>
    <row r="128" spans="1:48">
      <c r="A128" s="11" t="s">
        <v>184</v>
      </c>
      <c r="B128" s="27" t="s">
        <v>159</v>
      </c>
      <c r="AV128" s="28" t="s">
        <v>133</v>
      </c>
    </row>
    <row r="129" spans="8:48">
      <c r="AV129" s="28" t="s">
        <v>134</v>
      </c>
    </row>
    <row r="130" spans="8:48">
      <c r="H130" t="s">
        <v>181</v>
      </c>
      <c r="I130" s="7" t="str">
        <f>I106</f>
        <v>2026-27</v>
      </c>
      <c r="J130" s="7" t="str">
        <f t="shared" ref="J130:AG130" si="28">J106</f>
        <v>2027-28</v>
      </c>
      <c r="K130" s="7" t="str">
        <f t="shared" si="28"/>
        <v>2028-29</v>
      </c>
      <c r="L130" s="7" t="str">
        <f t="shared" si="28"/>
        <v>2029-30</v>
      </c>
      <c r="M130" s="7" t="str">
        <f t="shared" si="28"/>
        <v>2030-31</v>
      </c>
      <c r="N130" s="7" t="str">
        <f t="shared" si="28"/>
        <v>2031-32</v>
      </c>
      <c r="O130" s="7" t="str">
        <f t="shared" si="28"/>
        <v>2032-33</v>
      </c>
      <c r="P130" s="7" t="str">
        <f t="shared" si="28"/>
        <v>2033-34</v>
      </c>
      <c r="Q130" s="7" t="str">
        <f t="shared" si="28"/>
        <v>2034-35</v>
      </c>
      <c r="R130" s="7" t="str">
        <f t="shared" si="28"/>
        <v>2035-36</v>
      </c>
      <c r="S130" s="7" t="str">
        <f t="shared" si="28"/>
        <v>2036-37</v>
      </c>
      <c r="T130" s="7" t="str">
        <f t="shared" si="28"/>
        <v>2037-38</v>
      </c>
      <c r="U130" s="7" t="str">
        <f t="shared" si="28"/>
        <v>2038-39</v>
      </c>
      <c r="V130" s="7" t="str">
        <f t="shared" si="28"/>
        <v>2039-40</v>
      </c>
      <c r="W130" s="7" t="str">
        <f t="shared" si="28"/>
        <v>2040-41</v>
      </c>
      <c r="X130" s="7" t="str">
        <f t="shared" si="28"/>
        <v>2041-42</v>
      </c>
      <c r="Y130" s="7" t="str">
        <f t="shared" si="28"/>
        <v>2042-43</v>
      </c>
      <c r="Z130" s="7" t="str">
        <f t="shared" si="28"/>
        <v>2043-44</v>
      </c>
      <c r="AA130" s="7" t="str">
        <f t="shared" si="28"/>
        <v>2044-45</v>
      </c>
      <c r="AB130" s="7" t="str">
        <f t="shared" si="28"/>
        <v>2045-46</v>
      </c>
      <c r="AC130" s="7" t="str">
        <f t="shared" si="28"/>
        <v>2046-47</v>
      </c>
      <c r="AD130" s="7" t="str">
        <f t="shared" si="28"/>
        <v>2047-48</v>
      </c>
      <c r="AE130" s="7" t="str">
        <f t="shared" si="28"/>
        <v>2048-49</v>
      </c>
      <c r="AF130" s="7" t="str">
        <f t="shared" si="28"/>
        <v>2049-50</v>
      </c>
      <c r="AG130" s="7" t="str">
        <f t="shared" si="28"/>
        <v>2050-51</v>
      </c>
      <c r="AV130" s="28" t="s">
        <v>135</v>
      </c>
    </row>
    <row r="131" spans="8:48">
      <c r="H131" s="13" t="s">
        <v>8</v>
      </c>
      <c r="I131" s="25">
        <f t="shared" ref="I131:AG131" ca="1" si="29">_xlfn.IFNA(INDEX(INDIRECT("'"&amp;$C$1 &amp; "_REZ Capacity'!$E$6:$AC$42"), MATCH($B$128, INDIRECT("'"&amp;$C$1 &amp; "_REZ Capacity'!$C$6:$C$42"),0),MATCH(I$130, INDIRECT("'"&amp;$C$1 &amp; "_REZ Capacity'!$E$5:$AC$5"),0))-INDEX(INDIRECT("'"&amp;$E$1 &amp; "_REZ Capacity'!$E$6:$AC$42"), MATCH($B$128, INDIRECT("'"&amp;$E$1 &amp; "_REZ Capacity'!$C$6:$C$42"),0),MATCH(I$130, INDIRECT("'"&amp;$E$1 &amp; "_REZ Capacity'!$E$5:$AC$5"),0)),0)</f>
        <v>0</v>
      </c>
      <c r="J131" s="25">
        <f t="shared" ca="1" si="29"/>
        <v>0</v>
      </c>
      <c r="K131" s="25">
        <f t="shared" ca="1" si="29"/>
        <v>0</v>
      </c>
      <c r="L131" s="25">
        <f t="shared" ca="1" si="29"/>
        <v>-23.148517999999999</v>
      </c>
      <c r="M131" s="25">
        <f t="shared" ca="1" si="29"/>
        <v>-23.148517999999999</v>
      </c>
      <c r="N131" s="25">
        <f t="shared" ca="1" si="29"/>
        <v>-23.148517999999999</v>
      </c>
      <c r="O131" s="25">
        <f t="shared" ca="1" si="29"/>
        <v>-23.148517999999999</v>
      </c>
      <c r="P131" s="25">
        <f t="shared" ca="1" si="29"/>
        <v>-23.148517999999999</v>
      </c>
      <c r="Q131" s="25">
        <f t="shared" ca="1" si="29"/>
        <v>-23.148517999999999</v>
      </c>
      <c r="R131" s="25">
        <f t="shared" ca="1" si="29"/>
        <v>-150</v>
      </c>
      <c r="S131" s="25">
        <f t="shared" ca="1" si="29"/>
        <v>-150</v>
      </c>
      <c r="T131" s="25">
        <f t="shared" ca="1" si="29"/>
        <v>-150</v>
      </c>
      <c r="U131" s="25">
        <f t="shared" ca="1" si="29"/>
        <v>-150</v>
      </c>
      <c r="V131" s="25">
        <f t="shared" ca="1" si="29"/>
        <v>-150</v>
      </c>
      <c r="W131" s="25">
        <f t="shared" ca="1" si="29"/>
        <v>-150</v>
      </c>
      <c r="X131" s="25">
        <f t="shared" ca="1" si="29"/>
        <v>-150</v>
      </c>
      <c r="Y131" s="25">
        <f t="shared" ca="1" si="29"/>
        <v>-150</v>
      </c>
      <c r="Z131" s="25">
        <f t="shared" ca="1" si="29"/>
        <v>-150</v>
      </c>
      <c r="AA131" s="25">
        <f t="shared" ca="1" si="29"/>
        <v>-150</v>
      </c>
      <c r="AB131" s="25">
        <f t="shared" ca="1" si="29"/>
        <v>-150</v>
      </c>
      <c r="AC131" s="25">
        <f t="shared" ca="1" si="29"/>
        <v>-150</v>
      </c>
      <c r="AD131" s="25">
        <f t="shared" ca="1" si="29"/>
        <v>-150</v>
      </c>
      <c r="AE131" s="25">
        <f t="shared" ca="1" si="29"/>
        <v>-150</v>
      </c>
      <c r="AF131" s="25">
        <f t="shared" ca="1" si="29"/>
        <v>-150</v>
      </c>
      <c r="AG131" s="25">
        <f t="shared" ca="1" si="29"/>
        <v>-150</v>
      </c>
      <c r="AV131" s="28" t="s">
        <v>136</v>
      </c>
    </row>
    <row r="132" spans="8:48">
      <c r="H132" s="13" t="s">
        <v>9</v>
      </c>
      <c r="I132" s="25">
        <f t="shared" ref="I132:AG132" ca="1" si="30">_xlfn.IFNA(INDEX(INDIRECT("'"&amp;$C$1 &amp; "_REZ Capacity'!$E$45:$AC$81"), MATCH($B$128, INDIRECT("'"&amp;$C$1 &amp; "_REZ Capacity'!$C$45:$C$81"),0),MATCH(I$130, INDIRECT("'"&amp;$C$1 &amp; "_REZ Capacity'!$E$5:$AC$5"),0))-INDEX(INDIRECT("'"&amp;$E$1 &amp; "_REZ Capacity'!$E$45:$AC$81"), MATCH($B$128, INDIRECT("'"&amp;$E$1 &amp; "_REZ Capacity'!$C$45:$C$81"),0),MATCH(I$130, INDIRECT("'"&amp;$E$1 &amp; "_REZ Capacity'!$E$5:$AC$5"),0)),0)</f>
        <v>0</v>
      </c>
      <c r="J132" s="25">
        <f t="shared" ca="1" si="30"/>
        <v>0</v>
      </c>
      <c r="K132" s="25">
        <f t="shared" ca="1" si="30"/>
        <v>0</v>
      </c>
      <c r="L132" s="25">
        <f t="shared" ca="1" si="30"/>
        <v>-150.45412999999996</v>
      </c>
      <c r="M132" s="25">
        <f t="shared" ca="1" si="30"/>
        <v>-150.45411999999999</v>
      </c>
      <c r="N132" s="25">
        <f t="shared" ca="1" si="30"/>
        <v>-150.45410000000004</v>
      </c>
      <c r="O132" s="25">
        <f t="shared" ca="1" si="30"/>
        <v>-43.187670000000026</v>
      </c>
      <c r="P132" s="25">
        <f t="shared" ca="1" si="30"/>
        <v>-37.280599999999936</v>
      </c>
      <c r="Q132" s="25">
        <f t="shared" ca="1" si="30"/>
        <v>64.454850000000079</v>
      </c>
      <c r="R132" s="25">
        <f t="shared" ca="1" si="30"/>
        <v>64.454850000000079</v>
      </c>
      <c r="S132" s="25">
        <f t="shared" ca="1" si="30"/>
        <v>92.695150000000012</v>
      </c>
      <c r="T132" s="25">
        <f t="shared" ca="1" si="30"/>
        <v>175.45865000000003</v>
      </c>
      <c r="U132" s="25">
        <f t="shared" ca="1" si="30"/>
        <v>295.14404999999988</v>
      </c>
      <c r="V132" s="25">
        <f t="shared" ca="1" si="30"/>
        <v>414.82945000000018</v>
      </c>
      <c r="W132" s="25">
        <f t="shared" ca="1" si="30"/>
        <v>414.82945000000018</v>
      </c>
      <c r="X132" s="25">
        <f t="shared" ca="1" si="30"/>
        <v>414.82945000000018</v>
      </c>
      <c r="Y132" s="25">
        <f t="shared" ca="1" si="30"/>
        <v>414.82945000000018</v>
      </c>
      <c r="Z132" s="25">
        <f t="shared" ca="1" si="30"/>
        <v>414.82945000000018</v>
      </c>
      <c r="AA132" s="25">
        <f t="shared" ca="1" si="30"/>
        <v>414.82945000000018</v>
      </c>
      <c r="AB132" s="25">
        <f t="shared" ca="1" si="30"/>
        <v>414.82945000000018</v>
      </c>
      <c r="AC132" s="25">
        <f t="shared" ca="1" si="30"/>
        <v>414.82945000000018</v>
      </c>
      <c r="AD132" s="25">
        <f t="shared" ca="1" si="30"/>
        <v>448.94545000000016</v>
      </c>
      <c r="AE132" s="25">
        <f t="shared" ca="1" si="30"/>
        <v>448.94545000000016</v>
      </c>
      <c r="AF132" s="25">
        <f t="shared" ca="1" si="30"/>
        <v>448.94545000000016</v>
      </c>
      <c r="AG132" s="25">
        <f t="shared" ca="1" si="30"/>
        <v>448.94545000000016</v>
      </c>
      <c r="AV132" s="28" t="s">
        <v>137</v>
      </c>
    </row>
    <row r="133" spans="8:48">
      <c r="H133" s="13" t="s">
        <v>182</v>
      </c>
      <c r="I133" s="25">
        <f t="shared" ref="I133:AG133" ca="1" si="31">_xlfn.IFNA(INDEX(INDIRECT("'"&amp;$C$1 &amp; "_REZ Capacity'!$E$84:$AC$89"), MATCH($B$128, INDIRECT("'"&amp;$C$1 &amp; "_REZ Capacity'!$C$84:$C$89"),0),MATCH(I$130, INDIRECT("'"&amp;$C$1 &amp; "_REZ Capacity'!$E$5:$AC$5"),0))-INDEX(INDIRECT("'"&amp;$E$1 &amp; "_REZ Capacity'!$E$84:$AC$89"), MATCH($B$128, INDIRECT("'"&amp;$E$1 &amp; "_REZ Capacity'!$C$84:$C$89"),0),MATCH(I$130, INDIRECT("'"&amp;$E$1 &amp; "_REZ Capacity'!$E$5:$AC$5"),0)),0)</f>
        <v>0</v>
      </c>
      <c r="J133" s="25">
        <f t="shared" ca="1" si="31"/>
        <v>0</v>
      </c>
      <c r="K133" s="25">
        <f t="shared" ca="1" si="31"/>
        <v>0</v>
      </c>
      <c r="L133" s="25">
        <f t="shared" ca="1" si="31"/>
        <v>0</v>
      </c>
      <c r="M133" s="25">
        <f t="shared" ca="1" si="31"/>
        <v>0</v>
      </c>
      <c r="N133" s="25">
        <f t="shared" ca="1" si="31"/>
        <v>0</v>
      </c>
      <c r="O133" s="25">
        <f t="shared" ca="1" si="31"/>
        <v>0</v>
      </c>
      <c r="P133" s="25">
        <f t="shared" ca="1" si="31"/>
        <v>0</v>
      </c>
      <c r="Q133" s="25">
        <f t="shared" ca="1" si="31"/>
        <v>0</v>
      </c>
      <c r="R133" s="25">
        <f t="shared" ca="1" si="31"/>
        <v>0</v>
      </c>
      <c r="S133" s="25">
        <f t="shared" ca="1" si="31"/>
        <v>0</v>
      </c>
      <c r="T133" s="25">
        <f t="shared" ca="1" si="31"/>
        <v>0</v>
      </c>
      <c r="U133" s="25">
        <f t="shared" ca="1" si="31"/>
        <v>0</v>
      </c>
      <c r="V133" s="25">
        <f t="shared" ca="1" si="31"/>
        <v>0</v>
      </c>
      <c r="W133" s="25">
        <f t="shared" ca="1" si="31"/>
        <v>0</v>
      </c>
      <c r="X133" s="25">
        <f t="shared" ca="1" si="31"/>
        <v>0</v>
      </c>
      <c r="Y133" s="25">
        <f t="shared" ca="1" si="31"/>
        <v>0</v>
      </c>
      <c r="Z133" s="25">
        <f t="shared" ca="1" si="31"/>
        <v>0</v>
      </c>
      <c r="AA133" s="25">
        <f t="shared" ca="1" si="31"/>
        <v>0</v>
      </c>
      <c r="AB133" s="25">
        <f t="shared" ca="1" si="31"/>
        <v>0</v>
      </c>
      <c r="AC133" s="25">
        <f t="shared" ca="1" si="31"/>
        <v>0</v>
      </c>
      <c r="AD133" s="25">
        <f t="shared" ca="1" si="31"/>
        <v>0</v>
      </c>
      <c r="AE133" s="25">
        <f t="shared" ca="1" si="31"/>
        <v>0</v>
      </c>
      <c r="AF133" s="25">
        <f t="shared" ca="1" si="31"/>
        <v>0</v>
      </c>
      <c r="AG133" s="25">
        <f t="shared" ca="1" si="31"/>
        <v>0</v>
      </c>
      <c r="AV133" s="28" t="s">
        <v>138</v>
      </c>
    </row>
    <row r="134" spans="8:48">
      <c r="AV134" s="28" t="s">
        <v>28</v>
      </c>
    </row>
    <row r="135" spans="8:48">
      <c r="AV135" s="28" t="s">
        <v>139</v>
      </c>
    </row>
    <row r="136" spans="8:48">
      <c r="AV136" s="28" t="s">
        <v>140</v>
      </c>
    </row>
    <row r="137" spans="8:48">
      <c r="AV137" s="28" t="s">
        <v>141</v>
      </c>
    </row>
    <row r="138" spans="8:48">
      <c r="AV138" s="28" t="s">
        <v>142</v>
      </c>
    </row>
    <row r="139" spans="8:48">
      <c r="AV139" s="28" t="s">
        <v>143</v>
      </c>
    </row>
    <row r="140" spans="8:48">
      <c r="AV140" s="28" t="s">
        <v>144</v>
      </c>
    </row>
    <row r="141" spans="8:48">
      <c r="AV141" s="28" t="s">
        <v>145</v>
      </c>
    </row>
    <row r="142" spans="8:48">
      <c r="AV142" s="28" t="s">
        <v>146</v>
      </c>
    </row>
    <row r="143" spans="8:48">
      <c r="AV143" s="28" t="s">
        <v>147</v>
      </c>
    </row>
    <row r="144" spans="8:48">
      <c r="AV144" s="28" t="s">
        <v>186</v>
      </c>
    </row>
    <row r="145" spans="1:48">
      <c r="AV145" t="s">
        <v>218</v>
      </c>
    </row>
    <row r="146" spans="1:48" ht="23.25">
      <c r="A146" s="63" t="str">
        <f>B147&amp;" generation difference by year"</f>
        <v>North West Tasmania generation difference by year</v>
      </c>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V146" t="s">
        <v>217</v>
      </c>
    </row>
    <row r="147" spans="1:48">
      <c r="A147" s="11" t="s">
        <v>184</v>
      </c>
      <c r="B147" s="27" t="s">
        <v>159</v>
      </c>
      <c r="AV147" t="s">
        <v>219</v>
      </c>
    </row>
    <row r="148" spans="1:48">
      <c r="AV148" t="s">
        <v>220</v>
      </c>
    </row>
    <row r="149" spans="1:48">
      <c r="H149" t="s">
        <v>183</v>
      </c>
      <c r="I149" s="7" t="str">
        <f>I130</f>
        <v>2026-27</v>
      </c>
      <c r="J149" s="7" t="str">
        <f t="shared" ref="J149:AG149" si="32">J130</f>
        <v>2027-28</v>
      </c>
      <c r="K149" s="7" t="str">
        <f t="shared" si="32"/>
        <v>2028-29</v>
      </c>
      <c r="L149" s="7" t="str">
        <f t="shared" si="32"/>
        <v>2029-30</v>
      </c>
      <c r="M149" s="7" t="str">
        <f t="shared" si="32"/>
        <v>2030-31</v>
      </c>
      <c r="N149" s="7" t="str">
        <f t="shared" si="32"/>
        <v>2031-32</v>
      </c>
      <c r="O149" s="7" t="str">
        <f t="shared" si="32"/>
        <v>2032-33</v>
      </c>
      <c r="P149" s="7" t="str">
        <f t="shared" si="32"/>
        <v>2033-34</v>
      </c>
      <c r="Q149" s="7" t="str">
        <f t="shared" si="32"/>
        <v>2034-35</v>
      </c>
      <c r="R149" s="7" t="str">
        <f t="shared" si="32"/>
        <v>2035-36</v>
      </c>
      <c r="S149" s="7" t="str">
        <f t="shared" si="32"/>
        <v>2036-37</v>
      </c>
      <c r="T149" s="7" t="str">
        <f t="shared" si="32"/>
        <v>2037-38</v>
      </c>
      <c r="U149" s="7" t="str">
        <f t="shared" si="32"/>
        <v>2038-39</v>
      </c>
      <c r="V149" s="7" t="str">
        <f t="shared" si="32"/>
        <v>2039-40</v>
      </c>
      <c r="W149" s="7" t="str">
        <f t="shared" si="32"/>
        <v>2040-41</v>
      </c>
      <c r="X149" s="7" t="str">
        <f t="shared" si="32"/>
        <v>2041-42</v>
      </c>
      <c r="Y149" s="7" t="str">
        <f t="shared" si="32"/>
        <v>2042-43</v>
      </c>
      <c r="Z149" s="7" t="str">
        <f t="shared" si="32"/>
        <v>2043-44</v>
      </c>
      <c r="AA149" s="7" t="str">
        <f t="shared" si="32"/>
        <v>2044-45</v>
      </c>
      <c r="AB149" s="7" t="str">
        <f t="shared" si="32"/>
        <v>2045-46</v>
      </c>
      <c r="AC149" s="7" t="str">
        <f t="shared" si="32"/>
        <v>2046-47</v>
      </c>
      <c r="AD149" s="7" t="str">
        <f t="shared" si="32"/>
        <v>2047-48</v>
      </c>
      <c r="AE149" s="7" t="str">
        <f t="shared" si="32"/>
        <v>2048-49</v>
      </c>
      <c r="AF149" s="7" t="str">
        <f t="shared" si="32"/>
        <v>2049-50</v>
      </c>
      <c r="AG149" s="7" t="str">
        <f t="shared" si="32"/>
        <v>2050-51</v>
      </c>
      <c r="AV149" t="s">
        <v>216</v>
      </c>
    </row>
    <row r="150" spans="1:48">
      <c r="H150" s="13" t="s">
        <v>8</v>
      </c>
      <c r="I150" s="25">
        <f t="shared" ref="I150:AG150" ca="1" si="33">_xlfn.IFNA(INDEX(INDIRECT("'"&amp;$C$1 &amp; "_REZ Generation'!$E$6:$AC$42"), MATCH($B$147, INDIRECT("'"&amp;$C$1 &amp; "_REZ Generation'!$C$6:$C$42"),0),MATCH(I$149, INDIRECT("'"&amp;$C$1 &amp; "_REZ Generation'!$E$5:$AC$5"),0))-INDEX(INDIRECT("'"&amp;$E$1 &amp; "_REZ Generation'!$E$6:$AC$42"), MATCH($B$147, INDIRECT("'"&amp;$E$1 &amp; "_REZ Generation'!$C$6:$C$42"),0),MATCH(I$149, INDIRECT("'"&amp;$E$1 &amp; "_REZ Generation'!$E$5:$AC$5"),0)),0)</f>
        <v>0</v>
      </c>
      <c r="J150" s="25">
        <f t="shared" ca="1" si="33"/>
        <v>-2.0787688999999997E-6</v>
      </c>
      <c r="K150" s="25">
        <f t="shared" ca="1" si="33"/>
        <v>-1.8592519999999997E-6</v>
      </c>
      <c r="L150" s="25">
        <f t="shared" ca="1" si="33"/>
        <v>-29.333521095519</v>
      </c>
      <c r="M150" s="25">
        <f t="shared" ca="1" si="33"/>
        <v>-35.230061132393999</v>
      </c>
      <c r="N150" s="25">
        <f t="shared" ca="1" si="33"/>
        <v>-33.697061397840997</v>
      </c>
      <c r="O150" s="25">
        <f t="shared" ca="1" si="33"/>
        <v>-35.929585836302003</v>
      </c>
      <c r="P150" s="25">
        <f t="shared" ca="1" si="33"/>
        <v>-36.165815460441998</v>
      </c>
      <c r="Q150" s="25">
        <f t="shared" ca="1" si="33"/>
        <v>-35.477383793815001</v>
      </c>
      <c r="R150" s="25">
        <f t="shared" ca="1" si="33"/>
        <v>-216.93449214783001</v>
      </c>
      <c r="S150" s="25">
        <f t="shared" ca="1" si="33"/>
        <v>-214.26333173486</v>
      </c>
      <c r="T150" s="25">
        <f t="shared" ca="1" si="33"/>
        <v>-203.38778046746998</v>
      </c>
      <c r="U150" s="25">
        <f t="shared" ca="1" si="33"/>
        <v>-219.07286237</v>
      </c>
      <c r="V150" s="25">
        <f t="shared" ca="1" si="33"/>
        <v>-227.475201657094</v>
      </c>
      <c r="W150" s="25">
        <f t="shared" ca="1" si="33"/>
        <v>-205.56561341128398</v>
      </c>
      <c r="X150" s="25">
        <f t="shared" ca="1" si="33"/>
        <v>-217.72766214070501</v>
      </c>
      <c r="Y150" s="25">
        <f t="shared" ca="1" si="33"/>
        <v>-216.68147713481</v>
      </c>
      <c r="Z150" s="25">
        <f t="shared" ca="1" si="33"/>
        <v>-210.415772234776</v>
      </c>
      <c r="AA150" s="25">
        <f t="shared" ca="1" si="33"/>
        <v>-199.06105353390998</v>
      </c>
      <c r="AB150" s="25">
        <f t="shared" ca="1" si="33"/>
        <v>-198.69390547394002</v>
      </c>
      <c r="AC150" s="25">
        <f t="shared" ca="1" si="33"/>
        <v>-193.12315600653</v>
      </c>
      <c r="AD150" s="25">
        <f t="shared" ca="1" si="33"/>
        <v>-204.74885399535</v>
      </c>
      <c r="AE150" s="25">
        <f t="shared" ca="1" si="33"/>
        <v>-211.06407280112001</v>
      </c>
      <c r="AF150" s="25">
        <f t="shared" ca="1" si="33"/>
        <v>-190.25100672635</v>
      </c>
      <c r="AG150" s="25">
        <f t="shared" ca="1" si="33"/>
        <v>-233.30452281639398</v>
      </c>
      <c r="AV150" t="s">
        <v>222</v>
      </c>
    </row>
    <row r="151" spans="1:48">
      <c r="H151" s="13" t="s">
        <v>9</v>
      </c>
      <c r="I151" s="25">
        <f t="shared" ref="I151:AG151" ca="1" si="34">_xlfn.IFNA(INDEX(INDIRECT("'"&amp;$C$1 &amp; "_REZ Generation'!$E$45:$AC$81"), MATCH($B$147, INDIRECT("'"&amp;$C$1 &amp; "_REZ Generation'!$C$45:$C$81"),0),MATCH(I$149, INDIRECT("'"&amp;$C$1 &amp; "_REZ Generation'!$E$5:$AC$5"),0))-INDEX(INDIRECT("'"&amp;$E$1 &amp; "_REZ Generation'!$E$45:$AC$81"), MATCH($B$147, INDIRECT("'"&amp;$E$1 &amp; "_REZ Generation'!$C$45:$C$81"),0),MATCH(I$149, INDIRECT("'"&amp;$E$1 &amp; "_REZ Generation'!$E$5:$AC$5"),0)),0)</f>
        <v>0</v>
      </c>
      <c r="J151" s="25">
        <f t="shared" ca="1" si="34"/>
        <v>-6.0709471142104121E-2</v>
      </c>
      <c r="K151" s="25">
        <f t="shared" ca="1" si="34"/>
        <v>-0.25172641981998822</v>
      </c>
      <c r="L151" s="25">
        <f t="shared" ca="1" si="34"/>
        <v>-151.26984697787407</v>
      </c>
      <c r="M151" s="25">
        <f t="shared" ca="1" si="34"/>
        <v>460.8849650313241</v>
      </c>
      <c r="N151" s="25">
        <f t="shared" ca="1" si="34"/>
        <v>1082.9794195447462</v>
      </c>
      <c r="O151" s="25">
        <f t="shared" ca="1" si="34"/>
        <v>1394.9076154604829</v>
      </c>
      <c r="P151" s="25">
        <f t="shared" ca="1" si="34"/>
        <v>1813.0342231558459</v>
      </c>
      <c r="Q151" s="25">
        <f t="shared" ca="1" si="34"/>
        <v>2566.04667511962</v>
      </c>
      <c r="R151" s="25">
        <f t="shared" ca="1" si="34"/>
        <v>2927.24842822964</v>
      </c>
      <c r="S151" s="25">
        <f t="shared" ca="1" si="34"/>
        <v>2993.0139056801195</v>
      </c>
      <c r="T151" s="25">
        <f t="shared" ca="1" si="34"/>
        <v>2998.7265104597436</v>
      </c>
      <c r="U151" s="25">
        <f t="shared" ca="1" si="34"/>
        <v>3407.5475315326407</v>
      </c>
      <c r="V151" s="25">
        <f t="shared" ca="1" si="34"/>
        <v>3419.5422708369997</v>
      </c>
      <c r="W151" s="25">
        <f t="shared" ca="1" si="34"/>
        <v>4279.9524800363797</v>
      </c>
      <c r="X151" s="25">
        <f t="shared" ca="1" si="34"/>
        <v>3862.1942713620497</v>
      </c>
      <c r="Y151" s="25">
        <f t="shared" ca="1" si="34"/>
        <v>3954.8085591027702</v>
      </c>
      <c r="Z151" s="25">
        <f t="shared" ca="1" si="34"/>
        <v>4030.8072473720799</v>
      </c>
      <c r="AA151" s="25">
        <f t="shared" ca="1" si="34"/>
        <v>4487.0366018805507</v>
      </c>
      <c r="AB151" s="25">
        <f t="shared" ca="1" si="34"/>
        <v>4486.6614189932588</v>
      </c>
      <c r="AC151" s="25">
        <f t="shared" ca="1" si="34"/>
        <v>4253.1663618208804</v>
      </c>
      <c r="AD151" s="25">
        <f t="shared" ca="1" si="34"/>
        <v>4380.8950316624996</v>
      </c>
      <c r="AE151" s="25">
        <f t="shared" ca="1" si="34"/>
        <v>4140.1341606053602</v>
      </c>
      <c r="AF151" s="25">
        <f t="shared" ca="1" si="34"/>
        <v>4752.6656088745103</v>
      </c>
      <c r="AG151" s="25">
        <f t="shared" ca="1" si="34"/>
        <v>4025.1761595369699</v>
      </c>
      <c r="AV151" t="s">
        <v>148</v>
      </c>
    </row>
    <row r="152" spans="1:48">
      <c r="H152" s="13" t="s">
        <v>182</v>
      </c>
      <c r="I152" s="25">
        <f t="shared" ref="I152:AG152" ca="1" si="35">_xlfn.IFNA(INDEX(INDIRECT("'"&amp;$C$1 &amp; "_REZ Generation'!$E$84:$AC$89"), MATCH($B$147, INDIRECT("'"&amp;$C$1 &amp; "_REZ Generation'!$C$84:$C$89"),0),MATCH(I$149, INDIRECT("'"&amp;$C$1 &amp; "_REZ Generation'!$E$5:$AC$5"),0))-INDEX(INDIRECT("'"&amp;$E$1 &amp; "_REZ Generation'!$E$84:$AC$89"), MATCH($B$147, INDIRECT("'"&amp;$E$1 &amp; "_REZ Generation'!$C$84:$C$89"),0),MATCH(I$149, INDIRECT("'"&amp;$E$1 &amp; "_REZ Generation'!$E$5:$AC$5"),0)),0)</f>
        <v>0</v>
      </c>
      <c r="J152" s="25">
        <f t="shared" ca="1" si="35"/>
        <v>0</v>
      </c>
      <c r="K152" s="25">
        <f t="shared" ca="1" si="35"/>
        <v>0</v>
      </c>
      <c r="L152" s="25">
        <f t="shared" ca="1" si="35"/>
        <v>0</v>
      </c>
      <c r="M152" s="25">
        <f t="shared" ca="1" si="35"/>
        <v>0</v>
      </c>
      <c r="N152" s="25">
        <f t="shared" ca="1" si="35"/>
        <v>0</v>
      </c>
      <c r="O152" s="25">
        <f t="shared" ca="1" si="35"/>
        <v>0</v>
      </c>
      <c r="P152" s="25">
        <f t="shared" ca="1" si="35"/>
        <v>0</v>
      </c>
      <c r="Q152" s="25">
        <f t="shared" ca="1" si="35"/>
        <v>0</v>
      </c>
      <c r="R152" s="25">
        <f t="shared" ca="1" si="35"/>
        <v>0</v>
      </c>
      <c r="S152" s="25">
        <f t="shared" ca="1" si="35"/>
        <v>0</v>
      </c>
      <c r="T152" s="25">
        <f t="shared" ca="1" si="35"/>
        <v>0</v>
      </c>
      <c r="U152" s="25">
        <f t="shared" ca="1" si="35"/>
        <v>0</v>
      </c>
      <c r="V152" s="25">
        <f t="shared" ca="1" si="35"/>
        <v>0</v>
      </c>
      <c r="W152" s="25">
        <f t="shared" ca="1" si="35"/>
        <v>0</v>
      </c>
      <c r="X152" s="25">
        <f t="shared" ca="1" si="35"/>
        <v>0</v>
      </c>
      <c r="Y152" s="25">
        <f t="shared" ca="1" si="35"/>
        <v>0</v>
      </c>
      <c r="Z152" s="25">
        <f t="shared" ca="1" si="35"/>
        <v>0</v>
      </c>
      <c r="AA152" s="25">
        <f t="shared" ca="1" si="35"/>
        <v>0</v>
      </c>
      <c r="AB152" s="25">
        <f t="shared" ca="1" si="35"/>
        <v>0</v>
      </c>
      <c r="AC152" s="25">
        <f t="shared" ca="1" si="35"/>
        <v>0</v>
      </c>
      <c r="AD152" s="25">
        <f t="shared" ca="1" si="35"/>
        <v>0</v>
      </c>
      <c r="AE152" s="25">
        <f t="shared" ca="1" si="35"/>
        <v>0</v>
      </c>
      <c r="AF152" s="25">
        <f t="shared" ca="1" si="35"/>
        <v>0</v>
      </c>
      <c r="AG152" s="25">
        <f t="shared" ca="1" si="35"/>
        <v>0</v>
      </c>
      <c r="AV152" s="5" t="s">
        <v>149</v>
      </c>
    </row>
    <row r="153" spans="1:48">
      <c r="AV153" s="5" t="s">
        <v>150</v>
      </c>
    </row>
    <row r="154" spans="1:48">
      <c r="AV154" s="5" t="s">
        <v>151</v>
      </c>
    </row>
    <row r="155" spans="1:48">
      <c r="AV155" s="5" t="s">
        <v>152</v>
      </c>
    </row>
    <row r="156" spans="1:48">
      <c r="AV156" s="5" t="s">
        <v>153</v>
      </c>
    </row>
    <row r="157" spans="1:48">
      <c r="AV157" s="5" t="s">
        <v>154</v>
      </c>
    </row>
    <row r="158" spans="1:48">
      <c r="AV158" s="5" t="s">
        <v>155</v>
      </c>
    </row>
    <row r="159" spans="1:48">
      <c r="AV159" s="5" t="s">
        <v>156</v>
      </c>
    </row>
    <row r="160" spans="1:48">
      <c r="AV160" s="5" t="s">
        <v>157</v>
      </c>
    </row>
    <row r="161" spans="48:48">
      <c r="AV161" s="5" t="s">
        <v>158</v>
      </c>
    </row>
    <row r="162" spans="48:48">
      <c r="AV162" s="5" t="s">
        <v>159</v>
      </c>
    </row>
    <row r="163" spans="48:48">
      <c r="AV163" s="5" t="s">
        <v>160</v>
      </c>
    </row>
    <row r="164" spans="48:48">
      <c r="AV164" s="5" t="s">
        <v>166</v>
      </c>
    </row>
    <row r="165" spans="48:48">
      <c r="AV165" s="5" t="s">
        <v>167</v>
      </c>
    </row>
    <row r="166" spans="48:48">
      <c r="AV166" s="5" t="s">
        <v>168</v>
      </c>
    </row>
    <row r="167" spans="48:48">
      <c r="AV167" s="5" t="s">
        <v>170</v>
      </c>
    </row>
    <row r="168" spans="48:48">
      <c r="AV168" s="5" t="s">
        <v>223</v>
      </c>
    </row>
    <row r="169" spans="48:48">
      <c r="AV169" s="5" t="s">
        <v>169</v>
      </c>
    </row>
  </sheetData>
  <dataConsolidate/>
  <dataValidations count="3">
    <dataValidation type="list" allowBlank="1" showInputMessage="1" showErrorMessage="1" sqref="B4 B82 B104"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47 B128" xr:uid="{00000000-0002-0000-0700-000002000000}">
      <formula1>$AV$127:$AV$169</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0" style="5" hidden="1" customWidth="1"/>
    <col min="32" max="16384" width="9.42578125" style="5"/>
  </cols>
  <sheetData>
    <row r="1" spans="1:27" s="19" customFormat="1" ht="23.25" customHeight="1">
      <c r="A1" s="68" t="s">
        <v>226</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0.36814880930578958</v>
      </c>
      <c r="D6" s="15">
        <v>0.2825278218045964</v>
      </c>
      <c r="E6" s="15">
        <v>0.45487411328227645</v>
      </c>
      <c r="F6" s="15">
        <v>0.6859041113749107</v>
      </c>
      <c r="G6" s="15">
        <v>0.63156511174051555</v>
      </c>
      <c r="H6" s="15">
        <v>0.64222285390030931</v>
      </c>
      <c r="I6" s="15">
        <v>0.59110395226916912</v>
      </c>
      <c r="J6" s="15">
        <v>0.6022956449979926</v>
      </c>
      <c r="K6" s="15">
        <v>0.62120486660240637</v>
      </c>
      <c r="L6" s="15">
        <v>0.48614980242967626</v>
      </c>
      <c r="M6" s="15">
        <v>0.53225479846694146</v>
      </c>
      <c r="N6" s="15" t="s">
        <v>265</v>
      </c>
      <c r="O6" s="15" t="s">
        <v>265</v>
      </c>
      <c r="P6" s="15" t="s">
        <v>265</v>
      </c>
      <c r="Q6" s="15" t="s">
        <v>265</v>
      </c>
      <c r="R6" s="15" t="s">
        <v>265</v>
      </c>
      <c r="S6" s="15" t="s">
        <v>265</v>
      </c>
      <c r="T6" s="15" t="s">
        <v>265</v>
      </c>
      <c r="U6" s="15" t="s">
        <v>265</v>
      </c>
      <c r="V6" s="15" t="s">
        <v>265</v>
      </c>
      <c r="W6" s="15" t="s">
        <v>265</v>
      </c>
      <c r="X6" s="15" t="s">
        <v>265</v>
      </c>
      <c r="Y6" s="15" t="s">
        <v>265</v>
      </c>
      <c r="Z6" s="15" t="s">
        <v>265</v>
      </c>
      <c r="AA6" s="15" t="s">
        <v>265</v>
      </c>
    </row>
    <row r="7" spans="1:27">
      <c r="A7" s="16" t="s">
        <v>17</v>
      </c>
      <c r="B7" s="16" t="s">
        <v>11</v>
      </c>
      <c r="C7" s="15">
        <v>0.44490264103544841</v>
      </c>
      <c r="D7" s="15">
        <v>0.44093860472067259</v>
      </c>
      <c r="E7" s="15">
        <v>0.46663912228405546</v>
      </c>
      <c r="F7" s="15">
        <v>0.41617295072561666</v>
      </c>
      <c r="G7" s="15" t="s">
        <v>265</v>
      </c>
      <c r="H7" s="15" t="s">
        <v>265</v>
      </c>
      <c r="I7" s="15" t="s">
        <v>265</v>
      </c>
      <c r="J7" s="15" t="s">
        <v>265</v>
      </c>
      <c r="K7" s="15" t="s">
        <v>265</v>
      </c>
      <c r="L7" s="15" t="s">
        <v>265</v>
      </c>
      <c r="M7" s="15" t="s">
        <v>265</v>
      </c>
      <c r="N7" s="15" t="s">
        <v>265</v>
      </c>
      <c r="O7" s="15" t="s">
        <v>265</v>
      </c>
      <c r="P7" s="15" t="s">
        <v>265</v>
      </c>
      <c r="Q7" s="15" t="s">
        <v>265</v>
      </c>
      <c r="R7" s="15" t="s">
        <v>265</v>
      </c>
      <c r="S7" s="15" t="s">
        <v>265</v>
      </c>
      <c r="T7" s="15" t="s">
        <v>265</v>
      </c>
      <c r="U7" s="15" t="s">
        <v>265</v>
      </c>
      <c r="V7" s="15" t="s">
        <v>265</v>
      </c>
      <c r="W7" s="15" t="s">
        <v>265</v>
      </c>
      <c r="X7" s="15" t="s">
        <v>265</v>
      </c>
      <c r="Y7" s="15" t="s">
        <v>265</v>
      </c>
      <c r="Z7" s="15" t="s">
        <v>265</v>
      </c>
      <c r="AA7" s="15" t="s">
        <v>265</v>
      </c>
    </row>
    <row r="8" spans="1:27">
      <c r="A8" s="16" t="s">
        <v>17</v>
      </c>
      <c r="B8" s="16" t="s">
        <v>7</v>
      </c>
      <c r="C8" s="15">
        <v>0.49631613940908564</v>
      </c>
      <c r="D8" s="15">
        <v>0.3906616059231347</v>
      </c>
      <c r="E8" s="15">
        <v>0.47078532287184488</v>
      </c>
      <c r="F8" s="15">
        <v>0.4031258705498722</v>
      </c>
      <c r="G8" s="15">
        <v>0.37976588264412686</v>
      </c>
      <c r="H8" s="15">
        <v>0.31679452593412338</v>
      </c>
      <c r="I8" s="15">
        <v>0.34475137902921937</v>
      </c>
      <c r="J8" s="15">
        <v>0.33779318142822751</v>
      </c>
      <c r="K8" s="15">
        <v>0.32864113870078665</v>
      </c>
      <c r="L8" s="15">
        <v>0.28438057302049852</v>
      </c>
      <c r="M8" s="15">
        <v>0.2881558019254421</v>
      </c>
      <c r="N8" s="15">
        <v>0.32675763608232766</v>
      </c>
      <c r="O8" s="15">
        <v>0.30655555120494399</v>
      </c>
      <c r="P8" s="15">
        <v>0.30448686479288256</v>
      </c>
      <c r="Q8" s="15">
        <v>0.29779712255984508</v>
      </c>
      <c r="R8" s="15">
        <v>0.26112589350541199</v>
      </c>
      <c r="S8" s="15">
        <v>0.27036159533977927</v>
      </c>
      <c r="T8" s="15">
        <v>0.28856179972946644</v>
      </c>
      <c r="U8" s="15">
        <v>0.25823040059693442</v>
      </c>
      <c r="V8" s="15">
        <v>0.31481031532828996</v>
      </c>
      <c r="W8" s="15">
        <v>0.38018611985490552</v>
      </c>
      <c r="X8" s="15">
        <v>0.32461387742632442</v>
      </c>
      <c r="Y8" s="15">
        <v>0.36114055112304583</v>
      </c>
      <c r="Z8" s="15">
        <v>0.3401303685078067</v>
      </c>
      <c r="AA8" s="15">
        <v>0.49186842234888367</v>
      </c>
    </row>
    <row r="9" spans="1:27">
      <c r="A9" s="16" t="s">
        <v>17</v>
      </c>
      <c r="B9" s="16" t="s">
        <v>12</v>
      </c>
      <c r="C9" s="15">
        <v>0.29286654779070964</v>
      </c>
      <c r="D9" s="15">
        <v>0.13900845864661654</v>
      </c>
      <c r="E9" s="15">
        <v>0.14147546949565695</v>
      </c>
      <c r="F9" s="15">
        <v>0.10329825419713667</v>
      </c>
      <c r="G9" s="15">
        <v>0.12824121948707384</v>
      </c>
      <c r="H9" s="15">
        <v>7.7601201205067458E-2</v>
      </c>
      <c r="I9" s="15">
        <v>7.9422664108902405E-2</v>
      </c>
      <c r="J9" s="15">
        <v>4.3018728327668482E-2</v>
      </c>
      <c r="K9" s="15">
        <v>8.1356958320458667E-2</v>
      </c>
      <c r="L9" s="15">
        <v>4.0118914580972977E-2</v>
      </c>
      <c r="M9" s="15">
        <v>4.0326555472585575E-2</v>
      </c>
      <c r="N9" s="15">
        <v>4.6470979246060362E-2</v>
      </c>
      <c r="O9" s="15">
        <v>3.0909552016837337E-2</v>
      </c>
      <c r="P9" s="15">
        <v>0.52724718179223751</v>
      </c>
      <c r="Q9" s="15">
        <v>0.51420993864155251</v>
      </c>
      <c r="R9" s="15">
        <v>0.53592458618721461</v>
      </c>
      <c r="S9" s="15">
        <v>0.58024279394977174</v>
      </c>
      <c r="T9" s="15">
        <v>0.53226887128995437</v>
      </c>
      <c r="U9" s="15">
        <v>0.50904580479452055</v>
      </c>
      <c r="V9" s="15">
        <v>0.47514055365296803</v>
      </c>
      <c r="W9" s="15">
        <v>0.48902432933789963</v>
      </c>
      <c r="X9" s="15">
        <v>0.51518346889269406</v>
      </c>
      <c r="Y9" s="15">
        <v>0.47966966324200916</v>
      </c>
      <c r="Z9" s="15">
        <v>0.48047392265981742</v>
      </c>
      <c r="AA9" s="15" t="s">
        <v>265</v>
      </c>
    </row>
    <row r="10" spans="1:27">
      <c r="A10" s="16" t="s">
        <v>17</v>
      </c>
      <c r="B10" s="16" t="s">
        <v>4</v>
      </c>
      <c r="C10" s="15">
        <v>0.22345334950242537</v>
      </c>
      <c r="D10" s="15">
        <v>0.12509782841170622</v>
      </c>
      <c r="E10" s="15">
        <v>0.2149404023634901</v>
      </c>
      <c r="F10" s="15">
        <v>0.17385803228832558</v>
      </c>
      <c r="G10" s="15">
        <v>0.17717790288819402</v>
      </c>
      <c r="H10" s="15">
        <v>0.15204329398296915</v>
      </c>
      <c r="I10" s="15">
        <v>0.15076204532601772</v>
      </c>
      <c r="J10" s="15">
        <v>0.12334581283947595</v>
      </c>
      <c r="K10" s="15">
        <v>0.17445826641033035</v>
      </c>
      <c r="L10" s="15">
        <v>9.4469908112975856E-2</v>
      </c>
      <c r="M10" s="15">
        <v>0.10384933584759852</v>
      </c>
      <c r="N10" s="15">
        <v>0.12077876721306337</v>
      </c>
      <c r="O10" s="15">
        <v>0.12672137927794827</v>
      </c>
      <c r="P10" s="15">
        <v>0.1448588265400883</v>
      </c>
      <c r="Q10" s="15">
        <v>0.13248511471252536</v>
      </c>
      <c r="R10" s="15">
        <v>0.11160156238263101</v>
      </c>
      <c r="S10" s="15">
        <v>6.0771083115321395E-2</v>
      </c>
      <c r="T10" s="15">
        <v>0.12249427957554632</v>
      </c>
      <c r="U10" s="15">
        <v>7.1782944589012493E-2</v>
      </c>
      <c r="V10" s="15">
        <v>9.9481849843831058E-2</v>
      </c>
      <c r="W10" s="15">
        <v>9.784011764343431E-2</v>
      </c>
      <c r="X10" s="15">
        <v>6.8814259908317243E-2</v>
      </c>
      <c r="Y10" s="15">
        <v>0.107411529760942</v>
      </c>
      <c r="Z10" s="15">
        <v>7.5149109890663354E-2</v>
      </c>
      <c r="AA10" s="15">
        <v>0.1277604029308809</v>
      </c>
    </row>
    <row r="11" spans="1:27">
      <c r="A11" s="16" t="s">
        <v>17</v>
      </c>
      <c r="B11" s="16" t="s">
        <v>2</v>
      </c>
      <c r="C11" s="15">
        <v>0.26996672963853802</v>
      </c>
      <c r="D11" s="15">
        <v>0.22913287794152476</v>
      </c>
      <c r="E11" s="15">
        <v>0.27298715136220802</v>
      </c>
      <c r="F11" s="15">
        <v>0.2360872754057311</v>
      </c>
      <c r="G11" s="15">
        <v>0.2292900286299315</v>
      </c>
      <c r="H11" s="15">
        <v>0.21918484995155857</v>
      </c>
      <c r="I11" s="15">
        <v>0.21804284929056153</v>
      </c>
      <c r="J11" s="15">
        <v>0.2408777027393923</v>
      </c>
      <c r="K11" s="15">
        <v>0.24784091718260434</v>
      </c>
      <c r="L11" s="15">
        <v>0.21021344172465625</v>
      </c>
      <c r="M11" s="15">
        <v>0.19474393681776977</v>
      </c>
      <c r="N11" s="15">
        <v>0.24627055556766497</v>
      </c>
      <c r="O11" s="15">
        <v>0.20783812342407754</v>
      </c>
      <c r="P11" s="15">
        <v>0.19550900275707916</v>
      </c>
      <c r="Q11" s="15">
        <v>0.19791408007635805</v>
      </c>
      <c r="R11" s="15">
        <v>0.19595996708374797</v>
      </c>
      <c r="S11" s="15">
        <v>0.22142034618351633</v>
      </c>
      <c r="T11" s="15">
        <v>0.2230428554840217</v>
      </c>
      <c r="U11" s="15">
        <v>0.21100310414001966</v>
      </c>
      <c r="V11" s="15">
        <v>0.19118677336091289</v>
      </c>
      <c r="W11" s="15">
        <v>0.24350378682666263</v>
      </c>
      <c r="X11" s="15">
        <v>0.23223973109553042</v>
      </c>
      <c r="Y11" s="15">
        <v>0.20671966546603568</v>
      </c>
      <c r="Z11" s="15">
        <v>0.20257186442049205</v>
      </c>
      <c r="AA11" s="15">
        <v>0.21074084396050644</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0.33896456550437887</v>
      </c>
      <c r="D13" s="15">
        <v>0.35858476714663368</v>
      </c>
      <c r="E13" s="15">
        <v>0.33834623284463683</v>
      </c>
      <c r="F13" s="15">
        <v>0.34003064992906756</v>
      </c>
      <c r="G13" s="15">
        <v>0.33619499428387523</v>
      </c>
      <c r="H13" s="15">
        <v>0.3510039471993725</v>
      </c>
      <c r="I13" s="15">
        <v>0.33882989365668742</v>
      </c>
      <c r="J13" s="15">
        <v>0.3291034671271541</v>
      </c>
      <c r="K13" s="15">
        <v>0.33106635341418467</v>
      </c>
      <c r="L13" s="15">
        <v>0.34866238985322284</v>
      </c>
      <c r="M13" s="15">
        <v>0.35257237309566475</v>
      </c>
      <c r="N13" s="15">
        <v>0.32207095365544336</v>
      </c>
      <c r="O13" s="15">
        <v>0.32332570333016986</v>
      </c>
      <c r="P13" s="15">
        <v>0.31726154680679958</v>
      </c>
      <c r="Q13" s="15">
        <v>0.33177786487620975</v>
      </c>
      <c r="R13" s="15">
        <v>0.30970810017108896</v>
      </c>
      <c r="S13" s="15">
        <v>0.30942335784470959</v>
      </c>
      <c r="T13" s="15">
        <v>0.30383020010441414</v>
      </c>
      <c r="U13" s="15">
        <v>0.31417125375335042</v>
      </c>
      <c r="V13" s="15">
        <v>0.32535992284125842</v>
      </c>
      <c r="W13" s="15">
        <v>0.29983252004364946</v>
      </c>
      <c r="X13" s="15">
        <v>0.29041851497803306</v>
      </c>
      <c r="Y13" s="15">
        <v>0.28760237898786178</v>
      </c>
      <c r="Z13" s="15">
        <v>0.29976830457967757</v>
      </c>
      <c r="AA13" s="15">
        <v>0.29480481796937424</v>
      </c>
    </row>
    <row r="14" spans="1:27">
      <c r="A14" s="16" t="s">
        <v>17</v>
      </c>
      <c r="B14" s="16" t="s">
        <v>8</v>
      </c>
      <c r="C14" s="15">
        <v>0.26115526528088551</v>
      </c>
      <c r="D14" s="15">
        <v>0.24912869120794215</v>
      </c>
      <c r="E14" s="15">
        <v>0.23494025376381109</v>
      </c>
      <c r="F14" s="15">
        <v>0.23161403977642292</v>
      </c>
      <c r="G14" s="15">
        <v>0.23584408680938257</v>
      </c>
      <c r="H14" s="15">
        <v>0.23826441939024762</v>
      </c>
      <c r="I14" s="15">
        <v>0.24733505690906227</v>
      </c>
      <c r="J14" s="15">
        <v>0.24136857768613532</v>
      </c>
      <c r="K14" s="15">
        <v>0.23183986956277675</v>
      </c>
      <c r="L14" s="15">
        <v>0.24312006182732274</v>
      </c>
      <c r="M14" s="15">
        <v>0.24093716530688652</v>
      </c>
      <c r="N14" s="15">
        <v>0.21159892631257404</v>
      </c>
      <c r="O14" s="15">
        <v>0.21286547301661743</v>
      </c>
      <c r="P14" s="15">
        <v>0.20677006314910434</v>
      </c>
      <c r="Q14" s="15">
        <v>0.21383338006997635</v>
      </c>
      <c r="R14" s="15">
        <v>0.20979153136580997</v>
      </c>
      <c r="S14" s="15">
        <v>0.20920080591825707</v>
      </c>
      <c r="T14" s="15">
        <v>0.19979195635952438</v>
      </c>
      <c r="U14" s="15">
        <v>0.20463107971336683</v>
      </c>
      <c r="V14" s="15">
        <v>0.20979419774240091</v>
      </c>
      <c r="W14" s="15">
        <v>0.19560247457505028</v>
      </c>
      <c r="X14" s="15">
        <v>0.18754178613979025</v>
      </c>
      <c r="Y14" s="15">
        <v>0.18240885507206842</v>
      </c>
      <c r="Z14" s="15">
        <v>0.18631985614938784</v>
      </c>
      <c r="AA14" s="15">
        <v>0.19700122796635089</v>
      </c>
    </row>
    <row r="15" spans="1:27">
      <c r="A15" s="16" t="s">
        <v>17</v>
      </c>
      <c r="B15" s="16" t="s">
        <v>84</v>
      </c>
      <c r="C15" s="15">
        <v>0.15943070324966813</v>
      </c>
      <c r="D15" s="15">
        <v>0.16317418054923591</v>
      </c>
      <c r="E15" s="15">
        <v>0.13247373905305443</v>
      </c>
      <c r="F15" s="15">
        <v>0.1370938311709296</v>
      </c>
      <c r="G15" s="15">
        <v>0.14344695133922511</v>
      </c>
      <c r="H15" s="15">
        <v>0.13595918560782436</v>
      </c>
      <c r="I15" s="15">
        <v>0.14211101855504174</v>
      </c>
      <c r="J15" s="15">
        <v>0.13090869788664511</v>
      </c>
      <c r="K15" s="15">
        <v>0.12176111989214088</v>
      </c>
      <c r="L15" s="15">
        <v>0.12095076729514492</v>
      </c>
      <c r="M15" s="15">
        <v>0.12288089308675099</v>
      </c>
      <c r="N15" s="15">
        <v>0.12858745348131015</v>
      </c>
      <c r="O15" s="15">
        <v>0.11884899798776405</v>
      </c>
      <c r="P15" s="15">
        <v>0.11071380422066184</v>
      </c>
      <c r="Q15" s="15">
        <v>0.10842034120865318</v>
      </c>
      <c r="R15" s="15">
        <v>0.10318319851390892</v>
      </c>
      <c r="S15" s="15">
        <v>0.11061746464250651</v>
      </c>
      <c r="T15" s="15">
        <v>0.10567702205496404</v>
      </c>
      <c r="U15" s="15">
        <v>9.7129604335664463E-2</v>
      </c>
      <c r="V15" s="15">
        <v>0.10005948043789914</v>
      </c>
      <c r="W15" s="15">
        <v>0.10392597996701909</v>
      </c>
      <c r="X15" s="15">
        <v>9.2705103835458089E-2</v>
      </c>
      <c r="Y15" s="15">
        <v>8.4105125941862438E-2</v>
      </c>
      <c r="Z15" s="15">
        <v>8.9032686174815509E-2</v>
      </c>
      <c r="AA15" s="15">
        <v>0.10337862006786953</v>
      </c>
    </row>
    <row r="16" spans="1:27">
      <c r="A16" s="16" t="s">
        <v>17</v>
      </c>
      <c r="B16" s="16" t="s">
        <v>187</v>
      </c>
      <c r="C16" s="15">
        <v>0.15641322477815112</v>
      </c>
      <c r="D16" s="15">
        <v>0.17678036368139918</v>
      </c>
      <c r="E16" s="15">
        <v>0.25870082218038554</v>
      </c>
      <c r="F16" s="15">
        <v>0.19651899262148967</v>
      </c>
      <c r="G16" s="15">
        <v>0.2176350480738124</v>
      </c>
      <c r="H16" s="15">
        <v>0.21200202645582811</v>
      </c>
      <c r="I16" s="15">
        <v>0.23124645010870093</v>
      </c>
      <c r="J16" s="15">
        <v>0.21394925445878735</v>
      </c>
      <c r="K16" s="15">
        <v>0.2204757711967964</v>
      </c>
      <c r="L16" s="15">
        <v>0.20839130281791776</v>
      </c>
      <c r="M16" s="15">
        <v>0.19729293724525807</v>
      </c>
      <c r="N16" s="15">
        <v>0.21645970724377792</v>
      </c>
      <c r="O16" s="15">
        <v>0.1928825455889937</v>
      </c>
      <c r="P16" s="15">
        <v>0.18454227232067058</v>
      </c>
      <c r="Q16" s="15">
        <v>0.17023624064098611</v>
      </c>
      <c r="R16" s="15">
        <v>0.16923583484336807</v>
      </c>
      <c r="S16" s="15">
        <v>0.16238397220098266</v>
      </c>
      <c r="T16" s="15">
        <v>0.1625112818003841</v>
      </c>
      <c r="U16" s="15">
        <v>0.14826968840199337</v>
      </c>
      <c r="V16" s="15">
        <v>0.16316332283742929</v>
      </c>
      <c r="W16" s="15">
        <v>0.14861906298082372</v>
      </c>
      <c r="X16" s="15">
        <v>0.11404908833608668</v>
      </c>
      <c r="Y16" s="15">
        <v>0.10381213425670617</v>
      </c>
      <c r="Z16" s="15">
        <v>9.2544193145724679E-2</v>
      </c>
      <c r="AA16" s="15">
        <v>0.12373137582733125</v>
      </c>
    </row>
    <row r="17" spans="1:27">
      <c r="A17" s="16" t="s">
        <v>17</v>
      </c>
      <c r="B17" s="16" t="s">
        <v>15</v>
      </c>
      <c r="C17" s="15">
        <v>0.10823140802064761</v>
      </c>
      <c r="D17" s="15">
        <v>0.11770052263162141</v>
      </c>
      <c r="E17" s="15">
        <v>6.6824408354250533E-2</v>
      </c>
      <c r="F17" s="15">
        <v>6.7931116028036809E-2</v>
      </c>
      <c r="G17" s="15">
        <v>7.7312219517677611E-2</v>
      </c>
      <c r="H17" s="15">
        <v>7.9301122817907924E-2</v>
      </c>
      <c r="I17" s="15">
        <v>8.2476041697378377E-2</v>
      </c>
      <c r="J17" s="15">
        <v>8.265820520105982E-2</v>
      </c>
      <c r="K17" s="15">
        <v>8.4550025121435959E-2</v>
      </c>
      <c r="L17" s="15">
        <v>8.918762803630724E-2</v>
      </c>
      <c r="M17" s="15">
        <v>9.1485619730651002E-2</v>
      </c>
      <c r="N17" s="15">
        <v>9.0618398116824372E-2</v>
      </c>
      <c r="O17" s="15">
        <v>9.1801982812797542E-2</v>
      </c>
      <c r="P17" s="15">
        <v>9.2207333268861019E-2</v>
      </c>
      <c r="Q17" s="15">
        <v>8.8981204840867426E-2</v>
      </c>
      <c r="R17" s="15">
        <v>9.067773608362853E-2</v>
      </c>
      <c r="S17" s="15">
        <v>8.7192555715802617E-2</v>
      </c>
      <c r="T17" s="15">
        <v>8.6163532468271048E-2</v>
      </c>
      <c r="U17" s="15">
        <v>8.6226493765048928E-2</v>
      </c>
      <c r="V17" s="15">
        <v>9.447694000733757E-2</v>
      </c>
      <c r="W17" s="15">
        <v>8.5183479440683232E-2</v>
      </c>
      <c r="X17" s="15">
        <v>7.3762108753585104E-2</v>
      </c>
      <c r="Y17" s="15">
        <v>7.3746661739927444E-2</v>
      </c>
      <c r="Z17" s="15">
        <v>7.2428128613834533E-2</v>
      </c>
      <c r="AA17" s="15">
        <v>8.213328794326856E-2</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0.34736103893612236</v>
      </c>
      <c r="D21" s="15">
        <v>0.23149554013386173</v>
      </c>
      <c r="E21" s="15">
        <v>0.36362841534306184</v>
      </c>
      <c r="F21" s="15" t="s">
        <v>265</v>
      </c>
      <c r="G21" s="15" t="s">
        <v>265</v>
      </c>
      <c r="H21" s="15" t="s">
        <v>265</v>
      </c>
      <c r="I21" s="15" t="s">
        <v>265</v>
      </c>
      <c r="J21" s="15" t="s">
        <v>265</v>
      </c>
      <c r="K21" s="15" t="s">
        <v>265</v>
      </c>
      <c r="L21" s="15" t="s">
        <v>265</v>
      </c>
      <c r="M21" s="15" t="s">
        <v>265</v>
      </c>
      <c r="N21" s="15" t="s">
        <v>265</v>
      </c>
      <c r="O21" s="15" t="s">
        <v>265</v>
      </c>
      <c r="P21" s="15" t="s">
        <v>265</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0.63170286018432931</v>
      </c>
      <c r="D23" s="15">
        <v>0.51552265222850591</v>
      </c>
      <c r="E23" s="15">
        <v>0.54536789278999853</v>
      </c>
      <c r="F23" s="15">
        <v>0.5189511768853946</v>
      </c>
      <c r="G23" s="15">
        <v>0.43473867990949128</v>
      </c>
      <c r="H23" s="15">
        <v>0.35533300152063341</v>
      </c>
      <c r="I23" s="15">
        <v>0.43378359958589885</v>
      </c>
      <c r="J23" s="15">
        <v>0.45134122352972295</v>
      </c>
      <c r="K23" s="15">
        <v>0.37241882105145391</v>
      </c>
      <c r="L23" s="15">
        <v>0.40534190958440341</v>
      </c>
      <c r="M23" s="15">
        <v>0.37704502195260037</v>
      </c>
      <c r="N23" s="15">
        <v>0.40193221140860991</v>
      </c>
      <c r="O23" s="15">
        <v>0.36518665851398147</v>
      </c>
      <c r="P23" s="15">
        <v>0.36287275258454393</v>
      </c>
      <c r="Q23" s="15">
        <v>0.3739093382360047</v>
      </c>
      <c r="R23" s="15">
        <v>0.34814113642012529</v>
      </c>
      <c r="S23" s="15">
        <v>0.34990187263876277</v>
      </c>
      <c r="T23" s="15">
        <v>0.48593967411950262</v>
      </c>
      <c r="U23" s="15">
        <v>0.4867590650711589</v>
      </c>
      <c r="V23" s="15">
        <v>0.45843857785178999</v>
      </c>
      <c r="W23" s="15">
        <v>0.49263662970374156</v>
      </c>
      <c r="X23" s="15">
        <v>0.39108968915863923</v>
      </c>
      <c r="Y23" s="15">
        <v>0.45781069369042099</v>
      </c>
      <c r="Z23" s="15">
        <v>0.44274582305075644</v>
      </c>
      <c r="AA23" s="15">
        <v>0.49186833818362741</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0.33869606570152255</v>
      </c>
      <c r="D25" s="15">
        <v>0.2309475683656883</v>
      </c>
      <c r="E25" s="15">
        <v>0.31782137462497956</v>
      </c>
      <c r="F25" s="15">
        <v>0.2531548671733157</v>
      </c>
      <c r="G25" s="15">
        <v>0.24366549085827047</v>
      </c>
      <c r="H25" s="15">
        <v>0.24623058351880275</v>
      </c>
      <c r="I25" s="15">
        <v>0.20874657981228859</v>
      </c>
      <c r="J25" s="15">
        <v>0.17111551378929438</v>
      </c>
      <c r="K25" s="15">
        <v>0.21882711635216984</v>
      </c>
      <c r="L25" s="15">
        <v>0.14077997654733215</v>
      </c>
      <c r="M25" s="15">
        <v>0.14400334931774794</v>
      </c>
      <c r="N25" s="15">
        <v>0.15227190944919339</v>
      </c>
      <c r="O25" s="15">
        <v>0.17855823029528256</v>
      </c>
      <c r="P25" s="15">
        <v>0.17459865504971481</v>
      </c>
      <c r="Q25" s="15">
        <v>0.17523337330028496</v>
      </c>
      <c r="R25" s="15">
        <v>0.1205345118401073</v>
      </c>
      <c r="S25" s="15">
        <v>8.4593767747838972E-2</v>
      </c>
      <c r="T25" s="15">
        <v>0.16571057072466225</v>
      </c>
      <c r="U25" s="15">
        <v>0.10758479143074723</v>
      </c>
      <c r="V25" s="15">
        <v>0.14764111564719193</v>
      </c>
      <c r="W25" s="15">
        <v>0.12855273658167921</v>
      </c>
      <c r="X25" s="15">
        <v>0.11147658779091818</v>
      </c>
      <c r="Y25" s="15">
        <v>0.13903870668585688</v>
      </c>
      <c r="Z25" s="15">
        <v>0.12732044819878816</v>
      </c>
      <c r="AA25" s="15">
        <v>0.15545513595173932</v>
      </c>
    </row>
    <row r="26" spans="1:27" s="19" customFormat="1">
      <c r="A26" s="16" t="s">
        <v>23</v>
      </c>
      <c r="B26" s="16" t="s">
        <v>2</v>
      </c>
      <c r="C26" s="15">
        <v>0.14590016772910169</v>
      </c>
      <c r="D26" s="15">
        <v>0.12838924653013245</v>
      </c>
      <c r="E26" s="15">
        <v>0.18031817469144176</v>
      </c>
      <c r="F26" s="15">
        <v>0.13349179212441792</v>
      </c>
      <c r="G26" s="15">
        <v>0.12382533342375332</v>
      </c>
      <c r="H26" s="15">
        <v>0.11302564718115647</v>
      </c>
      <c r="I26" s="15">
        <v>0.10696656268366563</v>
      </c>
      <c r="J26" s="15">
        <v>0.12660241466612412</v>
      </c>
      <c r="K26" s="15">
        <v>0.13614886812242868</v>
      </c>
      <c r="L26" s="15">
        <v>0.11441593697725937</v>
      </c>
      <c r="M26" s="15">
        <v>9.0406568560965697E-2</v>
      </c>
      <c r="N26" s="15">
        <v>0.1614733297165333</v>
      </c>
      <c r="O26" s="15">
        <v>0.1177232682309327</v>
      </c>
      <c r="P26" s="15">
        <v>0.10209413264614133</v>
      </c>
      <c r="Q26" s="15">
        <v>9.4036295944662951E-2</v>
      </c>
      <c r="R26" s="15">
        <v>8.7959346534653468E-2</v>
      </c>
      <c r="S26" s="15">
        <v>0.11210215760206158</v>
      </c>
      <c r="T26" s="15">
        <v>0.12181159681721597</v>
      </c>
      <c r="U26" s="15">
        <v>0.11090647226366473</v>
      </c>
      <c r="V26" s="15">
        <v>7.9470959356209597E-2</v>
      </c>
      <c r="W26" s="15">
        <v>0.14308591550250915</v>
      </c>
      <c r="X26" s="15">
        <v>0.11138148487725485</v>
      </c>
      <c r="Y26" s="15">
        <v>9.6609275012432771E-2</v>
      </c>
      <c r="Z26" s="15">
        <v>8.9809438717844386E-2</v>
      </c>
      <c r="AA26" s="15">
        <v>8.6309962023599612E-2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0.33591986226676668</v>
      </c>
      <c r="D28" s="15">
        <v>0.360553463473687</v>
      </c>
      <c r="E28" s="15">
        <v>0.33393861018748711</v>
      </c>
      <c r="F28" s="15">
        <v>0.33134370753346881</v>
      </c>
      <c r="G28" s="15">
        <v>0.32496266792851825</v>
      </c>
      <c r="H28" s="15">
        <v>0.32416711905686835</v>
      </c>
      <c r="I28" s="15">
        <v>0.33148345896317383</v>
      </c>
      <c r="J28" s="15">
        <v>0.31859669020005094</v>
      </c>
      <c r="K28" s="15">
        <v>0.30736078504553893</v>
      </c>
      <c r="L28" s="15">
        <v>0.32907532455662819</v>
      </c>
      <c r="M28" s="15">
        <v>0.32360767423034692</v>
      </c>
      <c r="N28" s="15">
        <v>0.31493934821693259</v>
      </c>
      <c r="O28" s="15">
        <v>0.29520392329321565</v>
      </c>
      <c r="P28" s="15">
        <v>0.29792805924007337</v>
      </c>
      <c r="Q28" s="15">
        <v>0.29786873541983533</v>
      </c>
      <c r="R28" s="15">
        <v>0.28681030679050618</v>
      </c>
      <c r="S28" s="15">
        <v>0.28769767584239886</v>
      </c>
      <c r="T28" s="15">
        <v>0.26852434034615186</v>
      </c>
      <c r="U28" s="15">
        <v>0.28333643346737808</v>
      </c>
      <c r="V28" s="15">
        <v>0.28432125459628804</v>
      </c>
      <c r="W28" s="15">
        <v>0.28068659237824956</v>
      </c>
      <c r="X28" s="15">
        <v>0.25757339285761266</v>
      </c>
      <c r="Y28" s="15">
        <v>0.25979964163920122</v>
      </c>
      <c r="Z28" s="15">
        <v>0.26170434325388708</v>
      </c>
      <c r="AA28" s="15">
        <v>0.26743255601353871</v>
      </c>
    </row>
    <row r="29" spans="1:27" s="19" customFormat="1">
      <c r="A29" s="16" t="s">
        <v>23</v>
      </c>
      <c r="B29" s="16" t="s">
        <v>8</v>
      </c>
      <c r="C29" s="15">
        <v>0.24777340494238093</v>
      </c>
      <c r="D29" s="15">
        <v>0.23578835142366802</v>
      </c>
      <c r="E29" s="15">
        <v>0.24420249805112901</v>
      </c>
      <c r="F29" s="15">
        <v>0.21489707493007393</v>
      </c>
      <c r="G29" s="15">
        <v>0.22338191103901889</v>
      </c>
      <c r="H29" s="15">
        <v>0.22385312626251111</v>
      </c>
      <c r="I29" s="15">
        <v>0.24057876298538297</v>
      </c>
      <c r="J29" s="15">
        <v>0.23875201224095038</v>
      </c>
      <c r="K29" s="15">
        <v>0.22688604868210299</v>
      </c>
      <c r="L29" s="15">
        <v>0.24499915891710883</v>
      </c>
      <c r="M29" s="15">
        <v>0.23994625709424874</v>
      </c>
      <c r="N29" s="15">
        <v>0.20694418957046112</v>
      </c>
      <c r="O29" s="15">
        <v>0.20612753995832403</v>
      </c>
      <c r="P29" s="15">
        <v>0.20959069651039305</v>
      </c>
      <c r="Q29" s="15">
        <v>0.21473856603996919</v>
      </c>
      <c r="R29" s="15">
        <v>0.21565839463623412</v>
      </c>
      <c r="S29" s="15">
        <v>0.20872774963113455</v>
      </c>
      <c r="T29" s="15">
        <v>0.19927431464113296</v>
      </c>
      <c r="U29" s="15">
        <v>0.20908892249968555</v>
      </c>
      <c r="V29" s="15">
        <v>0.21705461468351317</v>
      </c>
      <c r="W29" s="15">
        <v>0.19767108229413924</v>
      </c>
      <c r="X29" s="15">
        <v>0.1822703471925437</v>
      </c>
      <c r="Y29" s="15">
        <v>0.18374292915459589</v>
      </c>
      <c r="Z29" s="15">
        <v>0.17991786556698447</v>
      </c>
      <c r="AA29" s="15">
        <v>0.19786053478253732</v>
      </c>
    </row>
    <row r="30" spans="1:27" s="19" customFormat="1">
      <c r="A30" s="16" t="s">
        <v>23</v>
      </c>
      <c r="B30" s="16" t="s">
        <v>84</v>
      </c>
      <c r="C30" s="15">
        <v>0.19438264094988328</v>
      </c>
      <c r="D30" s="15">
        <v>0.18390733899960668</v>
      </c>
      <c r="E30" s="15">
        <v>0.15477002679999735</v>
      </c>
      <c r="F30" s="15">
        <v>0.15941677772878618</v>
      </c>
      <c r="G30" s="15">
        <v>0.16891908193030858</v>
      </c>
      <c r="H30" s="15">
        <v>0.15877287945844706</v>
      </c>
      <c r="I30" s="15">
        <v>0.1676059825983521</v>
      </c>
      <c r="J30" s="15">
        <v>0.15732155833422784</v>
      </c>
      <c r="K30" s="15">
        <v>0.1574614292923138</v>
      </c>
      <c r="L30" s="15">
        <v>0.16175099604554338</v>
      </c>
      <c r="M30" s="15">
        <v>0.15954176804209838</v>
      </c>
      <c r="N30" s="15">
        <v>0.15503973306594024</v>
      </c>
      <c r="O30" s="15">
        <v>0.14471766276124193</v>
      </c>
      <c r="P30" s="15">
        <v>0.13815030393847463</v>
      </c>
      <c r="Q30" s="15">
        <v>0.13955249000621534</v>
      </c>
      <c r="R30" s="15">
        <v>0.13187038998048486</v>
      </c>
      <c r="S30" s="15">
        <v>0.13391000073972842</v>
      </c>
      <c r="T30" s="15">
        <v>0.13209839940277837</v>
      </c>
      <c r="U30" s="15">
        <v>0.12944348400192474</v>
      </c>
      <c r="V30" s="15">
        <v>0.13157196540287383</v>
      </c>
      <c r="W30" s="15">
        <v>0.12140022702862328</v>
      </c>
      <c r="X30" s="15">
        <v>0.11520970150962304</v>
      </c>
      <c r="Y30" s="15">
        <v>0.12125400215735364</v>
      </c>
      <c r="Z30" s="15">
        <v>0.12039205408219532</v>
      </c>
      <c r="AA30" s="15">
        <v>0.13473699208333845</v>
      </c>
    </row>
    <row r="31" spans="1:27" s="19" customFormat="1">
      <c r="A31" s="16" t="s">
        <v>23</v>
      </c>
      <c r="B31" s="16" t="s">
        <v>187</v>
      </c>
      <c r="C31" s="15">
        <v>0.16483739535768646</v>
      </c>
      <c r="D31" s="15">
        <v>0.17955656630517505</v>
      </c>
      <c r="E31" s="15">
        <v>0.74371030965486962</v>
      </c>
      <c r="F31" s="15">
        <v>0.22060332327229792</v>
      </c>
      <c r="G31" s="15">
        <v>0.24666679629610311</v>
      </c>
      <c r="H31" s="15">
        <v>0.24037884114293431</v>
      </c>
      <c r="I31" s="15">
        <v>0.25999521303249268</v>
      </c>
      <c r="J31" s="15">
        <v>0.24105483090135513</v>
      </c>
      <c r="K31" s="15">
        <v>0.25232625192982683</v>
      </c>
      <c r="L31" s="15">
        <v>0.26200494705736471</v>
      </c>
      <c r="M31" s="15">
        <v>0.24246349865832773</v>
      </c>
      <c r="N31" s="15">
        <v>0.2628630169894341</v>
      </c>
      <c r="O31" s="15">
        <v>0.23875421116613554</v>
      </c>
      <c r="P31" s="15">
        <v>0.24435554614066216</v>
      </c>
      <c r="Q31" s="15">
        <v>0.22395435429347357</v>
      </c>
      <c r="R31" s="15">
        <v>0.22888379988635599</v>
      </c>
      <c r="S31" s="15">
        <v>0.20326943762335198</v>
      </c>
      <c r="T31" s="15">
        <v>0.20858253951017355</v>
      </c>
      <c r="U31" s="15">
        <v>0.19240071217533103</v>
      </c>
      <c r="V31" s="15">
        <v>0.22870078414487818</v>
      </c>
      <c r="W31" s="15">
        <v>0.20944176009329918</v>
      </c>
      <c r="X31" s="15">
        <v>0.14269436007928926</v>
      </c>
      <c r="Y31" s="15">
        <v>0.14032647939428256</v>
      </c>
      <c r="Z31" s="15">
        <v>0.11100362786006938</v>
      </c>
      <c r="AA31" s="15">
        <v>0.15382987794314759</v>
      </c>
    </row>
    <row r="32" spans="1:27" s="19" customFormat="1">
      <c r="A32" s="16" t="s">
        <v>23</v>
      </c>
      <c r="B32" s="16" t="s">
        <v>15</v>
      </c>
      <c r="C32" s="15">
        <v>0.11599063150000812</v>
      </c>
      <c r="D32" s="15">
        <v>0.11582476490925361</v>
      </c>
      <c r="E32" s="15">
        <v>6.9407505171804482E-2</v>
      </c>
      <c r="F32" s="15">
        <v>7.2371283603236108E-2</v>
      </c>
      <c r="G32" s="15">
        <v>8.0429463354755135E-2</v>
      </c>
      <c r="H32" s="15">
        <v>8.3487171897918697E-2</v>
      </c>
      <c r="I32" s="15">
        <v>8.5538016107236617E-2</v>
      </c>
      <c r="J32" s="15">
        <v>8.6945954762359515E-2</v>
      </c>
      <c r="K32" s="15">
        <v>9.0824963420564925E-2</v>
      </c>
      <c r="L32" s="15">
        <v>9.7902151435459994E-2</v>
      </c>
      <c r="M32" s="15">
        <v>9.9678404158858785E-2</v>
      </c>
      <c r="N32" s="15">
        <v>9.7923863769292033E-2</v>
      </c>
      <c r="O32" s="15">
        <v>9.9624494427905774E-2</v>
      </c>
      <c r="P32" s="15">
        <v>0.10228763811148062</v>
      </c>
      <c r="Q32" s="15">
        <v>0.100851857479156</v>
      </c>
      <c r="R32" s="15">
        <v>0.10083785089623686</v>
      </c>
      <c r="S32" s="15">
        <v>9.4983945494572536E-2</v>
      </c>
      <c r="T32" s="15">
        <v>9.4694051592771195E-2</v>
      </c>
      <c r="U32" s="15">
        <v>0.10099452295239263</v>
      </c>
      <c r="V32" s="15">
        <v>0.10449385724697499</v>
      </c>
      <c r="W32" s="15">
        <v>9.4257272370173104E-2</v>
      </c>
      <c r="X32" s="15">
        <v>8.2921741577459837E-2</v>
      </c>
      <c r="Y32" s="15">
        <v>8.2698767538422924E-2</v>
      </c>
      <c r="Z32" s="15">
        <v>7.992516564718849E-2</v>
      </c>
      <c r="AA32" s="15">
        <v>9.6508326854568935E-2</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0.38945844838766597</v>
      </c>
      <c r="D36" s="15">
        <v>0.33484124862187664</v>
      </c>
      <c r="E36" s="15">
        <v>0.56259896116228059</v>
      </c>
      <c r="F36" s="15">
        <v>0.68590409197819502</v>
      </c>
      <c r="G36" s="15">
        <v>0.63156509361273216</v>
      </c>
      <c r="H36" s="15">
        <v>0.64222283740803821</v>
      </c>
      <c r="I36" s="15">
        <v>0.59110393615010837</v>
      </c>
      <c r="J36" s="15">
        <v>0.60229564134564761</v>
      </c>
      <c r="K36" s="15">
        <v>0.62120486294301713</v>
      </c>
      <c r="L36" s="15">
        <v>0.48614979889665261</v>
      </c>
      <c r="M36" s="15">
        <v>0.53225479560619271</v>
      </c>
      <c r="N36" s="15" t="s">
        <v>265</v>
      </c>
      <c r="O36" s="15" t="s">
        <v>265</v>
      </c>
      <c r="P36" s="15" t="s">
        <v>265</v>
      </c>
      <c r="Q36" s="15" t="s">
        <v>265</v>
      </c>
      <c r="R36" s="15" t="s">
        <v>265</v>
      </c>
      <c r="S36" s="15" t="s">
        <v>265</v>
      </c>
      <c r="T36" s="15" t="s">
        <v>265</v>
      </c>
      <c r="U36" s="15" t="s">
        <v>265</v>
      </c>
      <c r="V36" s="15" t="s">
        <v>265</v>
      </c>
      <c r="W36" s="15" t="s">
        <v>265</v>
      </c>
      <c r="X36" s="15" t="s">
        <v>265</v>
      </c>
      <c r="Y36" s="15" t="s">
        <v>265</v>
      </c>
      <c r="Z36" s="15" t="s">
        <v>265</v>
      </c>
      <c r="AA36" s="15" t="s">
        <v>265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0.5568391540275327</v>
      </c>
      <c r="D38" s="15">
        <v>0.3871757512192453</v>
      </c>
      <c r="E38" s="15">
        <v>0.50138732468457536</v>
      </c>
      <c r="F38" s="15">
        <v>0.4078812177550476</v>
      </c>
      <c r="G38" s="15">
        <v>0.38991682599120109</v>
      </c>
      <c r="H38" s="15">
        <v>0.3295847324572756</v>
      </c>
      <c r="I38" s="15">
        <v>0.34527888342556445</v>
      </c>
      <c r="J38" s="15">
        <v>0.32105375807687536</v>
      </c>
      <c r="K38" s="15">
        <v>0.32704241517519766</v>
      </c>
      <c r="L38" s="15">
        <v>0.26411549746954172</v>
      </c>
      <c r="M38" s="15">
        <v>0.28570408496695632</v>
      </c>
      <c r="N38" s="15">
        <v>0.33228018914025048</v>
      </c>
      <c r="O38" s="15">
        <v>0.31972992456437582</v>
      </c>
      <c r="P38" s="15">
        <v>0.31922599858544431</v>
      </c>
      <c r="Q38" s="15">
        <v>0.29771321123378236</v>
      </c>
      <c r="R38" s="15">
        <v>0.24558706137712877</v>
      </c>
      <c r="S38" s="15">
        <v>0.26232217637378846</v>
      </c>
      <c r="T38" s="15">
        <v>0.27546320001762808</v>
      </c>
      <c r="U38" s="15">
        <v>0.228294667381571</v>
      </c>
      <c r="V38" s="15">
        <v>0.34221583927982951</v>
      </c>
      <c r="W38" s="15">
        <v>0.58524037863796297</v>
      </c>
      <c r="X38" s="15">
        <v>0.56123194395112896</v>
      </c>
      <c r="Y38" s="15">
        <v>0.57706235995309041</v>
      </c>
      <c r="Z38" s="15">
        <v>0.51938767708834355</v>
      </c>
      <c r="AA38" s="15" t="s">
        <v>265</v>
      </c>
    </row>
    <row r="39" spans="1:27" s="19" customFormat="1">
      <c r="A39" s="16" t="s">
        <v>24</v>
      </c>
      <c r="B39" s="16" t="s">
        <v>12</v>
      </c>
      <c r="C39" s="15">
        <v>0.72836483304794519</v>
      </c>
      <c r="D39" s="15">
        <v>0.60997417237442919</v>
      </c>
      <c r="E39" s="15">
        <v>0.71789476312785394</v>
      </c>
      <c r="F39" s="15">
        <v>0.72326148687214609</v>
      </c>
      <c r="G39" s="15">
        <v>0.66553524543378995</v>
      </c>
      <c r="H39" s="15">
        <v>0.63158757848173519</v>
      </c>
      <c r="I39" s="15">
        <v>0.62823533818493149</v>
      </c>
      <c r="J39" s="15">
        <v>0.62119434931506845</v>
      </c>
      <c r="K39" s="15">
        <v>0.62070904680365302</v>
      </c>
      <c r="L39" s="15">
        <v>0.51865439497716892</v>
      </c>
      <c r="M39" s="15">
        <v>0.57177700485159821</v>
      </c>
      <c r="N39" s="15">
        <v>0.57220030679223743</v>
      </c>
      <c r="O39" s="15">
        <v>0.51387128995433784</v>
      </c>
      <c r="P39" s="15">
        <v>0.52724718179223751</v>
      </c>
      <c r="Q39" s="15">
        <v>0.51420993864155251</v>
      </c>
      <c r="R39" s="15">
        <v>0.53592458618721461</v>
      </c>
      <c r="S39" s="15">
        <v>0.58024279394977174</v>
      </c>
      <c r="T39" s="15">
        <v>0.53226887128995437</v>
      </c>
      <c r="U39" s="15">
        <v>0.50904580479452055</v>
      </c>
      <c r="V39" s="15">
        <v>0.47514055365296803</v>
      </c>
      <c r="W39" s="15">
        <v>0.48902432933789963</v>
      </c>
      <c r="X39" s="15">
        <v>0.51518346889269406</v>
      </c>
      <c r="Y39" s="15">
        <v>0.47966966324200916</v>
      </c>
      <c r="Z39" s="15">
        <v>0.48047392265981742</v>
      </c>
      <c r="AA39" s="15" t="s">
        <v>265</v>
      </c>
    </row>
    <row r="40" spans="1:27" s="19" customFormat="1">
      <c r="A40" s="16" t="s">
        <v>24</v>
      </c>
      <c r="B40" s="16" t="s">
        <v>4</v>
      </c>
      <c r="C40" s="15">
        <v>0.24398674770289314</v>
      </c>
      <c r="D40" s="15">
        <v>3.3378651591294266E-2</v>
      </c>
      <c r="E40" s="15">
        <v>0.14423660228623184</v>
      </c>
      <c r="F40" s="15">
        <v>0.12051645531202623</v>
      </c>
      <c r="G40" s="15">
        <v>0.10994603620378016</v>
      </c>
      <c r="H40" s="15">
        <v>8.9228531272628378E-2</v>
      </c>
      <c r="I40" s="15">
        <v>6.0945002885652445E-2</v>
      </c>
      <c r="J40" s="15">
        <v>5.6351133580765003E-2</v>
      </c>
      <c r="K40" s="15">
        <v>0.10506693292547671</v>
      </c>
      <c r="L40" s="15">
        <v>4.7220041446750315E-2</v>
      </c>
      <c r="M40" s="15">
        <v>7.9852332534498027E-2</v>
      </c>
      <c r="N40" s="15">
        <v>8.1913900269652382E-2</v>
      </c>
      <c r="O40" s="15">
        <v>9.2525520517058077E-2</v>
      </c>
      <c r="P40" s="15">
        <v>0.10512628334560167</v>
      </c>
      <c r="Q40" s="15">
        <v>8.0261097189648134E-2</v>
      </c>
      <c r="R40" s="15">
        <v>5.5779278873847989E-2</v>
      </c>
      <c r="S40" s="15">
        <v>3.444293021465622E-2</v>
      </c>
      <c r="T40" s="15">
        <v>7.135138179014712E-2</v>
      </c>
      <c r="U40" s="15">
        <v>4.7505345932032324E-2</v>
      </c>
      <c r="V40" s="15">
        <v>0.10169008640736067</v>
      </c>
      <c r="W40" s="15">
        <v>3.7924481312613785E-2</v>
      </c>
      <c r="X40" s="15">
        <v>3.6664261445612543E-2</v>
      </c>
      <c r="Y40" s="15">
        <v>4.632582984067083E-2</v>
      </c>
      <c r="Z40" s="15">
        <v>9.2164820710826604E-3</v>
      </c>
      <c r="AA40" s="15">
        <v>4.5776549729720631E-2</v>
      </c>
    </row>
    <row r="41" spans="1:27" s="19" customFormat="1">
      <c r="A41" s="16" t="s">
        <v>24</v>
      </c>
      <c r="B41" s="16" t="s">
        <v>2</v>
      </c>
      <c r="C41" s="15">
        <v>0.51517536247573514</v>
      </c>
      <c r="D41" s="15">
        <v>0.4997673849457086</v>
      </c>
      <c r="E41" s="15">
        <v>0.51925083223921842</v>
      </c>
      <c r="F41" s="15">
        <v>0.49878803926584864</v>
      </c>
      <c r="G41" s="15">
        <v>0.4956349349337516</v>
      </c>
      <c r="H41" s="15">
        <v>0.48169855640144321</v>
      </c>
      <c r="I41" s="15">
        <v>0.4835311601415288</v>
      </c>
      <c r="J41" s="15">
        <v>0.50035723201371318</v>
      </c>
      <c r="K41" s="15">
        <v>0.48221295913362189</v>
      </c>
      <c r="L41" s="15">
        <v>0.43217020384900262</v>
      </c>
      <c r="M41" s="15">
        <v>0.44825801184718023</v>
      </c>
      <c r="N41" s="15">
        <v>0.11480257168820078</v>
      </c>
      <c r="O41" s="15">
        <v>9.4211571283139672E-2</v>
      </c>
      <c r="P41" s="15">
        <v>7.8844776532935423E-2</v>
      </c>
      <c r="Q41" s="15">
        <v>0.1008912039419648</v>
      </c>
      <c r="R41" s="15">
        <v>7.8428499376542921E-2</v>
      </c>
      <c r="S41" s="15">
        <v>1.8590309800804272E-10</v>
      </c>
      <c r="T41" s="15">
        <v>1.4559042987537042E-10</v>
      </c>
      <c r="U41" s="15">
        <v>1.329429420167665E-10</v>
      </c>
      <c r="V41" s="15">
        <v>1.2552930757955474E-10</v>
      </c>
      <c r="W41" s="15">
        <v>1.2209192371675264E-10</v>
      </c>
      <c r="X41" s="15">
        <v>1.1602037749822512E-10</v>
      </c>
      <c r="Y41" s="15">
        <v>7.1580030803349796E-4</v>
      </c>
      <c r="Z41" s="15">
        <v>1.3361719955145305E-10</v>
      </c>
      <c r="AA41" s="15">
        <v>2.8901086133049202E-10</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0.32908351128742008</v>
      </c>
      <c r="D43" s="15">
        <v>0.36954547890588968</v>
      </c>
      <c r="E43" s="15">
        <v>0.34997357047283134</v>
      </c>
      <c r="F43" s="15">
        <v>0.33418476949237241</v>
      </c>
      <c r="G43" s="15">
        <v>0.34125882264023338</v>
      </c>
      <c r="H43" s="15">
        <v>0.3499444673866014</v>
      </c>
      <c r="I43" s="15">
        <v>0.35775834571430937</v>
      </c>
      <c r="J43" s="15">
        <v>0.32375252331023535</v>
      </c>
      <c r="K43" s="15">
        <v>0.3394323486371707</v>
      </c>
      <c r="L43" s="15">
        <v>0.34257210850160946</v>
      </c>
      <c r="M43" s="15">
        <v>0.35508590265608492</v>
      </c>
      <c r="N43" s="15">
        <v>0.30757432339939084</v>
      </c>
      <c r="O43" s="15">
        <v>0.30256567687658303</v>
      </c>
      <c r="P43" s="15">
        <v>0.30950112781055605</v>
      </c>
      <c r="Q43" s="15">
        <v>0.30947487346174013</v>
      </c>
      <c r="R43" s="15">
        <v>0.31250425812990967</v>
      </c>
      <c r="S43" s="15">
        <v>0.29966406439039356</v>
      </c>
      <c r="T43" s="15">
        <v>0.30554345966672075</v>
      </c>
      <c r="U43" s="15">
        <v>0.30109831493948613</v>
      </c>
      <c r="V43" s="15">
        <v>0.31656258809906906</v>
      </c>
      <c r="W43" s="15">
        <v>0.27617350685773578</v>
      </c>
      <c r="X43" s="15">
        <v>0.27029192713150463</v>
      </c>
      <c r="Y43" s="15">
        <v>0.28030686925214771</v>
      </c>
      <c r="Z43" s="15">
        <v>0.27777313380910557</v>
      </c>
      <c r="AA43" s="15">
        <v>0.29001408227358366</v>
      </c>
    </row>
    <row r="44" spans="1:27" s="19" customFormat="1">
      <c r="A44" s="16" t="s">
        <v>24</v>
      </c>
      <c r="B44" s="16" t="s">
        <v>8</v>
      </c>
      <c r="C44" s="15">
        <v>0.26223881240191987</v>
      </c>
      <c r="D44" s="15">
        <v>0.25460887400760468</v>
      </c>
      <c r="E44" s="15">
        <v>0.2363854019409658</v>
      </c>
      <c r="F44" s="15">
        <v>0.25791926668951504</v>
      </c>
      <c r="G44" s="15">
        <v>0.25610769855671567</v>
      </c>
      <c r="H44" s="15">
        <v>0.262786547038666</v>
      </c>
      <c r="I44" s="15">
        <v>0.26284564204992361</v>
      </c>
      <c r="J44" s="15">
        <v>0.24829341595351934</v>
      </c>
      <c r="K44" s="15">
        <v>0.24674923358890413</v>
      </c>
      <c r="L44" s="15">
        <v>0.25099675845937075</v>
      </c>
      <c r="M44" s="15">
        <v>0.24543035667168273</v>
      </c>
      <c r="N44" s="15">
        <v>0.22201212163052964</v>
      </c>
      <c r="O44" s="15">
        <v>0.22330660911415878</v>
      </c>
      <c r="P44" s="15">
        <v>0.20503344735421877</v>
      </c>
      <c r="Q44" s="15">
        <v>0.21545434453760129</v>
      </c>
      <c r="R44" s="15">
        <v>0.20939906878186965</v>
      </c>
      <c r="S44" s="15">
        <v>0.21483259619656617</v>
      </c>
      <c r="T44" s="15">
        <v>0.20893486382551815</v>
      </c>
      <c r="U44" s="15">
        <v>0.20648930111471969</v>
      </c>
      <c r="V44" s="15">
        <v>0.20521214683355932</v>
      </c>
      <c r="W44" s="15">
        <v>0.19539306260118694</v>
      </c>
      <c r="X44" s="15">
        <v>0.19064709564705129</v>
      </c>
      <c r="Y44" s="15">
        <v>0.17673816734844774</v>
      </c>
      <c r="Z44" s="15">
        <v>0.18667751302145175</v>
      </c>
      <c r="AA44" s="15">
        <v>0.19500617343848656</v>
      </c>
    </row>
    <row r="45" spans="1:27" s="19" customFormat="1">
      <c r="A45" s="16" t="s">
        <v>24</v>
      </c>
      <c r="B45" s="16" t="s">
        <v>84</v>
      </c>
      <c r="C45" s="15">
        <v>0.16870380233057952</v>
      </c>
      <c r="D45" s="15">
        <v>0.1705979651510254</v>
      </c>
      <c r="E45" s="15">
        <v>0.15713866189264666</v>
      </c>
      <c r="F45" s="15">
        <v>0.16685686939419775</v>
      </c>
      <c r="G45" s="15">
        <v>0.16360757438978563</v>
      </c>
      <c r="H45" s="15">
        <v>0.15858716111445392</v>
      </c>
      <c r="I45" s="15">
        <v>0.16485397711144564</v>
      </c>
      <c r="J45" s="15">
        <v>0.1519240365397827</v>
      </c>
      <c r="K45" s="15">
        <v>0.1545144095663572</v>
      </c>
      <c r="L45" s="15">
        <v>0.15346790620052231</v>
      </c>
      <c r="M45" s="15">
        <v>0.15682468540361785</v>
      </c>
      <c r="N45" s="15">
        <v>0.17067370213758545</v>
      </c>
      <c r="O45" s="15">
        <v>0.16134340695689098</v>
      </c>
      <c r="P45" s="15">
        <v>0.14914906780186696</v>
      </c>
      <c r="Q45" s="15">
        <v>0.1456375665807681</v>
      </c>
      <c r="R45" s="15">
        <v>0.13185181622915731</v>
      </c>
      <c r="S45" s="15">
        <v>0.14902183786508125</v>
      </c>
      <c r="T45" s="15">
        <v>0.13532701915117365</v>
      </c>
      <c r="U45" s="15">
        <v>0.1209856297413163</v>
      </c>
      <c r="V45" s="15">
        <v>0.1188669528829335</v>
      </c>
      <c r="W45" s="15">
        <v>0.13259225965618981</v>
      </c>
      <c r="X45" s="15">
        <v>0.12162180681496448</v>
      </c>
      <c r="Y45" s="15">
        <v>9.853339756345264E-2</v>
      </c>
      <c r="Z45" s="15">
        <v>0.11614616315947998</v>
      </c>
      <c r="AA45" s="15">
        <v>0.1340615379632504</v>
      </c>
    </row>
    <row r="46" spans="1:27" s="19" customFormat="1">
      <c r="A46" s="16" t="s">
        <v>24</v>
      </c>
      <c r="B46" s="16" t="s">
        <v>187</v>
      </c>
      <c r="C46" s="15">
        <v>0.15394761387682371</v>
      </c>
      <c r="D46" s="15">
        <v>0.17596781657200133</v>
      </c>
      <c r="E46" s="15">
        <v>0.11674682035861453</v>
      </c>
      <c r="F46" s="15">
        <v>0.10576217841630473</v>
      </c>
      <c r="G46" s="15">
        <v>0.10823491596929379</v>
      </c>
      <c r="H46" s="15">
        <v>0.1050698753410714</v>
      </c>
      <c r="I46" s="15">
        <v>0.12291268775767696</v>
      </c>
      <c r="J46" s="15">
        <v>0.1118074992743347</v>
      </c>
      <c r="K46" s="15">
        <v>0.10045382680861634</v>
      </c>
      <c r="L46" s="15">
        <v>0.14960273972602739</v>
      </c>
      <c r="M46" s="15">
        <v>0.14776240314222658</v>
      </c>
      <c r="N46" s="15">
        <v>0.16557743679736592</v>
      </c>
      <c r="O46" s="15">
        <v>0.14258323449060345</v>
      </c>
      <c r="P46" s="15">
        <v>0.11895567592223508</v>
      </c>
      <c r="Q46" s="15">
        <v>0.11133312349507894</v>
      </c>
      <c r="R46" s="15">
        <v>0.10383050213727148</v>
      </c>
      <c r="S46" s="15">
        <v>0.11755213954000863</v>
      </c>
      <c r="T46" s="15">
        <v>0.11199311179598861</v>
      </c>
      <c r="U46" s="15">
        <v>9.9879027841242377E-2</v>
      </c>
      <c r="V46" s="15">
        <v>9.1300024548645206E-2</v>
      </c>
      <c r="W46" s="15">
        <v>8.1925609098068189E-2</v>
      </c>
      <c r="X46" s="15">
        <v>8.2638899961435128E-2</v>
      </c>
      <c r="Y46" s="15">
        <v>6.3773331340275005E-2</v>
      </c>
      <c r="Z46" s="15">
        <v>7.2303003036578301E-2</v>
      </c>
      <c r="AA46" s="15">
        <v>9.0727686658824067E-2</v>
      </c>
    </row>
    <row r="47" spans="1:27" s="19" customFormat="1">
      <c r="A47" s="16" t="s">
        <v>24</v>
      </c>
      <c r="B47" s="16" t="s">
        <v>15</v>
      </c>
      <c r="C47" s="15">
        <v>0.12741896103692557</v>
      </c>
      <c r="D47" s="15">
        <v>0.13915837175865101</v>
      </c>
      <c r="E47" s="15">
        <v>7.2521360204378452E-2</v>
      </c>
      <c r="F47" s="15">
        <v>7.7759437141169618E-2</v>
      </c>
      <c r="G47" s="15">
        <v>8.2217173858888229E-2</v>
      </c>
      <c r="H47" s="15">
        <v>8.8348303075262813E-2</v>
      </c>
      <c r="I47" s="15">
        <v>9.2083960049629474E-2</v>
      </c>
      <c r="J47" s="15">
        <v>9.6018660911702719E-2</v>
      </c>
      <c r="K47" s="15">
        <v>9.8834776266222002E-2</v>
      </c>
      <c r="L47" s="15">
        <v>0.10222744856303612</v>
      </c>
      <c r="M47" s="15">
        <v>0.10370364025979835</v>
      </c>
      <c r="N47" s="15">
        <v>0.10343497005863148</v>
      </c>
      <c r="O47" s="15">
        <v>0.10609381025876838</v>
      </c>
      <c r="P47" s="15">
        <v>0.10691710233285445</v>
      </c>
      <c r="Q47" s="15">
        <v>0.10770430735669148</v>
      </c>
      <c r="R47" s="15">
        <v>0.10820412732752178</v>
      </c>
      <c r="S47" s="15">
        <v>0.10871078251561542</v>
      </c>
      <c r="T47" s="15">
        <v>0.10777236667928886</v>
      </c>
      <c r="U47" s="15">
        <v>0.10859638162444361</v>
      </c>
      <c r="V47" s="15">
        <v>0.10706717390103627</v>
      </c>
      <c r="W47" s="15">
        <v>0.106041583156749</v>
      </c>
      <c r="X47" s="15">
        <v>0.10727049971807329</v>
      </c>
      <c r="Y47" s="15">
        <v>0.10289178064468453</v>
      </c>
      <c r="Z47" s="15">
        <v>0.10819538595007241</v>
      </c>
      <c r="AA47" s="15">
        <v>0.1092892365101962</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0.44490264103544841</v>
      </c>
      <c r="D52" s="15">
        <v>0.44093860472067259</v>
      </c>
      <c r="E52" s="15">
        <v>0.46663912228405546</v>
      </c>
      <c r="F52" s="15">
        <v>0.41617295072561666</v>
      </c>
      <c r="G52" s="15" t="s">
        <v>265</v>
      </c>
      <c r="H52" s="15" t="s">
        <v>265</v>
      </c>
      <c r="I52" s="15" t="s">
        <v>265</v>
      </c>
      <c r="J52" s="15" t="s">
        <v>265</v>
      </c>
      <c r="K52" s="15" t="s">
        <v>265</v>
      </c>
      <c r="L52" s="15" t="s">
        <v>265</v>
      </c>
      <c r="M52" s="15" t="s">
        <v>265</v>
      </c>
      <c r="N52" s="15" t="s">
        <v>265</v>
      </c>
      <c r="O52" s="15" t="s">
        <v>265</v>
      </c>
      <c r="P52" s="15" t="s">
        <v>265</v>
      </c>
      <c r="Q52" s="15" t="s">
        <v>265</v>
      </c>
      <c r="R52" s="15" t="s">
        <v>265</v>
      </c>
      <c r="S52" s="15" t="s">
        <v>265</v>
      </c>
      <c r="T52" s="15" t="s">
        <v>265</v>
      </c>
      <c r="U52" s="15" t="s">
        <v>265</v>
      </c>
      <c r="V52" s="15" t="s">
        <v>265</v>
      </c>
      <c r="W52" s="15" t="s">
        <v>265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0.26499465753424661</v>
      </c>
      <c r="D54" s="15">
        <v>0.10886665296803653</v>
      </c>
      <c r="E54" s="15">
        <v>0.10458463470319633</v>
      </c>
      <c r="F54" s="15">
        <v>6.3620607305936078E-2</v>
      </c>
      <c r="G54" s="15">
        <v>9.3854401826484024E-2</v>
      </c>
      <c r="H54" s="15">
        <v>4.2146073059360731E-2</v>
      </c>
      <c r="I54" s="15">
        <v>4.4298652968036534E-2</v>
      </c>
      <c r="J54" s="15">
        <v>6.0154885844748863E-3</v>
      </c>
      <c r="K54" s="15">
        <v>4.6838424657534246E-2</v>
      </c>
      <c r="L54" s="15">
        <v>9.4926438356164374E-3</v>
      </c>
      <c r="M54" s="15">
        <v>6.3137267123287667E-3</v>
      </c>
      <c r="N54" s="15">
        <v>1.2824302283105023E-2</v>
      </c>
      <c r="O54" s="15">
        <v>7.8883730593607307E-10</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0.16532098502713496</v>
      </c>
      <c r="D55" s="15">
        <v>0.11749837137422119</v>
      </c>
      <c r="E55" s="15">
        <v>0.23341449048859006</v>
      </c>
      <c r="F55" s="15">
        <v>0.19658436125910655</v>
      </c>
      <c r="G55" s="15">
        <v>0.20542130330876815</v>
      </c>
      <c r="H55" s="15">
        <v>0.14580782080398091</v>
      </c>
      <c r="I55" s="15">
        <v>0.18216616581847123</v>
      </c>
      <c r="J55" s="15">
        <v>0.13589405885696537</v>
      </c>
      <c r="K55" s="15">
        <v>0.18933108052351824</v>
      </c>
      <c r="L55" s="15">
        <v>8.5912684365409137E-2</v>
      </c>
      <c r="M55" s="15">
        <v>9.2962793346509795E-2</v>
      </c>
      <c r="N55" s="15">
        <v>0.11722723975478097</v>
      </c>
      <c r="O55" s="15">
        <v>9.9492525755139255E-2</v>
      </c>
      <c r="P55" s="15">
        <v>0.14656313356321346</v>
      </c>
      <c r="Q55" s="15">
        <v>0.12514165888318537</v>
      </c>
      <c r="R55" s="15">
        <v>0.1353056605140571</v>
      </c>
      <c r="S55" s="15">
        <v>5.1726182150305687E-2</v>
      </c>
      <c r="T55" s="15">
        <v>0.10782686117913225</v>
      </c>
      <c r="U55" s="15">
        <v>6.1194574424605692E-2</v>
      </c>
      <c r="V55" s="15">
        <v>7.1600687445942654E-2</v>
      </c>
      <c r="W55" s="15">
        <v>0.10272500661623361</v>
      </c>
      <c r="X55" s="15">
        <v>5.3462063109235861E-2</v>
      </c>
      <c r="Y55" s="15">
        <v>0.12050946895604617</v>
      </c>
      <c r="Z55" s="15">
        <v>6.9329960754412889E-2</v>
      </c>
      <c r="AA55" s="15">
        <v>0.13631021220859571</v>
      </c>
    </row>
    <row r="56" spans="1:27" s="19" customFormat="1">
      <c r="A56" s="16" t="s">
        <v>25</v>
      </c>
      <c r="B56" s="16" t="s">
        <v>2</v>
      </c>
      <c r="C56" s="15">
        <v>0.16413697883784495</v>
      </c>
      <c r="D56" s="15">
        <v>0.13772879112498507</v>
      </c>
      <c r="E56" s="15">
        <v>0.20550827286104217</v>
      </c>
      <c r="F56" s="15">
        <v>0.17189738876103913</v>
      </c>
      <c r="G56" s="15">
        <v>0.1483737518657646</v>
      </c>
      <c r="H56" s="15">
        <v>0.1488826056798114</v>
      </c>
      <c r="I56" s="15">
        <v>0.13547025595264522</v>
      </c>
      <c r="J56" s="15">
        <v>0.16592824254714378</v>
      </c>
      <c r="K56" s="15">
        <v>0.1711860017655481</v>
      </c>
      <c r="L56" s="15">
        <v>0.162389120140739</v>
      </c>
      <c r="M56" s="15">
        <v>0.13631904339116613</v>
      </c>
      <c r="N56" s="15">
        <v>0.20450320129195149</v>
      </c>
      <c r="O56" s="15">
        <v>0.17133497145879889</v>
      </c>
      <c r="P56" s="15">
        <v>0.14797834498605644</v>
      </c>
      <c r="Q56" s="15">
        <v>0.14809985735142578</v>
      </c>
      <c r="R56" s="15">
        <v>0.13524073147716822</v>
      </c>
      <c r="S56" s="15">
        <v>0.16493141517894677</v>
      </c>
      <c r="T56" s="15">
        <v>0.17075659510190289</v>
      </c>
      <c r="U56" s="15">
        <v>0.16166116369845129</v>
      </c>
      <c r="V56" s="15">
        <v>0.13640789762313971</v>
      </c>
      <c r="W56" s="15">
        <v>0.20489698366501957</v>
      </c>
      <c r="X56" s="15">
        <v>0.17154305401944098</v>
      </c>
      <c r="Y56" s="15">
        <v>0.14838768439446931</v>
      </c>
      <c r="Z56" s="15">
        <v>0.14816107373251805</v>
      </c>
      <c r="AA56" s="15">
        <v>0.13453484306999786</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0.3314110794614647</v>
      </c>
      <c r="D58" s="15">
        <v>0.34150489116889271</v>
      </c>
      <c r="E58" s="15">
        <v>0.32076214970271388</v>
      </c>
      <c r="F58" s="15">
        <v>0.34554693521575147</v>
      </c>
      <c r="G58" s="15">
        <v>0.33760343482699934</v>
      </c>
      <c r="H58" s="15">
        <v>0.36996648052301345</v>
      </c>
      <c r="I58" s="15">
        <v>0.33452598576524523</v>
      </c>
      <c r="J58" s="15">
        <v>0.33871189083459896</v>
      </c>
      <c r="K58" s="15">
        <v>0.34759528234436798</v>
      </c>
      <c r="L58" s="15">
        <v>0.36849792558972433</v>
      </c>
      <c r="M58" s="15">
        <v>0.37409969782865349</v>
      </c>
      <c r="N58" s="15">
        <v>0.3402085420323569</v>
      </c>
      <c r="O58" s="15">
        <v>0.35871392528135942</v>
      </c>
      <c r="P58" s="15">
        <v>0.34027592657577876</v>
      </c>
      <c r="Q58" s="15">
        <v>0.3730009649191261</v>
      </c>
      <c r="R58" s="15">
        <v>0.33009596136006492</v>
      </c>
      <c r="S58" s="15">
        <v>0.3347300807402574</v>
      </c>
      <c r="T58" s="15">
        <v>0.33458920166158551</v>
      </c>
      <c r="U58" s="15">
        <v>0.34626945129720094</v>
      </c>
      <c r="V58" s="15">
        <v>0.36592462729644903</v>
      </c>
      <c r="W58" s="15">
        <v>0.33195233348849146</v>
      </c>
      <c r="X58" s="15">
        <v>0.32737916884160434</v>
      </c>
      <c r="Y58" s="15">
        <v>0.31324620850566454</v>
      </c>
      <c r="Z58" s="15">
        <v>0.34378265367809568</v>
      </c>
      <c r="AA58" s="15">
        <v>0.3208139338060601</v>
      </c>
    </row>
    <row r="59" spans="1:27" s="19" customFormat="1">
      <c r="A59" s="16" t="s">
        <v>25</v>
      </c>
      <c r="B59" s="16" t="s">
        <v>8</v>
      </c>
      <c r="C59" s="15">
        <v>0.32067227590298986</v>
      </c>
      <c r="D59" s="15">
        <v>0.25625041324514825</v>
      </c>
      <c r="E59" s="15">
        <v>0.23242311428941098</v>
      </c>
      <c r="F59" s="15">
        <v>0.23454399440153223</v>
      </c>
      <c r="G59" s="15">
        <v>0.23440281447788383</v>
      </c>
      <c r="H59" s="15">
        <v>0.23507030683738214</v>
      </c>
      <c r="I59" s="15">
        <v>0.24366287972477738</v>
      </c>
      <c r="J59" s="15">
        <v>0.24196053638828813</v>
      </c>
      <c r="K59" s="15">
        <v>0.2377166837096919</v>
      </c>
      <c r="L59" s="15">
        <v>0.24848838366601989</v>
      </c>
      <c r="M59" s="15">
        <v>0.25150315276066676</v>
      </c>
      <c r="N59" s="15">
        <v>0.2175935790126208</v>
      </c>
      <c r="O59" s="15">
        <v>0.22754319337463072</v>
      </c>
      <c r="P59" s="15">
        <v>0.22800889730277182</v>
      </c>
      <c r="Q59" s="15">
        <v>0.22804546531927128</v>
      </c>
      <c r="R59" s="15">
        <v>0.21872561053435599</v>
      </c>
      <c r="S59" s="15">
        <v>0.21639449257841473</v>
      </c>
      <c r="T59" s="15">
        <v>0.20584095467731081</v>
      </c>
      <c r="U59" s="15">
        <v>0.21763886680201527</v>
      </c>
      <c r="V59" s="15">
        <v>0.21886773874125084</v>
      </c>
      <c r="W59" s="15">
        <v>0.20247018412941536</v>
      </c>
      <c r="X59" s="15">
        <v>0.20563464904144066</v>
      </c>
      <c r="Y59" s="15">
        <v>0.20173747803102046</v>
      </c>
      <c r="Z59" s="15">
        <v>0.20509902288537349</v>
      </c>
      <c r="AA59" s="15">
        <v>0.2091408787239705</v>
      </c>
    </row>
    <row r="60" spans="1:27" s="19" customFormat="1">
      <c r="A60" s="16" t="s">
        <v>25</v>
      </c>
      <c r="B60" s="16" t="s">
        <v>84</v>
      </c>
      <c r="C60" s="15">
        <v>0.13834059351447664</v>
      </c>
      <c r="D60" s="15">
        <v>0.14948686612420706</v>
      </c>
      <c r="E60" s="15">
        <v>9.1930950909782885E-2</v>
      </c>
      <c r="F60" s="15">
        <v>8.9071467950457339E-2</v>
      </c>
      <c r="G60" s="15">
        <v>0.10555415731424643</v>
      </c>
      <c r="H60" s="15">
        <v>9.7290936269512421E-2</v>
      </c>
      <c r="I60" s="15">
        <v>0.1005278637718612</v>
      </c>
      <c r="J60" s="15">
        <v>9.0154621053220751E-2</v>
      </c>
      <c r="K60" s="15">
        <v>7.3887042036630018E-2</v>
      </c>
      <c r="L60" s="15">
        <v>7.0372797125909978E-2</v>
      </c>
      <c r="M60" s="15">
        <v>7.2923489094646507E-2</v>
      </c>
      <c r="N60" s="15">
        <v>6.8837989537691657E-2</v>
      </c>
      <c r="O60" s="15">
        <v>6.040143119000814E-2</v>
      </c>
      <c r="P60" s="15">
        <v>5.6264014406672801E-2</v>
      </c>
      <c r="Q60" s="15">
        <v>5.4143227577992392E-2</v>
      </c>
      <c r="R60" s="15">
        <v>5.6094261367801615E-2</v>
      </c>
      <c r="S60" s="15">
        <v>5.9194705276648385E-2</v>
      </c>
      <c r="T60" s="15">
        <v>5.5440221412681505E-2</v>
      </c>
      <c r="U60" s="15">
        <v>5.1058215800027708E-2</v>
      </c>
      <c r="V60" s="15">
        <v>5.5916614912464503E-2</v>
      </c>
      <c r="W60" s="15">
        <v>5.0941468272881943E-2</v>
      </c>
      <c r="X60" s="15">
        <v>4.1532952240011953E-2</v>
      </c>
      <c r="Y60" s="15">
        <v>4.2846663868048987E-2</v>
      </c>
      <c r="Z60" s="15">
        <v>3.7447797905368257E-2</v>
      </c>
      <c r="AA60" s="15">
        <v>4.380386020424016E-2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0.10448234380056057</v>
      </c>
      <c r="D62" s="15">
        <v>0.10793437382612259</v>
      </c>
      <c r="E62" s="15">
        <v>5.6643515772552624E-2</v>
      </c>
      <c r="F62" s="15">
        <v>5.3579481338230615E-2</v>
      </c>
      <c r="G62" s="15">
        <v>7.3663627958291608E-2</v>
      </c>
      <c r="H62" s="15">
        <v>7.2606539806851889E-2</v>
      </c>
      <c r="I62" s="15">
        <v>7.6351429106782484E-2</v>
      </c>
      <c r="J62" s="15">
        <v>7.3179011993052531E-2</v>
      </c>
      <c r="K62" s="15">
        <v>6.9023037821072858E-2</v>
      </c>
      <c r="L62" s="15">
        <v>7.2091798835159412E-2</v>
      </c>
      <c r="M62" s="15">
        <v>7.5369879363782408E-2</v>
      </c>
      <c r="N62" s="15">
        <v>7.3726598492653811E-2</v>
      </c>
      <c r="O62" s="15">
        <v>7.2534132871141202E-2</v>
      </c>
      <c r="P62" s="15">
        <v>7.0891344641794363E-2</v>
      </c>
      <c r="Q62" s="15">
        <v>6.2024295793687165E-2</v>
      </c>
      <c r="R62" s="15">
        <v>6.6051627588917264E-2</v>
      </c>
      <c r="S62" s="15">
        <v>6.1651387956989288E-2</v>
      </c>
      <c r="T62" s="15">
        <v>5.8304146919263194E-2</v>
      </c>
      <c r="U62" s="15">
        <v>5.2102163537946874E-2</v>
      </c>
      <c r="V62" s="15">
        <v>7.4455294596609614E-2</v>
      </c>
      <c r="W62" s="15">
        <v>5.7548022360438149E-2</v>
      </c>
      <c r="X62" s="15">
        <v>3.7979575687022378E-2</v>
      </c>
      <c r="Y62" s="15">
        <v>4.0348184219170316E-2</v>
      </c>
      <c r="Z62" s="15">
        <v>3.714402820416457E-2</v>
      </c>
      <c r="AA62" s="15">
        <v>4.5682006394946247E-2</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0.34988998267545124</v>
      </c>
      <c r="D68" s="15">
        <v>0.36959800617784189</v>
      </c>
      <c r="E68" s="15">
        <v>0.44855396839068729</v>
      </c>
      <c r="F68" s="15">
        <v>0.36882338746636351</v>
      </c>
      <c r="G68" s="15">
        <v>0.41373238697035353</v>
      </c>
      <c r="H68" s="15">
        <v>0.34334827275386703</v>
      </c>
      <c r="I68" s="15">
        <v>0.34154556979876083</v>
      </c>
      <c r="J68" s="15">
        <v>0.34623789014257322</v>
      </c>
      <c r="K68" s="15">
        <v>0.39524443739812559</v>
      </c>
      <c r="L68" s="15">
        <v>0.27105209076956888</v>
      </c>
      <c r="M68" s="15">
        <v>0.27013194336915092</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0.11851277600665994</v>
      </c>
      <c r="D70" s="15">
        <v>0.10738400890966422</v>
      </c>
      <c r="E70" s="15">
        <v>0.14162346680614671</v>
      </c>
      <c r="F70" s="15">
        <v>0.11686096882040731</v>
      </c>
      <c r="G70" s="15">
        <v>0.16098582032171629</v>
      </c>
      <c r="H70" s="15">
        <v>0.14425827995521859</v>
      </c>
      <c r="I70" s="15">
        <v>0.17787511757592467</v>
      </c>
      <c r="J70" s="15">
        <v>0.14579901563781933</v>
      </c>
      <c r="K70" s="15">
        <v>0.1878227209836667</v>
      </c>
      <c r="L70" s="15">
        <v>0.10779868017136172</v>
      </c>
      <c r="M70" s="15">
        <v>9.3374792901644757E-2</v>
      </c>
      <c r="N70" s="15">
        <v>0.12418282265129886</v>
      </c>
      <c r="O70" s="15">
        <v>0.14995921533239231</v>
      </c>
      <c r="P70" s="15">
        <v>0.13737816537773845</v>
      </c>
      <c r="Q70" s="15">
        <v>0.11580440890275256</v>
      </c>
      <c r="R70" s="15">
        <v>0.1160439576675202</v>
      </c>
      <c r="S70" s="15">
        <v>6.6049800233849418E-2</v>
      </c>
      <c r="T70" s="15">
        <v>0.12706849988707131</v>
      </c>
      <c r="U70" s="15">
        <v>4.6804854373211392E-2</v>
      </c>
      <c r="V70" s="15">
        <v>6.137546329694242E-2</v>
      </c>
      <c r="W70" s="15">
        <v>8.0946313522687149E-2</v>
      </c>
      <c r="X70" s="15">
        <v>4.5312377956982779E-2</v>
      </c>
      <c r="Y70" s="15">
        <v>0.11054743821569231</v>
      </c>
      <c r="Z70" s="15">
        <v>6.2495175059581604E-2</v>
      </c>
      <c r="AA70" s="15">
        <v>0.12994619240990846</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0.36261649610539559</v>
      </c>
      <c r="D73" s="15">
        <v>0.35626057918642556</v>
      </c>
      <c r="E73" s="15">
        <v>0.35589700207436076</v>
      </c>
      <c r="F73" s="15">
        <v>0.35349299963297176</v>
      </c>
      <c r="G73" s="15">
        <v>0.35405646570561777</v>
      </c>
      <c r="H73" s="15">
        <v>0.37452202289923697</v>
      </c>
      <c r="I73" s="15">
        <v>0.34437457801877586</v>
      </c>
      <c r="J73" s="15">
        <v>0.35338585198531641</v>
      </c>
      <c r="K73" s="15">
        <v>0.32924304765281059</v>
      </c>
      <c r="L73" s="15">
        <v>0.37609530556910115</v>
      </c>
      <c r="M73" s="15">
        <v>0.38131526203688659</v>
      </c>
      <c r="N73" s="15">
        <v>0.33651329311646244</v>
      </c>
      <c r="O73" s="15">
        <v>0.34715082347350484</v>
      </c>
      <c r="P73" s="15">
        <v>0.33388305987898026</v>
      </c>
      <c r="Q73" s="15">
        <v>0.35439977545805612</v>
      </c>
      <c r="R73" s="15">
        <v>0.32611314490605681</v>
      </c>
      <c r="S73" s="15">
        <v>0.33353332225731569</v>
      </c>
      <c r="T73" s="15">
        <v>0.3055413760651034</v>
      </c>
      <c r="U73" s="15">
        <v>0.33771282488908105</v>
      </c>
      <c r="V73" s="15">
        <v>0.34240441129606525</v>
      </c>
      <c r="W73" s="15">
        <v>0.31085208971878586</v>
      </c>
      <c r="X73" s="15">
        <v>0.30695246442539265</v>
      </c>
      <c r="Y73" s="15">
        <v>0.30257848138272253</v>
      </c>
      <c r="Z73" s="15">
        <v>0.3195295113920274</v>
      </c>
      <c r="AA73" s="15">
        <v>0.30054484854222713</v>
      </c>
    </row>
    <row r="74" spans="1:27" s="19" customFormat="1">
      <c r="A74" s="16" t="s">
        <v>26</v>
      </c>
      <c r="B74" s="16" t="s">
        <v>8</v>
      </c>
      <c r="C74" s="15">
        <v>0.24344584720235962</v>
      </c>
      <c r="D74" s="15">
        <v>0.22540316798037771</v>
      </c>
      <c r="E74" s="15">
        <v>0.20218058177655551</v>
      </c>
      <c r="F74" s="15">
        <v>0.21109576399281094</v>
      </c>
      <c r="G74" s="15">
        <v>0.22564886016676297</v>
      </c>
      <c r="H74" s="15">
        <v>0.22528189654737463</v>
      </c>
      <c r="I74" s="15">
        <v>0.23070926163888505</v>
      </c>
      <c r="J74" s="15">
        <v>0.2263615679955632</v>
      </c>
      <c r="K74" s="15">
        <v>0.20098018024688166</v>
      </c>
      <c r="L74" s="15">
        <v>0.20590549125033203</v>
      </c>
      <c r="M74" s="15">
        <v>0.21801693001568379</v>
      </c>
      <c r="N74" s="15">
        <v>0.18775525974865495</v>
      </c>
      <c r="O74" s="15">
        <v>0.1861137666530743</v>
      </c>
      <c r="P74" s="15">
        <v>0.17820785550921345</v>
      </c>
      <c r="Q74" s="15">
        <v>0.18927157849105378</v>
      </c>
      <c r="R74" s="15">
        <v>0.17806841391669159</v>
      </c>
      <c r="S74" s="15">
        <v>0.18224047732758086</v>
      </c>
      <c r="T74" s="15">
        <v>0.16930648863675218</v>
      </c>
      <c r="U74" s="15">
        <v>0.16864436774477815</v>
      </c>
      <c r="V74" s="15">
        <v>0.18807545385246291</v>
      </c>
      <c r="W74" s="15">
        <v>0.18138634760713898</v>
      </c>
      <c r="X74" s="15">
        <v>0.17335697768648034</v>
      </c>
      <c r="Y74" s="15">
        <v>0.17669196457598887</v>
      </c>
      <c r="Z74" s="15">
        <v>0.18721084437724836</v>
      </c>
      <c r="AA74" s="15">
        <v>0.18764550831454521</v>
      </c>
    </row>
    <row r="75" spans="1:27" s="19" customFormat="1">
      <c r="A75" s="16" t="s">
        <v>26</v>
      </c>
      <c r="B75" s="16" t="s">
        <v>84</v>
      </c>
      <c r="C75" s="15">
        <v>0.10060019904739369</v>
      </c>
      <c r="D75" s="15">
        <v>0.13128740541006359</v>
      </c>
      <c r="E75" s="15">
        <v>0.11740269434159398</v>
      </c>
      <c r="F75" s="15">
        <v>0.11569034408853857</v>
      </c>
      <c r="G75" s="15">
        <v>0.11736815662210252</v>
      </c>
      <c r="H75" s="15">
        <v>0.10829596216065589</v>
      </c>
      <c r="I75" s="15">
        <v>0.11266518350402044</v>
      </c>
      <c r="J75" s="15">
        <v>0.10170118939417405</v>
      </c>
      <c r="K75" s="15">
        <v>0.11007672827712413</v>
      </c>
      <c r="L75" s="15">
        <v>0.10750753427655567</v>
      </c>
      <c r="M75" s="15">
        <v>0.11375097270084046</v>
      </c>
      <c r="N75" s="15">
        <v>0.13361246689500647</v>
      </c>
      <c r="O75" s="15">
        <v>0.12144705205761681</v>
      </c>
      <c r="P75" s="15">
        <v>0.10541478791336589</v>
      </c>
      <c r="Q75" s="15">
        <v>9.9893709955134649E-2</v>
      </c>
      <c r="R75" s="15">
        <v>9.8461965574245691E-2</v>
      </c>
      <c r="S75" s="15">
        <v>0.10094577293160163</v>
      </c>
      <c r="T75" s="15">
        <v>0.10880139359618139</v>
      </c>
      <c r="U75" s="15">
        <v>9.2339451423523275E-2</v>
      </c>
      <c r="V75" s="15">
        <v>0.10984154046351917</v>
      </c>
      <c r="W75" s="15">
        <v>9.697542590662972E-2</v>
      </c>
      <c r="X75" s="15">
        <v>7.4480590754275489E-2</v>
      </c>
      <c r="Y75" s="15">
        <v>7.3738235275398425E-2</v>
      </c>
      <c r="Z75" s="15">
        <v>6.4860346585874223E-2</v>
      </c>
      <c r="AA75" s="15">
        <v>7.6388700448047492E-2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9.0691731125497457E-2</v>
      </c>
      <c r="D77" s="15">
        <v>0.11758631889491721</v>
      </c>
      <c r="E77" s="15">
        <v>7.0621583624703138E-2</v>
      </c>
      <c r="F77" s="15">
        <v>7.1175786910301422E-2</v>
      </c>
      <c r="G77" s="15">
        <v>7.1381743278459517E-2</v>
      </c>
      <c r="H77" s="15">
        <v>6.9498284029639493E-2</v>
      </c>
      <c r="I77" s="15">
        <v>7.3144190839783213E-2</v>
      </c>
      <c r="J77" s="15">
        <v>7.0008317392684816E-2</v>
      </c>
      <c r="K77" s="15">
        <v>7.6951519381188951E-2</v>
      </c>
      <c r="L77" s="15">
        <v>7.8162188598442497E-2</v>
      </c>
      <c r="M77" s="15">
        <v>8.222839108602073E-2</v>
      </c>
      <c r="N77" s="15">
        <v>8.5529006680847175E-2</v>
      </c>
      <c r="O77" s="15">
        <v>8.7814123133497068E-2</v>
      </c>
      <c r="P77" s="15">
        <v>8.472583004623202E-2</v>
      </c>
      <c r="Q77" s="15">
        <v>8.1538498003387916E-2</v>
      </c>
      <c r="R77" s="15">
        <v>8.5387278394400856E-2</v>
      </c>
      <c r="S77" s="15">
        <v>8.3490835279066158E-2</v>
      </c>
      <c r="T77" s="15">
        <v>8.6210185533884168E-2</v>
      </c>
      <c r="U77" s="15">
        <v>8.1550416688647168E-2</v>
      </c>
      <c r="V77" s="15">
        <v>9.2373712896855961E-2</v>
      </c>
      <c r="W77" s="15">
        <v>8.5960200174570026E-2</v>
      </c>
      <c r="X77" s="15">
        <v>6.5559872188300797E-2</v>
      </c>
      <c r="Y77" s="15">
        <v>7.0098671094130025E-2</v>
      </c>
      <c r="Z77" s="15">
        <v>6.3323467686583326E-2</v>
      </c>
      <c r="AA77" s="15">
        <v>7.5467320706710667E-2</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3.4741152968036531E-9</v>
      </c>
      <c r="E83" s="15">
        <v>3.2923013808394802E-9</v>
      </c>
      <c r="F83" s="15">
        <v>3.3267960243238494E-9</v>
      </c>
      <c r="G83" s="15">
        <v>3.450957312521953E-9</v>
      </c>
      <c r="H83" s="15">
        <v>3.8383084167544788E-9</v>
      </c>
      <c r="I83" s="15">
        <v>4.3057516684229013E-9</v>
      </c>
      <c r="J83" s="15">
        <v>4.7375965929048124E-9</v>
      </c>
      <c r="K83" s="15">
        <v>4.9752809975412711E-9</v>
      </c>
      <c r="L83" s="15">
        <v>5.2817719309799784E-9</v>
      </c>
      <c r="M83" s="15">
        <v>5.4741317615033375E-9</v>
      </c>
      <c r="N83" s="15">
        <v>5.7871871707060058E-9</v>
      </c>
      <c r="O83" s="15">
        <v>6.0261481383912891E-9</v>
      </c>
      <c r="P83" s="15">
        <v>6.2387172901299615E-9</v>
      </c>
      <c r="Q83" s="15">
        <v>7.0506701132771335E-9</v>
      </c>
      <c r="R83" s="15">
        <v>7.1270679662802951E-9</v>
      </c>
      <c r="S83" s="15">
        <v>7.0822938619599575E-9</v>
      </c>
      <c r="T83" s="15">
        <v>8.1643292281348779E-9</v>
      </c>
      <c r="U83" s="15">
        <v>8.025244226378645E-9</v>
      </c>
      <c r="V83" s="15">
        <v>7.8729534378292942E-9</v>
      </c>
      <c r="W83" s="15">
        <v>8.1539471373375492E-9</v>
      </c>
      <c r="X83" s="15">
        <v>8.0119133078679316E-9</v>
      </c>
      <c r="Y83" s="15">
        <v>1.0132254346680716E-8</v>
      </c>
      <c r="Z83" s="15">
        <v>1.0553063531787847E-8</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3.9166613250025652E-4</v>
      </c>
      <c r="D85" s="15">
        <v>6.0557400851675139E-9</v>
      </c>
      <c r="E85" s="15">
        <v>2.1264381763486354E-3</v>
      </c>
      <c r="F85" s="15">
        <v>2.2236401338566515E-4</v>
      </c>
      <c r="G85" s="15">
        <v>4.3004437259382529E-4</v>
      </c>
      <c r="H85" s="15">
        <v>4.9394603278436206E-9</v>
      </c>
      <c r="I85" s="15">
        <v>1.3940263357247577E-3</v>
      </c>
      <c r="J85" s="15">
        <v>1.2050801434238879E-4</v>
      </c>
      <c r="K85" s="15">
        <v>3.8355834766507613E-4</v>
      </c>
      <c r="L85" s="15">
        <v>9.1355171634690353E-4</v>
      </c>
      <c r="M85" s="15">
        <v>2.3879258077741006E-4</v>
      </c>
      <c r="N85" s="15">
        <v>1.5961828736116028E-3</v>
      </c>
      <c r="O85" s="15">
        <v>1.6502363022828487E-3</v>
      </c>
      <c r="P85" s="15">
        <v>3.6398341562002978E-5</v>
      </c>
      <c r="Q85" s="15">
        <v>1.9961427521953241E-3</v>
      </c>
      <c r="R85" s="15">
        <v>5.2577789846927651E-3</v>
      </c>
      <c r="S85" s="15">
        <v>1.2519375543943868E-3</v>
      </c>
      <c r="T85" s="15">
        <v>2.2299619234803572E-2</v>
      </c>
      <c r="U85" s="15">
        <v>7.0694113340222025E-3</v>
      </c>
      <c r="V85" s="15">
        <v>8.0298170443552188E-4</v>
      </c>
      <c r="W85" s="15">
        <v>2.5219246378523068E-8</v>
      </c>
      <c r="X85" s="15">
        <v>2.0545958510470792E-8</v>
      </c>
      <c r="Y85" s="15">
        <v>4.3568814931542278E-2</v>
      </c>
      <c r="Z85" s="15">
        <v>2.6992746853050698E-3</v>
      </c>
      <c r="AA85" s="15" t="s">
        <v>265</v>
      </c>
    </row>
    <row r="86" spans="1:27" s="19" customFormat="1">
      <c r="A86" s="16" t="s">
        <v>27</v>
      </c>
      <c r="B86" s="16" t="s">
        <v>2</v>
      </c>
      <c r="C86" s="15">
        <v>0.48461446326655555</v>
      </c>
      <c r="D86" s="15">
        <v>0.40407879366000021</v>
      </c>
      <c r="E86" s="15">
        <v>0.41837706157085963</v>
      </c>
      <c r="F86" s="15">
        <v>0.38773029459541941</v>
      </c>
      <c r="G86" s="15">
        <v>0.39953378265674205</v>
      </c>
      <c r="H86" s="15">
        <v>0.38035758457155538</v>
      </c>
      <c r="I86" s="15">
        <v>0.39578954728368326</v>
      </c>
      <c r="J86" s="15">
        <v>0.41514575573714252</v>
      </c>
      <c r="K86" s="15">
        <v>0.42260314583250408</v>
      </c>
      <c r="L86" s="15">
        <v>0.34182617458124115</v>
      </c>
      <c r="M86" s="15">
        <v>0.34333995566473513</v>
      </c>
      <c r="N86" s="15">
        <v>0.38298178491615342</v>
      </c>
      <c r="O86" s="15">
        <v>0.34401417534322393</v>
      </c>
      <c r="P86" s="15">
        <v>0.34576865175492966</v>
      </c>
      <c r="Q86" s="15">
        <v>0.36005824808414411</v>
      </c>
      <c r="R86" s="15">
        <v>0.37403954965303249</v>
      </c>
      <c r="S86" s="15">
        <v>0.40345118476944342</v>
      </c>
      <c r="T86" s="15">
        <v>0.39272408926950114</v>
      </c>
      <c r="U86" s="15">
        <v>0.37594795155533572</v>
      </c>
      <c r="V86" s="15">
        <v>0.37220024271614632</v>
      </c>
      <c r="W86" s="15">
        <v>0.40068551313472489</v>
      </c>
      <c r="X86" s="15">
        <v>0.43103149007432184</v>
      </c>
      <c r="Y86" s="15">
        <v>0.39034916987476576</v>
      </c>
      <c r="Z86" s="15">
        <v>0.38505437040701634</v>
      </c>
      <c r="AA86" s="15">
        <v>0.42658969456243806</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0.35469653441823318</v>
      </c>
      <c r="D88" s="15">
        <v>0.39425389904723529</v>
      </c>
      <c r="E88" s="15">
        <v>0.38093280348863701</v>
      </c>
      <c r="F88" s="15">
        <v>0.34784969708835806</v>
      </c>
      <c r="G88" s="15">
        <v>0.31995873099067385</v>
      </c>
      <c r="H88" s="15">
        <v>0.32049330339689364</v>
      </c>
      <c r="I88" s="15">
        <v>0.30693520138070401</v>
      </c>
      <c r="J88" s="15">
        <v>0.29764550209478485</v>
      </c>
      <c r="K88" s="15">
        <v>0.30137552438772025</v>
      </c>
      <c r="L88" s="15">
        <v>0.29060024879813268</v>
      </c>
      <c r="M88" s="15">
        <v>0.29178988659701799</v>
      </c>
      <c r="N88" s="15">
        <v>0.27609518761750634</v>
      </c>
      <c r="O88" s="15">
        <v>0.27265892915374579</v>
      </c>
      <c r="P88" s="15">
        <v>0.25539409871066682</v>
      </c>
      <c r="Q88" s="15">
        <v>0.26735887209040993</v>
      </c>
      <c r="R88" s="15">
        <v>0.25927749511496917</v>
      </c>
      <c r="S88" s="15">
        <v>0.26040013448830462</v>
      </c>
      <c r="T88" s="15">
        <v>0.27303209077526658</v>
      </c>
      <c r="U88" s="15">
        <v>0.27875588368657128</v>
      </c>
      <c r="V88" s="15">
        <v>0.28730679211605298</v>
      </c>
      <c r="W88" s="15">
        <v>0.2828079027100891</v>
      </c>
      <c r="X88" s="15">
        <v>0.28512842237700148</v>
      </c>
      <c r="Y88" s="15">
        <v>0.27343208779939238</v>
      </c>
      <c r="Z88" s="15">
        <v>0.28031559093422459</v>
      </c>
      <c r="AA88" s="15">
        <v>0.28712225176795808</v>
      </c>
    </row>
    <row r="89" spans="1:27" s="19" customFormat="1">
      <c r="A89" s="16" t="s">
        <v>27</v>
      </c>
      <c r="B89" s="16" t="s">
        <v>8</v>
      </c>
      <c r="C89" s="15" t="s">
        <v>265</v>
      </c>
      <c r="D89" s="15" t="s">
        <v>265</v>
      </c>
      <c r="E89" s="15">
        <v>0.20475431966109597</v>
      </c>
      <c r="F89" s="15">
        <v>0.19904749729799504</v>
      </c>
      <c r="G89" s="15">
        <v>0.20441498246865689</v>
      </c>
      <c r="H89" s="15">
        <v>0.20108964555485975</v>
      </c>
      <c r="I89" s="15">
        <v>0.21017331869365616</v>
      </c>
      <c r="J89" s="15">
        <v>0.20613911110500507</v>
      </c>
      <c r="K89" s="15">
        <v>0.20315841738501469</v>
      </c>
      <c r="L89" s="15">
        <v>0.19703904875976697</v>
      </c>
      <c r="M89" s="15">
        <v>0.19560468426574432</v>
      </c>
      <c r="N89" s="15">
        <v>0.1887920452634656</v>
      </c>
      <c r="O89" s="15">
        <v>0.19132989488930127</v>
      </c>
      <c r="P89" s="15">
        <v>0.19680302076311523</v>
      </c>
      <c r="Q89" s="15">
        <v>0.19002360287324702</v>
      </c>
      <c r="R89" s="15">
        <v>0.19636056119250511</v>
      </c>
      <c r="S89" s="15">
        <v>0.18986450596283966</v>
      </c>
      <c r="T89" s="15">
        <v>0.18726952283042028</v>
      </c>
      <c r="U89" s="15">
        <v>0.19109912764680004</v>
      </c>
      <c r="V89" s="15">
        <v>0.18883047067774364</v>
      </c>
      <c r="W89" s="15">
        <v>0.18491937042703296</v>
      </c>
      <c r="X89" s="15">
        <v>0.18299277920337681</v>
      </c>
      <c r="Y89" s="15">
        <v>0.19214045356616052</v>
      </c>
      <c r="Z89" s="15">
        <v>0.18406923636846426</v>
      </c>
      <c r="AA89" s="15">
        <v>0.19817235385360152</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1.5087172079988859E-2</v>
      </c>
      <c r="D92" s="15">
        <v>5.8273015246389538E-2</v>
      </c>
      <c r="E92" s="15">
        <v>4.6855407526391349E-2</v>
      </c>
      <c r="F92" s="15">
        <v>3.7815809488065413E-2</v>
      </c>
      <c r="G92" s="15">
        <v>4.8314779507941073E-2</v>
      </c>
      <c r="H92" s="15">
        <v>4.7650103421745742E-2</v>
      </c>
      <c r="I92" s="15">
        <v>5.1412368361318406E-2</v>
      </c>
      <c r="J92" s="15">
        <v>4.7867772146466016E-2</v>
      </c>
      <c r="K92" s="15">
        <v>5.0834380095079471E-2</v>
      </c>
      <c r="L92" s="15">
        <v>6.655643324904402E-2</v>
      </c>
      <c r="M92" s="15">
        <v>6.5916228844235675E-2</v>
      </c>
      <c r="N92" s="15">
        <v>6.2120021009295798E-2</v>
      </c>
      <c r="O92" s="15">
        <v>6.3891887910575901E-2</v>
      </c>
      <c r="P92" s="15">
        <v>6.665878320456993E-2</v>
      </c>
      <c r="Q92" s="15">
        <v>6.2857191495635512E-2</v>
      </c>
      <c r="R92" s="15">
        <v>6.7809433172221947E-2</v>
      </c>
      <c r="S92" s="15">
        <v>6.3495376727154412E-2</v>
      </c>
      <c r="T92" s="15">
        <v>6.3613855024341484E-2</v>
      </c>
      <c r="U92" s="15">
        <v>5.8321302888592344E-2</v>
      </c>
      <c r="V92" s="15">
        <v>5.8158539737663779E-2</v>
      </c>
      <c r="W92" s="15">
        <v>5.9959272295192725E-2</v>
      </c>
      <c r="X92" s="15">
        <v>5.2003675795553317E-2</v>
      </c>
      <c r="Y92" s="15">
        <v>5.6168138677306113E-2</v>
      </c>
      <c r="Z92" s="15">
        <v>5.269015191374983E-2</v>
      </c>
      <c r="AA92" s="15">
        <v>5.7420450079822591E-2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0.18141526855811227</v>
      </c>
      <c r="D98" s="15">
        <v>0.1880051586950037</v>
      </c>
      <c r="E98" s="15">
        <v>0.15557052224967299</v>
      </c>
      <c r="F98" s="15">
        <v>0.16210820468476853</v>
      </c>
      <c r="G98" s="15">
        <v>0.16930699668919769</v>
      </c>
      <c r="H98" s="15">
        <v>0.16039834556754529</v>
      </c>
      <c r="I98" s="15">
        <v>0.16791439642799214</v>
      </c>
      <c r="J98" s="15">
        <v>0.15450650946830305</v>
      </c>
      <c r="K98" s="15">
        <v>0.14381416408652137</v>
      </c>
      <c r="L98" s="15">
        <v>0.14277076407537176</v>
      </c>
      <c r="M98" s="15">
        <v>0.14515253285978164</v>
      </c>
      <c r="N98" s="15">
        <v>0.15262992853681129</v>
      </c>
      <c r="O98" s="15">
        <v>0.14050768765500526</v>
      </c>
      <c r="P98" s="15">
        <v>0.13078867319970461</v>
      </c>
      <c r="Q98" s="15">
        <v>0.12860473013172197</v>
      </c>
      <c r="R98" s="15">
        <v>0.12143556028644431</v>
      </c>
      <c r="S98" s="15">
        <v>0.13100631847776859</v>
      </c>
      <c r="T98" s="15">
        <v>0.12458379122906582</v>
      </c>
      <c r="U98" s="15">
        <v>0.11464508491882244</v>
      </c>
      <c r="V98" s="15">
        <v>0.11831184928418827</v>
      </c>
      <c r="W98" s="15">
        <v>0.12285044099644489</v>
      </c>
      <c r="X98" s="15">
        <v>0.10973511239303679</v>
      </c>
      <c r="Y98" s="15">
        <v>9.9073835553180806E-2</v>
      </c>
      <c r="Z98" s="15">
        <v>0.10500663393621559</v>
      </c>
      <c r="AA98" s="15">
        <v>0.12206468495323912</v>
      </c>
    </row>
    <row r="99" spans="1:27" collapsed="1">
      <c r="A99" s="16" t="s">
        <v>17</v>
      </c>
      <c r="B99" s="16" t="s">
        <v>188</v>
      </c>
      <c r="C99" s="15">
        <v>0.25085260947195875</v>
      </c>
      <c r="D99" s="15">
        <v>0.29269028655895091</v>
      </c>
      <c r="E99" s="15">
        <v>0.32429897393560098</v>
      </c>
      <c r="F99" s="15">
        <v>0.25835632269042041</v>
      </c>
      <c r="G99" s="15">
        <v>0.28119131723793378</v>
      </c>
      <c r="H99" s="15">
        <v>0.27817644997529123</v>
      </c>
      <c r="I99" s="15">
        <v>0.29556687879623106</v>
      </c>
      <c r="J99" s="15">
        <v>0.28305956140996646</v>
      </c>
      <c r="K99" s="15">
        <v>0.2815810493222764</v>
      </c>
      <c r="L99" s="15">
        <v>0.26563021430210243</v>
      </c>
      <c r="M99" s="15">
        <v>0.2611431829498207</v>
      </c>
      <c r="N99" s="15">
        <v>0.27733652386159846</v>
      </c>
      <c r="O99" s="15">
        <v>0.24162766314175166</v>
      </c>
      <c r="P99" s="15">
        <v>0.23333818059215969</v>
      </c>
      <c r="Q99" s="15">
        <v>0.2192803179167625</v>
      </c>
      <c r="R99" s="15">
        <v>0.21201677599000138</v>
      </c>
      <c r="S99" s="15">
        <v>0.20990161224923501</v>
      </c>
      <c r="T99" s="15">
        <v>0.20672084183431455</v>
      </c>
      <c r="U99" s="15">
        <v>0.19155015878594683</v>
      </c>
      <c r="V99" s="15">
        <v>0.20937195400488171</v>
      </c>
      <c r="W99" s="15">
        <v>0.18333083261133445</v>
      </c>
      <c r="X99" s="15">
        <v>0.15252434586339192</v>
      </c>
      <c r="Y99" s="15">
        <v>0.12701269054917436</v>
      </c>
      <c r="Z99" s="15">
        <v>0.1172933329734895</v>
      </c>
      <c r="AA99" s="15">
        <v>0.15942969177644031</v>
      </c>
    </row>
    <row r="100" spans="1:27">
      <c r="A100" s="16" t="s">
        <v>17</v>
      </c>
      <c r="B100" s="16" t="s">
        <v>94</v>
      </c>
      <c r="C100" s="15">
        <v>0.12967877342479148</v>
      </c>
      <c r="D100" s="15">
        <v>0.14129377995452055</v>
      </c>
      <c r="E100" s="15">
        <v>8.0015963116660191E-2</v>
      </c>
      <c r="F100" s="15">
        <v>8.1555544459020593E-2</v>
      </c>
      <c r="G100" s="15">
        <v>9.263042184113518E-2</v>
      </c>
      <c r="H100" s="15">
        <v>9.5095975274954087E-2</v>
      </c>
      <c r="I100" s="15">
        <v>9.8947667245849427E-2</v>
      </c>
      <c r="J100" s="15">
        <v>9.9085849913811641E-2</v>
      </c>
      <c r="K100" s="15">
        <v>0.10136529868314097</v>
      </c>
      <c r="L100" s="15">
        <v>0.10693791728412161</v>
      </c>
      <c r="M100" s="15">
        <v>0.10969894127188336</v>
      </c>
      <c r="N100" s="15">
        <v>0.10871232463483815</v>
      </c>
      <c r="O100" s="15">
        <v>0.11011846535474737</v>
      </c>
      <c r="P100" s="15">
        <v>0.11047991087283655</v>
      </c>
      <c r="Q100" s="15">
        <v>0.10696303160385487</v>
      </c>
      <c r="R100" s="15">
        <v>0.10849024222531577</v>
      </c>
      <c r="S100" s="15">
        <v>0.10467275666943372</v>
      </c>
      <c r="T100" s="15">
        <v>0.10320189807231842</v>
      </c>
      <c r="U100" s="15">
        <v>0.10339223979301071</v>
      </c>
      <c r="V100" s="15">
        <v>0.11355014528101476</v>
      </c>
      <c r="W100" s="15">
        <v>0.10189616039116271</v>
      </c>
      <c r="X100" s="15">
        <v>8.8714686481086283E-2</v>
      </c>
      <c r="Y100" s="15">
        <v>8.8177665598223542E-2</v>
      </c>
      <c r="Z100" s="15">
        <v>8.6870195746789433E-2</v>
      </c>
      <c r="AA100" s="15">
        <v>9.8451230682967253E-2</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0.21641905570884598</v>
      </c>
      <c r="D103" s="15">
        <v>0.20959153168143443</v>
      </c>
      <c r="E103" s="15">
        <v>0.17946010441792273</v>
      </c>
      <c r="F103" s="15">
        <v>0.18649690516664966</v>
      </c>
      <c r="G103" s="15">
        <v>0.19764794058787277</v>
      </c>
      <c r="H103" s="15">
        <v>0.1852494311487769</v>
      </c>
      <c r="I103" s="15">
        <v>0.19640957733331971</v>
      </c>
      <c r="J103" s="15">
        <v>0.18428653042601248</v>
      </c>
      <c r="K103" s="15">
        <v>0.18448284785096605</v>
      </c>
      <c r="L103" s="15">
        <v>0.18946422975537525</v>
      </c>
      <c r="M103" s="15">
        <v>0.18699492347190966</v>
      </c>
      <c r="N103" s="15">
        <v>0.18207997442440477</v>
      </c>
      <c r="O103" s="15">
        <v>0.16894837339252661</v>
      </c>
      <c r="P103" s="15">
        <v>0.16113280899002569</v>
      </c>
      <c r="Q103" s="15">
        <v>0.16360581685865863</v>
      </c>
      <c r="R103" s="15">
        <v>0.15307127252772393</v>
      </c>
      <c r="S103" s="15">
        <v>0.15630599583045701</v>
      </c>
      <c r="T103" s="15">
        <v>0.15385611868228966</v>
      </c>
      <c r="U103" s="15">
        <v>0.15070945164921709</v>
      </c>
      <c r="V103" s="15">
        <v>0.15380282737094145</v>
      </c>
      <c r="W103" s="15">
        <v>0.14029863917341642</v>
      </c>
      <c r="X103" s="15">
        <v>0.13368879271361211</v>
      </c>
      <c r="Y103" s="15">
        <v>0.13879284840801806</v>
      </c>
      <c r="Z103" s="15">
        <v>0.13782000637837036</v>
      </c>
      <c r="AA103" s="15">
        <v>0.15464643612320436</v>
      </c>
    </row>
    <row r="104" spans="1:27">
      <c r="A104" s="16" t="s">
        <v>23</v>
      </c>
      <c r="B104" s="16" t="s">
        <v>188</v>
      </c>
      <c r="C104" s="15">
        <v>0.25780390845836054</v>
      </c>
      <c r="D104" s="15">
        <v>0.30433333061535117</v>
      </c>
      <c r="E104" s="15">
        <v>0.444943175984581</v>
      </c>
      <c r="F104" s="15">
        <v>0.27629700062854945</v>
      </c>
      <c r="G104" s="15">
        <v>0.302905291578491</v>
      </c>
      <c r="H104" s="15">
        <v>0.30026968662356607</v>
      </c>
      <c r="I104" s="15">
        <v>0.31568566732061581</v>
      </c>
      <c r="J104" s="15">
        <v>0.30412811369360787</v>
      </c>
      <c r="K104" s="15">
        <v>0.3057714395475763</v>
      </c>
      <c r="L104" s="15">
        <v>0.31027099292722093</v>
      </c>
      <c r="M104" s="15">
        <v>0.30282111822262586</v>
      </c>
      <c r="N104" s="15">
        <v>0.31401925141845749</v>
      </c>
      <c r="O104" s="15">
        <v>0.27668280414099161</v>
      </c>
      <c r="P104" s="15">
        <v>0.28480603821768014</v>
      </c>
      <c r="Q104" s="15">
        <v>0.26645606629076113</v>
      </c>
      <c r="R104" s="15">
        <v>0.26414452812976097</v>
      </c>
      <c r="S104" s="15">
        <v>0.24542064218993789</v>
      </c>
      <c r="T104" s="15">
        <v>0.24618440838826028</v>
      </c>
      <c r="U104" s="15">
        <v>0.23111387063989783</v>
      </c>
      <c r="V104" s="15">
        <v>0.27001672775294677</v>
      </c>
      <c r="W104" s="15">
        <v>0.23656080596034965</v>
      </c>
      <c r="X104" s="15">
        <v>0.18116093223341276</v>
      </c>
      <c r="Y104" s="15">
        <v>0.15516334382714947</v>
      </c>
      <c r="Z104" s="15">
        <v>0.13120919488729171</v>
      </c>
      <c r="AA104" s="15">
        <v>0.18479201132637652</v>
      </c>
    </row>
    <row r="105" spans="1:27">
      <c r="A105" s="16" t="s">
        <v>23</v>
      </c>
      <c r="B105" s="16" t="s">
        <v>94</v>
      </c>
      <c r="C105" s="15">
        <v>0.13898561947014243</v>
      </c>
      <c r="D105" s="15">
        <v>0.13900747501617494</v>
      </c>
      <c r="E105" s="15">
        <v>8.3140553134879905E-2</v>
      </c>
      <c r="F105" s="15">
        <v>8.6778787440482535E-2</v>
      </c>
      <c r="G105" s="15">
        <v>9.6447916163739725E-2</v>
      </c>
      <c r="H105" s="15">
        <v>0.10011930801749901</v>
      </c>
      <c r="I105" s="15">
        <v>0.10255639928879545</v>
      </c>
      <c r="J105" s="15">
        <v>0.10425199748513987</v>
      </c>
      <c r="K105" s="15">
        <v>0.10891036396005598</v>
      </c>
      <c r="L105" s="15">
        <v>0.1173829138908406</v>
      </c>
      <c r="M105" s="15">
        <v>0.11951817744891598</v>
      </c>
      <c r="N105" s="15">
        <v>0.11756860105714373</v>
      </c>
      <c r="O105" s="15">
        <v>0.11942795692333458</v>
      </c>
      <c r="P105" s="15">
        <v>0.12255755796078929</v>
      </c>
      <c r="Q105" s="15">
        <v>0.12128473650631806</v>
      </c>
      <c r="R105" s="15">
        <v>0.12059177103421026</v>
      </c>
      <c r="S105" s="15">
        <v>0.11389151851141745</v>
      </c>
      <c r="T105" s="15">
        <v>0.11354095151255714</v>
      </c>
      <c r="U105" s="15">
        <v>0.12109854005556048</v>
      </c>
      <c r="V105" s="15">
        <v>0.12565992390117509</v>
      </c>
      <c r="W105" s="15">
        <v>0.11268383980257973</v>
      </c>
      <c r="X105" s="15">
        <v>9.9797763985391849E-2</v>
      </c>
      <c r="Y105" s="15">
        <v>9.8820134779216501E-2</v>
      </c>
      <c r="Z105" s="15">
        <v>9.5828986977731234E-2</v>
      </c>
      <c r="AA105" s="15">
        <v>0.11571736985757702</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0.19518646155716146</v>
      </c>
      <c r="D108" s="15">
        <v>0.19876308086833178</v>
      </c>
      <c r="E108" s="15">
        <v>0.18705559960121659</v>
      </c>
      <c r="F108" s="15">
        <v>0.1994045509374282</v>
      </c>
      <c r="G108" s="15">
        <v>0.19544108311637334</v>
      </c>
      <c r="H108" s="15">
        <v>0.18947457217268801</v>
      </c>
      <c r="I108" s="15">
        <v>0.19666469251073923</v>
      </c>
      <c r="J108" s="15">
        <v>0.18139656956426384</v>
      </c>
      <c r="K108" s="15">
        <v>0.18457192108129306</v>
      </c>
      <c r="L108" s="15">
        <v>0.18307828479439156</v>
      </c>
      <c r="M108" s="15">
        <v>0.18718440445164583</v>
      </c>
      <c r="N108" s="15">
        <v>0.20477438151974495</v>
      </c>
      <c r="O108" s="15">
        <v>0.19237367576748562</v>
      </c>
      <c r="P108" s="15">
        <v>0.17830989407686845</v>
      </c>
      <c r="Q108" s="15">
        <v>0.17440077708007351</v>
      </c>
      <c r="R108" s="15">
        <v>0.15725908202358743</v>
      </c>
      <c r="S108" s="15">
        <v>0.17828336750684154</v>
      </c>
      <c r="T108" s="15">
        <v>0.16142176662658328</v>
      </c>
      <c r="U108" s="15">
        <v>0.14466917046975561</v>
      </c>
      <c r="V108" s="15">
        <v>0.14179480681363543</v>
      </c>
      <c r="W108" s="15">
        <v>0.15892460000075548</v>
      </c>
      <c r="X108" s="15">
        <v>0.14542441334285947</v>
      </c>
      <c r="Y108" s="15">
        <v>0.11839882239449781</v>
      </c>
      <c r="Z108" s="15">
        <v>0.13913061037074517</v>
      </c>
      <c r="AA108" s="15">
        <v>0.16103682472903647</v>
      </c>
    </row>
    <row r="109" spans="1:27">
      <c r="A109" s="16" t="s">
        <v>24</v>
      </c>
      <c r="B109" s="16" t="s">
        <v>188</v>
      </c>
      <c r="C109" s="15">
        <v>0.2427427606544901</v>
      </c>
      <c r="D109" s="15">
        <v>0.27910673515981738</v>
      </c>
      <c r="E109" s="15">
        <v>0.18354739662607816</v>
      </c>
      <c r="F109" s="15">
        <v>0.16641033739218672</v>
      </c>
      <c r="G109" s="15">
        <v>0.1699071871944568</v>
      </c>
      <c r="H109" s="15">
        <v>0.16494860021235144</v>
      </c>
      <c r="I109" s="15">
        <v>0.19245807354207128</v>
      </c>
      <c r="J109" s="15">
        <v>0.17508321625458539</v>
      </c>
      <c r="K109" s="15">
        <v>0.15760528308784835</v>
      </c>
      <c r="L109" s="15">
        <v>0.20502517883482682</v>
      </c>
      <c r="M109" s="15">
        <v>0.20456055058278819</v>
      </c>
      <c r="N109" s="15">
        <v>0.22753546456735246</v>
      </c>
      <c r="O109" s="15">
        <v>0.19403624072226089</v>
      </c>
      <c r="P109" s="15">
        <v>0.16346459297227012</v>
      </c>
      <c r="Q109" s="15">
        <v>0.15523376584649604</v>
      </c>
      <c r="R109" s="15">
        <v>0.14124730361768828</v>
      </c>
      <c r="S109" s="15">
        <v>0.16168040477654466</v>
      </c>
      <c r="T109" s="15">
        <v>0.15314446855228628</v>
      </c>
      <c r="U109" s="15">
        <v>0.13783782604386116</v>
      </c>
      <c r="V109" s="15">
        <v>0.12703963597998796</v>
      </c>
      <c r="W109" s="15">
        <v>0.11106496559382571</v>
      </c>
      <c r="X109" s="15">
        <v>0.11364685077665893</v>
      </c>
      <c r="Y109" s="15">
        <v>8.8794906525413192E-2</v>
      </c>
      <c r="Z109" s="15">
        <v>9.8400927689914333E-2</v>
      </c>
      <c r="AA109" s="15">
        <v>0.12499739181710967</v>
      </c>
    </row>
    <row r="110" spans="1:27">
      <c r="A110" s="16" t="s">
        <v>24</v>
      </c>
      <c r="B110" s="16" t="s">
        <v>94</v>
      </c>
      <c r="C110" s="15">
        <v>0.15269962117579561</v>
      </c>
      <c r="D110" s="15">
        <v>0.16696754102251371</v>
      </c>
      <c r="E110" s="15">
        <v>8.6888296937154483E-2</v>
      </c>
      <c r="F110" s="15">
        <v>9.3243854758812805E-2</v>
      </c>
      <c r="G110" s="15">
        <v>9.8584505495765876E-2</v>
      </c>
      <c r="H110" s="15">
        <v>0.10596355264405301</v>
      </c>
      <c r="I110" s="15">
        <v>0.11038978606539059</v>
      </c>
      <c r="J110" s="15">
        <v>0.11513463127821651</v>
      </c>
      <c r="K110" s="15">
        <v>0.11852367441080811</v>
      </c>
      <c r="L110" s="15">
        <v>0.12257715287538717</v>
      </c>
      <c r="M110" s="15">
        <v>0.12433360069202883</v>
      </c>
      <c r="N110" s="15">
        <v>0.12404376202219247</v>
      </c>
      <c r="O110" s="15">
        <v>0.12720018690249504</v>
      </c>
      <c r="P110" s="15">
        <v>0.12819701051605059</v>
      </c>
      <c r="Q110" s="15">
        <v>0.12915378142435688</v>
      </c>
      <c r="R110" s="15">
        <v>0.12973880822923337</v>
      </c>
      <c r="S110" s="15">
        <v>0.13035154915185015</v>
      </c>
      <c r="T110" s="15">
        <v>0.12921829615006405</v>
      </c>
      <c r="U110" s="15">
        <v>0.13021984174598913</v>
      </c>
      <c r="V110" s="15">
        <v>0.12837677129565853</v>
      </c>
      <c r="W110" s="15">
        <v>0.12715190474077029</v>
      </c>
      <c r="X110" s="15">
        <v>0.12861964354644076</v>
      </c>
      <c r="Y110" s="15">
        <v>0.12337243794770535</v>
      </c>
      <c r="Z110" s="15">
        <v>0.12972558739645007</v>
      </c>
      <c r="AA110" s="15">
        <v>0.13103909857967314</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0.1570235340047563</v>
      </c>
      <c r="D113" s="15">
        <v>0.17089862695409175</v>
      </c>
      <c r="E113" s="15">
        <v>0.10636942186830586</v>
      </c>
      <c r="F113" s="15">
        <v>0.10382885343831673</v>
      </c>
      <c r="G113" s="15">
        <v>0.12276840008051088</v>
      </c>
      <c r="H113" s="15">
        <v>0.11325139701196893</v>
      </c>
      <c r="I113" s="15">
        <v>0.1174104232590313</v>
      </c>
      <c r="J113" s="15">
        <v>0.10475540198046482</v>
      </c>
      <c r="K113" s="15">
        <v>8.6157395676961929E-2</v>
      </c>
      <c r="L113" s="15">
        <v>8.2047897203407161E-2</v>
      </c>
      <c r="M113" s="15">
        <v>8.5085426106231252E-2</v>
      </c>
      <c r="N113" s="15">
        <v>8.0316457183408282E-2</v>
      </c>
      <c r="O113" s="15">
        <v>7.0420477706081189E-2</v>
      </c>
      <c r="P113" s="15">
        <v>6.5269228463633977E-2</v>
      </c>
      <c r="Q113" s="15">
        <v>6.322371464057E-2</v>
      </c>
      <c r="R113" s="15">
        <v>6.4797848129727206E-2</v>
      </c>
      <c r="S113" s="15">
        <v>6.9159659480587013E-2</v>
      </c>
      <c r="T113" s="15">
        <v>6.4134877288389125E-2</v>
      </c>
      <c r="U113" s="15">
        <v>5.9252261918169631E-2</v>
      </c>
      <c r="V113" s="15">
        <v>6.5330700932058033E-2</v>
      </c>
      <c r="W113" s="15">
        <v>5.8799888276322418E-2</v>
      </c>
      <c r="X113" s="15">
        <v>4.8204803498938499E-2</v>
      </c>
      <c r="Y113" s="15">
        <v>4.90686518226452E-2</v>
      </c>
      <c r="Z113" s="15">
        <v>4.3066868911360572E-2</v>
      </c>
      <c r="AA113" s="15">
        <v>5.0060023225826651E-2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0.12519191225237614</v>
      </c>
      <c r="D115" s="15">
        <v>0.12964465184306306</v>
      </c>
      <c r="E115" s="15">
        <v>6.7774077945993522E-2</v>
      </c>
      <c r="F115" s="15">
        <v>6.4510275021135988E-2</v>
      </c>
      <c r="G115" s="15">
        <v>8.8124709119472733E-2</v>
      </c>
      <c r="H115" s="15">
        <v>8.7060592311781038E-2</v>
      </c>
      <c r="I115" s="15">
        <v>9.1733882223920232E-2</v>
      </c>
      <c r="J115" s="15">
        <v>8.7680009293748931E-2</v>
      </c>
      <c r="K115" s="15">
        <v>8.2693497132201657E-2</v>
      </c>
      <c r="L115" s="15">
        <v>8.6440796499715866E-2</v>
      </c>
      <c r="M115" s="15">
        <v>9.0373108474665634E-2</v>
      </c>
      <c r="N115" s="15">
        <v>8.8404702422569162E-2</v>
      </c>
      <c r="O115" s="15">
        <v>8.7065425364724558E-2</v>
      </c>
      <c r="P115" s="15">
        <v>8.4921838371539438E-2</v>
      </c>
      <c r="Q115" s="15">
        <v>7.4753451506021848E-2</v>
      </c>
      <c r="R115" s="15">
        <v>7.8863153316619541E-2</v>
      </c>
      <c r="S115" s="15">
        <v>7.4309317311140266E-2</v>
      </c>
      <c r="T115" s="15">
        <v>6.9567240884967671E-2</v>
      </c>
      <c r="U115" s="15">
        <v>6.2473674968351496E-2</v>
      </c>
      <c r="V115" s="15">
        <v>8.9660915591240745E-2</v>
      </c>
      <c r="W115" s="15">
        <v>6.8655100939486166E-2</v>
      </c>
      <c r="X115" s="15">
        <v>4.5923204550273378E-2</v>
      </c>
      <c r="Y115" s="15">
        <v>4.8030635061155832E-2</v>
      </c>
      <c r="Z115" s="15">
        <v>4.4550718353800672E-2</v>
      </c>
      <c r="AA115" s="15">
        <v>5.4757472104211204E-2</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0.11890563749188168</v>
      </c>
      <c r="D118" s="15">
        <v>0.15534675657596214</v>
      </c>
      <c r="E118" s="15">
        <v>0.13992116520512424</v>
      </c>
      <c r="F118" s="15">
        <v>0.13849826290658732</v>
      </c>
      <c r="G118" s="15">
        <v>0.13978514528260988</v>
      </c>
      <c r="H118" s="15">
        <v>0.12911282190112836</v>
      </c>
      <c r="I118" s="15">
        <v>0.13478063494655632</v>
      </c>
      <c r="J118" s="15">
        <v>0.12111115074143541</v>
      </c>
      <c r="K118" s="15">
        <v>0.13142645062698627</v>
      </c>
      <c r="L118" s="15">
        <v>0.12836421523921304</v>
      </c>
      <c r="M118" s="15">
        <v>0.13588485372702805</v>
      </c>
      <c r="N118" s="15">
        <v>0.16015614365333555</v>
      </c>
      <c r="O118" s="15">
        <v>0.1459183910975772</v>
      </c>
      <c r="P118" s="15">
        <v>0.12576261973042033</v>
      </c>
      <c r="Q118" s="15">
        <v>0.12017045396975777</v>
      </c>
      <c r="R118" s="15">
        <v>0.11722346183944773</v>
      </c>
      <c r="S118" s="15">
        <v>0.12127847981516987</v>
      </c>
      <c r="T118" s="15">
        <v>0.12977069843408681</v>
      </c>
      <c r="U118" s="15">
        <v>0.11054473280873826</v>
      </c>
      <c r="V118" s="15">
        <v>0.13228878824364565</v>
      </c>
      <c r="W118" s="15">
        <v>0.11543221568954022</v>
      </c>
      <c r="X118" s="15">
        <v>8.969263340867345E-2</v>
      </c>
      <c r="Y118" s="15">
        <v>8.7236611094172425E-2</v>
      </c>
      <c r="Z118" s="15">
        <v>7.8042900471103696E-2</v>
      </c>
      <c r="AA118" s="15">
        <v>9.0705370661897017E-2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0.10862425820257587</v>
      </c>
      <c r="D120" s="15">
        <v>0.14119973498788349</v>
      </c>
      <c r="E120" s="15">
        <v>8.4518099667135513E-2</v>
      </c>
      <c r="F120" s="15">
        <v>8.5565444529796933E-2</v>
      </c>
      <c r="G120" s="15">
        <v>8.5428494781039768E-2</v>
      </c>
      <c r="H120" s="15">
        <v>8.3314325793343177E-2</v>
      </c>
      <c r="I120" s="15">
        <v>8.78188873988614E-2</v>
      </c>
      <c r="J120" s="15">
        <v>8.3846801736181045E-2</v>
      </c>
      <c r="K120" s="15">
        <v>9.2269468542571412E-2</v>
      </c>
      <c r="L120" s="15">
        <v>9.371942377095846E-2</v>
      </c>
      <c r="M120" s="15">
        <v>9.8596441788407665E-2</v>
      </c>
      <c r="N120" s="15">
        <v>0.10255565880739739</v>
      </c>
      <c r="O120" s="15">
        <v>0.10557449398117925</v>
      </c>
      <c r="P120" s="15">
        <v>0.10134374894770033</v>
      </c>
      <c r="Q120" s="15">
        <v>9.8057835381261213E-2</v>
      </c>
      <c r="R120" s="15">
        <v>0.10212341831188271</v>
      </c>
      <c r="S120" s="15">
        <v>0.10025610339025055</v>
      </c>
      <c r="T120" s="15">
        <v>0.10323801259743624</v>
      </c>
      <c r="U120" s="15">
        <v>9.7783085938396463E-2</v>
      </c>
      <c r="V120" s="15">
        <v>0.11105658626832288</v>
      </c>
      <c r="W120" s="15">
        <v>0.10279906671060071</v>
      </c>
      <c r="X120" s="15">
        <v>7.8936932519219211E-2</v>
      </c>
      <c r="Y120" s="15">
        <v>8.3745725196689963E-2</v>
      </c>
      <c r="Z120" s="15">
        <v>7.6115708535200596E-2</v>
      </c>
      <c r="AA120" s="15">
        <v>9.03047367599423E-2</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1.8010358225594211E-2</v>
      </c>
      <c r="D125" s="15">
        <v>7.0095918441392263E-2</v>
      </c>
      <c r="E125" s="15">
        <v>5.604059602868422E-2</v>
      </c>
      <c r="F125" s="15">
        <v>4.5353031579598399E-2</v>
      </c>
      <c r="G125" s="15">
        <v>5.7930611526399778E-2</v>
      </c>
      <c r="H125" s="15">
        <v>5.7143039221036494E-2</v>
      </c>
      <c r="I125" s="15">
        <v>6.1645100499965716E-2</v>
      </c>
      <c r="J125" s="15">
        <v>5.7564610924544464E-2</v>
      </c>
      <c r="K125" s="15">
        <v>6.0815795953343535E-2</v>
      </c>
      <c r="L125" s="15">
        <v>7.980395864569946E-2</v>
      </c>
      <c r="M125" s="15">
        <v>7.9384130756411889E-2</v>
      </c>
      <c r="N125" s="15">
        <v>7.4195801737365341E-2</v>
      </c>
      <c r="O125" s="15">
        <v>7.6611229694580535E-2</v>
      </c>
      <c r="P125" s="15">
        <v>7.9927940528016952E-2</v>
      </c>
      <c r="Q125" s="15">
        <v>7.5503788471726216E-2</v>
      </c>
      <c r="R125" s="15">
        <v>8.119039216754835E-2</v>
      </c>
      <c r="S125" s="15">
        <v>7.613588703316175E-2</v>
      </c>
      <c r="T125" s="15">
        <v>7.6274383259438236E-2</v>
      </c>
      <c r="U125" s="15">
        <v>6.9930574676981841E-2</v>
      </c>
      <c r="V125" s="15">
        <v>6.9774579880201457E-2</v>
      </c>
      <c r="W125" s="15">
        <v>7.1860208838265521E-2</v>
      </c>
      <c r="X125" s="15">
        <v>6.2358626862044818E-2</v>
      </c>
      <c r="Y125" s="15">
        <v>6.7339585874721844E-2</v>
      </c>
      <c r="Z125" s="15">
        <v>6.3546455267689123E-2</v>
      </c>
      <c r="AA125" s="15">
        <v>6.848885997882681E-2</v>
      </c>
    </row>
  </sheetData>
  <sheetProtection algorithmName="SHA-512" hashValue="64RUwEaXzRQut9VODfYF5xgiRiL0VsUXyHy03x9d+kRUcJ2UiAT1ZGJxJ6l1Wq0RtnTYfWcWKaq/Kufy9kmudw==" saltValue="Vs1MqjRleiu3nEM7mkXua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27" width="9.42578125" customWidth="1"/>
  </cols>
  <sheetData>
    <row r="1" spans="1:27" ht="23.25" customHeight="1">
      <c r="A1" s="68" t="s">
        <v>227</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53070.329620000004</v>
      </c>
      <c r="D6" s="8">
        <v>40727.673840000003</v>
      </c>
      <c r="E6" s="8">
        <v>10826.750071720069</v>
      </c>
      <c r="F6" s="8">
        <v>2703.8340070398981</v>
      </c>
      <c r="G6" s="8">
        <v>2489.6296704811125</v>
      </c>
      <c r="H6" s="8">
        <v>2531.6424900750194</v>
      </c>
      <c r="I6" s="8">
        <v>2330.1317798450646</v>
      </c>
      <c r="J6" s="8">
        <v>2374.2494325820867</v>
      </c>
      <c r="K6" s="8">
        <v>2448.7894208940475</v>
      </c>
      <c r="L6" s="8">
        <v>1916.4023934176159</v>
      </c>
      <c r="M6" s="8">
        <v>2098.1482756801224</v>
      </c>
      <c r="N6" s="8">
        <v>6.7349699299999995E-5</v>
      </c>
      <c r="O6" s="8">
        <v>6.88616088E-5</v>
      </c>
      <c r="P6" s="8">
        <v>6.8501167199999994E-5</v>
      </c>
      <c r="Q6" s="8">
        <v>4.6164814260000003E-5</v>
      </c>
      <c r="R6" s="8">
        <v>5.0562725299999999E-5</v>
      </c>
      <c r="S6" s="8">
        <v>4.7072327799999993E-5</v>
      </c>
      <c r="T6" s="8">
        <v>3.9896186400000001E-5</v>
      </c>
      <c r="U6" s="8">
        <v>3.5356350400000002E-5</v>
      </c>
      <c r="V6" s="8">
        <v>2.8026080999999997E-5</v>
      </c>
      <c r="W6" s="8">
        <v>2.4698134E-5</v>
      </c>
      <c r="X6" s="8">
        <v>2.4371095400000001E-5</v>
      </c>
      <c r="Y6" s="8">
        <v>2.3129176500000001E-5</v>
      </c>
      <c r="Z6" s="8">
        <v>2.3925658600000002E-5</v>
      </c>
      <c r="AA6" s="8">
        <v>3.1670392600000002E-5</v>
      </c>
    </row>
    <row r="7" spans="1:27">
      <c r="A7" s="16" t="s">
        <v>17</v>
      </c>
      <c r="B7" s="16" t="s">
        <v>11</v>
      </c>
      <c r="C7" s="8">
        <v>18843.673400000003</v>
      </c>
      <c r="D7" s="8">
        <v>16512.709808184467</v>
      </c>
      <c r="E7" s="8">
        <v>2370.9000525008291</v>
      </c>
      <c r="F7" s="8">
        <v>2114.491528046713</v>
      </c>
      <c r="G7" s="8">
        <v>3.2640958500000005E-5</v>
      </c>
      <c r="H7" s="8">
        <v>3.2635056699999996E-5</v>
      </c>
      <c r="I7" s="8">
        <v>3.0013886799999995E-5</v>
      </c>
      <c r="J7" s="8">
        <v>2.7346187600000003E-5</v>
      </c>
      <c r="K7" s="8">
        <v>2.5508745900000003E-5</v>
      </c>
      <c r="L7" s="8">
        <v>9.037090899999999E-6</v>
      </c>
      <c r="M7" s="8">
        <v>8.6357700000000008E-6</v>
      </c>
      <c r="N7" s="8">
        <v>8.4060166000000006E-6</v>
      </c>
      <c r="O7" s="8">
        <v>8.3452183000000001E-6</v>
      </c>
      <c r="P7" s="8">
        <v>8.5331164999999998E-6</v>
      </c>
      <c r="Q7" s="8">
        <v>8.6753380000000004E-6</v>
      </c>
      <c r="R7" s="8">
        <v>8.364742999999999E-6</v>
      </c>
      <c r="S7" s="8">
        <v>8.542406699999999E-6</v>
      </c>
      <c r="T7" s="8">
        <v>8.5539515999999987E-6</v>
      </c>
      <c r="U7" s="8">
        <v>8.2340889000000013E-6</v>
      </c>
      <c r="V7" s="8">
        <v>8.355699399999999E-6</v>
      </c>
      <c r="W7" s="8">
        <v>8.2990356E-6</v>
      </c>
      <c r="X7" s="8">
        <v>0</v>
      </c>
      <c r="Y7" s="8">
        <v>0</v>
      </c>
      <c r="Z7" s="8">
        <v>0</v>
      </c>
      <c r="AA7" s="8">
        <v>0</v>
      </c>
    </row>
    <row r="8" spans="1:27">
      <c r="A8" s="16" t="s">
        <v>17</v>
      </c>
      <c r="B8" s="16" t="s">
        <v>7</v>
      </c>
      <c r="C8" s="8">
        <v>14477.504039999998</v>
      </c>
      <c r="D8" s="8">
        <v>11395.569333608362</v>
      </c>
      <c r="E8" s="8">
        <v>12990.437766211468</v>
      </c>
      <c r="F8" s="8">
        <v>11123.502112136721</v>
      </c>
      <c r="G8" s="8">
        <v>10478.927070463975</v>
      </c>
      <c r="H8" s="8">
        <v>8741.3506196834933</v>
      </c>
      <c r="I8" s="8">
        <v>9512.7675322914965</v>
      </c>
      <c r="J8" s="8">
        <v>9320.7691234428585</v>
      </c>
      <c r="K8" s="8">
        <v>9068.2356741006151</v>
      </c>
      <c r="L8" s="8">
        <v>7846.9483993407503</v>
      </c>
      <c r="M8" s="8">
        <v>6979.2845008676477</v>
      </c>
      <c r="N8" s="8">
        <v>6400.033193533648</v>
      </c>
      <c r="O8" s="8">
        <v>6004.3453823962718</v>
      </c>
      <c r="P8" s="8">
        <v>5578.6682727773896</v>
      </c>
      <c r="Q8" s="8">
        <v>5456.1018928651038</v>
      </c>
      <c r="R8" s="8">
        <v>4784.2285028951455</v>
      </c>
      <c r="S8" s="8">
        <v>4953.4407834815793</v>
      </c>
      <c r="T8" s="8">
        <v>4174.6639553381528</v>
      </c>
      <c r="U8" s="8">
        <v>3735.8553576919335</v>
      </c>
      <c r="V8" s="8">
        <v>2777.042530811751</v>
      </c>
      <c r="W8" s="8">
        <v>2541.1184027758059</v>
      </c>
      <c r="X8" s="8">
        <v>2169.6802030522613</v>
      </c>
      <c r="Y8" s="8">
        <v>2413.8201068403037</v>
      </c>
      <c r="Z8" s="8">
        <v>2273.3905674619591</v>
      </c>
      <c r="AA8" s="8">
        <v>1615.7877674160827</v>
      </c>
    </row>
    <row r="9" spans="1:27">
      <c r="A9" s="16" t="s">
        <v>17</v>
      </c>
      <c r="B9" s="16" t="s">
        <v>12</v>
      </c>
      <c r="C9" s="8">
        <v>1364.8518300000001</v>
      </c>
      <c r="D9" s="8">
        <v>647.82389999999998</v>
      </c>
      <c r="E9" s="8">
        <v>659.32096000000001</v>
      </c>
      <c r="F9" s="8">
        <v>481.40291999999999</v>
      </c>
      <c r="G9" s="8">
        <v>597.64512000000002</v>
      </c>
      <c r="H9" s="8">
        <v>361.64643000000001</v>
      </c>
      <c r="I9" s="8">
        <v>370.13503000000003</v>
      </c>
      <c r="J9" s="8">
        <v>200.48103999999998</v>
      </c>
      <c r="K9" s="8">
        <v>379.14945999999998</v>
      </c>
      <c r="L9" s="8">
        <v>186.96697999999998</v>
      </c>
      <c r="M9" s="8">
        <v>187.934653</v>
      </c>
      <c r="N9" s="8">
        <v>216.56963400000001</v>
      </c>
      <c r="O9" s="8">
        <v>144.04840345510738</v>
      </c>
      <c r="P9" s="8">
        <v>147.79793000000001</v>
      </c>
      <c r="Q9" s="8">
        <v>144.14332999999999</v>
      </c>
      <c r="R9" s="8">
        <v>150.23038</v>
      </c>
      <c r="S9" s="8">
        <v>162.65366</v>
      </c>
      <c r="T9" s="8">
        <v>149.20561000000001</v>
      </c>
      <c r="U9" s="8">
        <v>142.69571999999999</v>
      </c>
      <c r="V9" s="8">
        <v>133.19139999999999</v>
      </c>
      <c r="W9" s="8">
        <v>137.08330000000001</v>
      </c>
      <c r="X9" s="8">
        <v>144.41623000000001</v>
      </c>
      <c r="Y9" s="8">
        <v>134.46100000000001</v>
      </c>
      <c r="Z9" s="8">
        <v>134.68645000000001</v>
      </c>
      <c r="AA9" s="8">
        <v>0</v>
      </c>
    </row>
    <row r="10" spans="1:27">
      <c r="A10" s="16" t="s">
        <v>17</v>
      </c>
      <c r="B10" s="16" t="s">
        <v>4</v>
      </c>
      <c r="C10" s="8">
        <v>15224.976234261258</v>
      </c>
      <c r="D10" s="8">
        <v>8523.5306106040134</v>
      </c>
      <c r="E10" s="8">
        <v>15756.262477892535</v>
      </c>
      <c r="F10" s="8">
        <v>13353.907127158149</v>
      </c>
      <c r="G10" s="8">
        <v>13405.116458673177</v>
      </c>
      <c r="H10" s="8">
        <v>11853.966965943118</v>
      </c>
      <c r="I10" s="8">
        <v>12127.894258411921</v>
      </c>
      <c r="J10" s="8">
        <v>9281.1419737326578</v>
      </c>
      <c r="K10" s="8">
        <v>13706.719766066504</v>
      </c>
      <c r="L10" s="8">
        <v>8246.6615530280887</v>
      </c>
      <c r="M10" s="8">
        <v>9046.5076741657413</v>
      </c>
      <c r="N10" s="8">
        <v>11167.942513482065</v>
      </c>
      <c r="O10" s="8">
        <v>11717.432721504169</v>
      </c>
      <c r="P10" s="8">
        <v>12836.188014907835</v>
      </c>
      <c r="Q10" s="8">
        <v>11600.463925005037</v>
      </c>
      <c r="R10" s="8">
        <v>9771.8894775694662</v>
      </c>
      <c r="S10" s="8">
        <v>5271.1055586709172</v>
      </c>
      <c r="T10" s="8">
        <v>12894.041590845953</v>
      </c>
      <c r="U10" s="8">
        <v>6890.126613654661</v>
      </c>
      <c r="V10" s="8">
        <v>9548.8217306913739</v>
      </c>
      <c r="W10" s="8">
        <v>9151.9597254046803</v>
      </c>
      <c r="X10" s="8">
        <v>6084.8396968757206</v>
      </c>
      <c r="Y10" s="8">
        <v>10166.846214926476</v>
      </c>
      <c r="Z10" s="8">
        <v>6771.4436530047815</v>
      </c>
      <c r="AA10" s="8">
        <v>11942.695186899839</v>
      </c>
    </row>
    <row r="11" spans="1:27">
      <c r="A11" s="16" t="s">
        <v>17</v>
      </c>
      <c r="B11" s="16" t="s">
        <v>2</v>
      </c>
      <c r="C11" s="8">
        <v>17418.544721999999</v>
      </c>
      <c r="D11" s="8">
        <v>14783.900545999999</v>
      </c>
      <c r="E11" s="8">
        <v>17613.425590999999</v>
      </c>
      <c r="F11" s="8">
        <v>15232.605775</v>
      </c>
      <c r="G11" s="8">
        <v>14794.040078000002</v>
      </c>
      <c r="H11" s="8">
        <v>14142.043045000002</v>
      </c>
      <c r="I11" s="8">
        <v>14068.359930000002</v>
      </c>
      <c r="J11" s="8">
        <v>15541.689316</v>
      </c>
      <c r="K11" s="8">
        <v>15990.963426</v>
      </c>
      <c r="L11" s="8">
        <v>13563.198104999999</v>
      </c>
      <c r="M11" s="8">
        <v>12565.088954999999</v>
      </c>
      <c r="N11" s="8">
        <v>15889.642</v>
      </c>
      <c r="O11" s="8">
        <v>13409.940005</v>
      </c>
      <c r="P11" s="8">
        <v>12614.451835</v>
      </c>
      <c r="Q11" s="8">
        <v>12769.630019</v>
      </c>
      <c r="R11" s="8">
        <v>12643.54854</v>
      </c>
      <c r="S11" s="8">
        <v>14286.279674248186</v>
      </c>
      <c r="T11" s="8">
        <v>14390.965725194366</v>
      </c>
      <c r="U11" s="8">
        <v>13614.147976177483</v>
      </c>
      <c r="V11" s="8">
        <v>12335.576930167586</v>
      </c>
      <c r="W11" s="8">
        <v>15711.127095162996</v>
      </c>
      <c r="X11" s="8">
        <v>14984.358064154891</v>
      </c>
      <c r="Y11" s="8">
        <v>13337.775890600002</v>
      </c>
      <c r="Z11" s="8">
        <v>13070.155291178382</v>
      </c>
      <c r="AA11" s="8">
        <v>13597.226666385837</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41637.685601999998</v>
      </c>
      <c r="D13" s="8">
        <v>66556.977988434592</v>
      </c>
      <c r="E13" s="8">
        <v>92217.068895265911</v>
      </c>
      <c r="F13" s="8">
        <v>98229.040524346899</v>
      </c>
      <c r="G13" s="8">
        <v>104562.27809113813</v>
      </c>
      <c r="H13" s="8">
        <v>112982.0603306194</v>
      </c>
      <c r="I13" s="8">
        <v>120157.12002020206</v>
      </c>
      <c r="J13" s="8">
        <v>133854.88797511632</v>
      </c>
      <c r="K13" s="8">
        <v>138605.88385151463</v>
      </c>
      <c r="L13" s="8">
        <v>148462.46723695614</v>
      </c>
      <c r="M13" s="8">
        <v>156307.24615381518</v>
      </c>
      <c r="N13" s="8">
        <v>153629.11662032286</v>
      </c>
      <c r="O13" s="8">
        <v>157037.77019932566</v>
      </c>
      <c r="P13" s="8">
        <v>160035.29697059191</v>
      </c>
      <c r="Q13" s="8">
        <v>165413.01069262187</v>
      </c>
      <c r="R13" s="8">
        <v>170130.33544922998</v>
      </c>
      <c r="S13" s="8">
        <v>178147.66433096089</v>
      </c>
      <c r="T13" s="8">
        <v>174426.95188288271</v>
      </c>
      <c r="U13" s="8">
        <v>181102.93371345423</v>
      </c>
      <c r="V13" s="8">
        <v>183927.89273033454</v>
      </c>
      <c r="W13" s="8">
        <v>183393.36079854367</v>
      </c>
      <c r="X13" s="8">
        <v>187735.63267807677</v>
      </c>
      <c r="Y13" s="8">
        <v>185625.28419928398</v>
      </c>
      <c r="Z13" s="8">
        <v>189736.00011233756</v>
      </c>
      <c r="AA13" s="8">
        <v>185650.88735212432</v>
      </c>
    </row>
    <row r="14" spans="1:27">
      <c r="A14" s="16" t="s">
        <v>17</v>
      </c>
      <c r="B14" s="16" t="s">
        <v>8</v>
      </c>
      <c r="C14" s="8">
        <v>28194.086936599997</v>
      </c>
      <c r="D14" s="8">
        <v>38760.439148459016</v>
      </c>
      <c r="E14" s="8">
        <v>51626.13432509471</v>
      </c>
      <c r="F14" s="8">
        <v>65357.77216299079</v>
      </c>
      <c r="G14" s="8">
        <v>69658.748130165477</v>
      </c>
      <c r="H14" s="8">
        <v>70360.842264317878</v>
      </c>
      <c r="I14" s="8">
        <v>73039.453683934742</v>
      </c>
      <c r="J14" s="8">
        <v>72940.203262880401</v>
      </c>
      <c r="K14" s="8">
        <v>81696.301469571001</v>
      </c>
      <c r="L14" s="8">
        <v>89631.95625007026</v>
      </c>
      <c r="M14" s="8">
        <v>93450.310474339261</v>
      </c>
      <c r="N14" s="8">
        <v>107004.54509379648</v>
      </c>
      <c r="O14" s="8">
        <v>109024.70615084909</v>
      </c>
      <c r="P14" s="8">
        <v>111628.01187103125</v>
      </c>
      <c r="Q14" s="8">
        <v>118837.53609377029</v>
      </c>
      <c r="R14" s="8">
        <v>121358.46300647914</v>
      </c>
      <c r="S14" s="8">
        <v>125893.56782304599</v>
      </c>
      <c r="T14" s="8">
        <v>133822.30297311116</v>
      </c>
      <c r="U14" s="8">
        <v>136582.00480715599</v>
      </c>
      <c r="V14" s="8">
        <v>139811.90300888103</v>
      </c>
      <c r="W14" s="8">
        <v>148257.71283761051</v>
      </c>
      <c r="X14" s="8">
        <v>149175.246280386</v>
      </c>
      <c r="Y14" s="8">
        <v>145842.72523516859</v>
      </c>
      <c r="Z14" s="8">
        <v>146596.68448153624</v>
      </c>
      <c r="AA14" s="8">
        <v>152916.29896832455</v>
      </c>
    </row>
    <row r="15" spans="1:27">
      <c r="A15" s="16" t="s">
        <v>17</v>
      </c>
      <c r="B15" s="16" t="s">
        <v>84</v>
      </c>
      <c r="C15" s="8">
        <v>11383.554807799999</v>
      </c>
      <c r="D15" s="8">
        <v>18301.347045535782</v>
      </c>
      <c r="E15" s="8">
        <v>21641.536697897525</v>
      </c>
      <c r="F15" s="8">
        <v>26093.574589404394</v>
      </c>
      <c r="G15" s="8">
        <v>27464.729859488802</v>
      </c>
      <c r="H15" s="8">
        <v>26269.303070876569</v>
      </c>
      <c r="I15" s="8">
        <v>27745.802517284035</v>
      </c>
      <c r="J15" s="8">
        <v>25483.739863971005</v>
      </c>
      <c r="K15" s="8">
        <v>26886.401538475151</v>
      </c>
      <c r="L15" s="8">
        <v>26707.465395565887</v>
      </c>
      <c r="M15" s="8">
        <v>27079.839853480389</v>
      </c>
      <c r="N15" s="8">
        <v>30790.843412346439</v>
      </c>
      <c r="O15" s="8">
        <v>28349.609188535775</v>
      </c>
      <c r="P15" s="8">
        <v>26801.827345526672</v>
      </c>
      <c r="Q15" s="8">
        <v>26184.886523103116</v>
      </c>
      <c r="R15" s="8">
        <v>24643.217723602022</v>
      </c>
      <c r="S15" s="8">
        <v>26370.291249173599</v>
      </c>
      <c r="T15" s="8">
        <v>24722.194499359917</v>
      </c>
      <c r="U15" s="8">
        <v>22127.003944252949</v>
      </c>
      <c r="V15" s="8">
        <v>22191.760404607252</v>
      </c>
      <c r="W15" s="8">
        <v>25337.041265813587</v>
      </c>
      <c r="X15" s="8">
        <v>21933.353528762273</v>
      </c>
      <c r="Y15" s="8">
        <v>18131.352981598779</v>
      </c>
      <c r="Z15" s="8">
        <v>16732.462268602892</v>
      </c>
      <c r="AA15" s="8">
        <v>18505.893217888541</v>
      </c>
    </row>
    <row r="16" spans="1:27">
      <c r="A16" s="16" t="s">
        <v>17</v>
      </c>
      <c r="B16" s="16" t="s">
        <v>187</v>
      </c>
      <c r="C16" s="8">
        <v>1452.3906399999998</v>
      </c>
      <c r="D16" s="8">
        <v>1641.5117450000002</v>
      </c>
      <c r="E16" s="8">
        <v>2402.192354438188</v>
      </c>
      <c r="F16" s="8">
        <v>6731.0899276742157</v>
      </c>
      <c r="G16" s="8">
        <v>7454.3486126049929</v>
      </c>
      <c r="H16" s="8">
        <v>7261.408609354442</v>
      </c>
      <c r="I16" s="8">
        <v>7920.5609105431813</v>
      </c>
      <c r="J16" s="8">
        <v>7328.104284020601</v>
      </c>
      <c r="K16" s="8">
        <v>7551.6479247241914</v>
      </c>
      <c r="L16" s="8">
        <v>10785.100157342742</v>
      </c>
      <c r="M16" s="8">
        <v>10210.714457626065</v>
      </c>
      <c r="N16" s="8">
        <v>11202.673005471062</v>
      </c>
      <c r="O16" s="8">
        <v>9982.4586950164266</v>
      </c>
      <c r="P16" s="8">
        <v>9550.815525065771</v>
      </c>
      <c r="Q16" s="8">
        <v>8810.4200170328477</v>
      </c>
      <c r="R16" s="8">
        <v>8758.6449353504595</v>
      </c>
      <c r="S16" s="8">
        <v>8404.0330880074325</v>
      </c>
      <c r="T16" s="8">
        <v>8410.6218791996216</v>
      </c>
      <c r="U16" s="8">
        <v>7673.5613151318366</v>
      </c>
      <c r="V16" s="8">
        <v>8444.3676631941416</v>
      </c>
      <c r="W16" s="8">
        <v>7691.6428750345895</v>
      </c>
      <c r="X16" s="8">
        <v>5902.5056416728976</v>
      </c>
      <c r="Y16" s="8">
        <v>5372.7015012923111</v>
      </c>
      <c r="Z16" s="8">
        <v>4789.5395755992868</v>
      </c>
      <c r="AA16" s="8">
        <v>6403.603523077767</v>
      </c>
    </row>
    <row r="17" spans="1:27">
      <c r="A17" s="16" t="s">
        <v>17</v>
      </c>
      <c r="B17" s="16" t="s">
        <v>15</v>
      </c>
      <c r="C17" s="8">
        <v>731.61635559999991</v>
      </c>
      <c r="D17" s="8">
        <v>1185.5088559000001</v>
      </c>
      <c r="E17" s="8">
        <v>970.23523450000016</v>
      </c>
      <c r="F17" s="8">
        <v>1385.2966303000001</v>
      </c>
      <c r="G17" s="8">
        <v>1986.6870220000001</v>
      </c>
      <c r="H17" s="8">
        <v>2525.9528636999999</v>
      </c>
      <c r="I17" s="8">
        <v>3219.4738069999999</v>
      </c>
      <c r="J17" s="8">
        <v>3922.5614059999998</v>
      </c>
      <c r="K17" s="8">
        <v>4756.4923040000003</v>
      </c>
      <c r="L17" s="8">
        <v>5894.2068900000004</v>
      </c>
      <c r="M17" s="8">
        <v>7099.9834010000004</v>
      </c>
      <c r="N17" s="8">
        <v>8244.5851350000012</v>
      </c>
      <c r="O17" s="8">
        <v>9767.1289239999987</v>
      </c>
      <c r="P17" s="8">
        <v>11322.782021000001</v>
      </c>
      <c r="Q17" s="8">
        <v>12440.598236999998</v>
      </c>
      <c r="R17" s="8">
        <v>14314.961139999999</v>
      </c>
      <c r="S17" s="8">
        <v>15502.283630000002</v>
      </c>
      <c r="T17" s="8">
        <v>17134.673679999996</v>
      </c>
      <c r="U17" s="8">
        <v>19107.418300000001</v>
      </c>
      <c r="V17" s="8">
        <v>23175.488755999999</v>
      </c>
      <c r="W17" s="8">
        <v>23005.734639999999</v>
      </c>
      <c r="X17" s="8">
        <v>21834.311239999999</v>
      </c>
      <c r="Y17" s="8">
        <v>23830.322950000005</v>
      </c>
      <c r="Z17" s="8">
        <v>25440.753515999997</v>
      </c>
      <c r="AA17" s="8">
        <v>29645.838990000004</v>
      </c>
    </row>
    <row r="18" spans="1:27">
      <c r="A18" s="16" t="s">
        <v>17</v>
      </c>
      <c r="B18" s="16" t="s">
        <v>6</v>
      </c>
      <c r="C18" s="8">
        <v>430.51459457008826</v>
      </c>
      <c r="D18" s="8">
        <v>150.44282811898393</v>
      </c>
      <c r="E18" s="8">
        <v>333.9777114583008</v>
      </c>
      <c r="F18" s="8">
        <v>2933.7298627666478</v>
      </c>
      <c r="G18" s="8">
        <v>3056.8890292085175</v>
      </c>
      <c r="H18" s="8">
        <v>3053.2013998696852</v>
      </c>
      <c r="I18" s="8">
        <v>2935.5912095771573</v>
      </c>
      <c r="J18" s="8">
        <v>2959.9427401287835</v>
      </c>
      <c r="K18" s="8">
        <v>3408.1450021597298</v>
      </c>
      <c r="L18" s="8">
        <v>3704.4819660626331</v>
      </c>
      <c r="M18" s="8">
        <v>3972.4211976687898</v>
      </c>
      <c r="N18" s="8">
        <v>4134.7074592088156</v>
      </c>
      <c r="O18" s="8">
        <v>4196.1666245557144</v>
      </c>
      <c r="P18" s="8">
        <v>4296.2073374568072</v>
      </c>
      <c r="Q18" s="8">
        <v>4345.4538770476265</v>
      </c>
      <c r="R18" s="8">
        <v>4648.896051391991</v>
      </c>
      <c r="S18" s="8">
        <v>4727.370672693778</v>
      </c>
      <c r="T18" s="8">
        <v>5301.0051853759905</v>
      </c>
      <c r="U18" s="8">
        <v>5260.053993808041</v>
      </c>
      <c r="V18" s="8">
        <v>5694.2995515842113</v>
      </c>
      <c r="W18" s="8">
        <v>6077.7481509867566</v>
      </c>
      <c r="X18" s="8">
        <v>6345.0945076267735</v>
      </c>
      <c r="Y18" s="8">
        <v>7082.4042946971431</v>
      </c>
      <c r="Z18" s="8">
        <v>7273.5644166413576</v>
      </c>
      <c r="AA18" s="8">
        <v>5285.6095627533587</v>
      </c>
    </row>
    <row r="19" spans="1:27">
      <c r="A19" s="77" t="s">
        <v>83</v>
      </c>
      <c r="B19" s="77"/>
      <c r="C19" s="70">
        <v>204229.72878283134</v>
      </c>
      <c r="D19" s="70">
        <v>219187.4356498452</v>
      </c>
      <c r="E19" s="70">
        <v>229408.24213797954</v>
      </c>
      <c r="F19" s="70">
        <v>245740.24716686443</v>
      </c>
      <c r="G19" s="70">
        <v>255949.03917486512</v>
      </c>
      <c r="H19" s="70">
        <v>260083.41812207465</v>
      </c>
      <c r="I19" s="70">
        <v>273427.29070910352</v>
      </c>
      <c r="J19" s="70">
        <v>283207.77044522093</v>
      </c>
      <c r="K19" s="70">
        <v>304498.72986301465</v>
      </c>
      <c r="L19" s="70">
        <v>316945.85533582116</v>
      </c>
      <c r="M19" s="70">
        <v>328997.47960527887</v>
      </c>
      <c r="N19" s="70">
        <v>348680.65814291709</v>
      </c>
      <c r="O19" s="70">
        <v>349633.60637184512</v>
      </c>
      <c r="P19" s="70">
        <v>354812.04720039188</v>
      </c>
      <c r="Q19" s="70">
        <v>366002.24466228602</v>
      </c>
      <c r="R19" s="70">
        <v>371204.41526544577</v>
      </c>
      <c r="S19" s="70">
        <v>383718.69052589708</v>
      </c>
      <c r="T19" s="70">
        <v>395426.627029758</v>
      </c>
      <c r="U19" s="70">
        <v>396235.8017849176</v>
      </c>
      <c r="V19" s="70">
        <v>408040.34474265372</v>
      </c>
      <c r="W19" s="70">
        <v>421304.52912432968</v>
      </c>
      <c r="X19" s="70">
        <v>416309.43809497869</v>
      </c>
      <c r="Y19" s="70">
        <v>411937.69439753675</v>
      </c>
      <c r="Z19" s="70">
        <v>412818.68035628815</v>
      </c>
      <c r="AA19" s="70">
        <v>425563.84126654075</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25347.212899999999</v>
      </c>
      <c r="D22" s="8">
        <v>16892.41476</v>
      </c>
      <c r="E22" s="8">
        <v>4685.8868881103208</v>
      </c>
      <c r="F22" s="8">
        <v>7.6461853500000003E-5</v>
      </c>
      <c r="G22" s="8">
        <v>7.145972200000001E-5</v>
      </c>
      <c r="H22" s="8">
        <v>6.5012533200000002E-5</v>
      </c>
      <c r="I22" s="8">
        <v>6.3541337499999987E-5</v>
      </c>
      <c r="J22" s="8">
        <v>1.43975434E-5</v>
      </c>
      <c r="K22" s="8">
        <v>1.44253117E-5</v>
      </c>
      <c r="L22" s="8">
        <v>1.3927178299999999E-5</v>
      </c>
      <c r="M22" s="8">
        <v>1.1277071E-5</v>
      </c>
      <c r="N22" s="8">
        <v>1.31256679E-5</v>
      </c>
      <c r="O22" s="8">
        <v>1.2474719999999999E-5</v>
      </c>
      <c r="P22" s="8">
        <v>1.2078972000000001E-5</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4509.9794000000002</v>
      </c>
      <c r="D24" s="8">
        <v>3680.5224233201948</v>
      </c>
      <c r="E24" s="8">
        <v>3893.5995337849158</v>
      </c>
      <c r="F24" s="8">
        <v>3705.0000322555861</v>
      </c>
      <c r="G24" s="8">
        <v>3103.773331345822</v>
      </c>
      <c r="H24" s="8">
        <v>2536.86443105641</v>
      </c>
      <c r="I24" s="8">
        <v>3096.9546308835661</v>
      </c>
      <c r="J24" s="8">
        <v>3222.305531268104</v>
      </c>
      <c r="K24" s="8">
        <v>2658.8469310147502</v>
      </c>
      <c r="L24" s="8">
        <v>2893.8980292868901</v>
      </c>
      <c r="M24" s="8">
        <v>2691.875229728395</v>
      </c>
      <c r="N24" s="8">
        <v>2869.5548301306299</v>
      </c>
      <c r="O24" s="8">
        <v>2607.2136297947191</v>
      </c>
      <c r="P24" s="8">
        <v>2590.693729802093</v>
      </c>
      <c r="Q24" s="8">
        <v>2669.488329402132</v>
      </c>
      <c r="R24" s="8">
        <v>2485.5188293578426</v>
      </c>
      <c r="S24" s="8">
        <v>2498.0894295171829</v>
      </c>
      <c r="T24" s="8">
        <v>1596.3118294825661</v>
      </c>
      <c r="U24" s="8">
        <v>1599.0035287587571</v>
      </c>
      <c r="V24" s="8">
        <v>1505.97072824313</v>
      </c>
      <c r="W24" s="8">
        <v>1618.3113285767911</v>
      </c>
      <c r="X24" s="8">
        <v>1284.7296288861298</v>
      </c>
      <c r="Y24" s="8">
        <v>1503.908128773033</v>
      </c>
      <c r="Z24" s="8">
        <v>1454.420028721735</v>
      </c>
      <c r="AA24" s="8">
        <v>1615.7874909332158</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6778.9472829663919</v>
      </c>
      <c r="D26" s="8">
        <v>4622.3784378409455</v>
      </c>
      <c r="E26" s="8">
        <v>6361.1436983189142</v>
      </c>
      <c r="F26" s="8">
        <v>5066.8539519045016</v>
      </c>
      <c r="G26" s="8">
        <v>4876.9256111229743</v>
      </c>
      <c r="H26" s="8">
        <v>4928.2655281829975</v>
      </c>
      <c r="I26" s="8">
        <v>4178.0296232030469</v>
      </c>
      <c r="J26" s="8">
        <v>3424.8498167345729</v>
      </c>
      <c r="K26" s="8">
        <v>4798.0346098110831</v>
      </c>
      <c r="L26" s="8">
        <v>3681.0090589455931</v>
      </c>
      <c r="M26" s="8">
        <v>3739.052827120574</v>
      </c>
      <c r="N26" s="8">
        <v>4769.0495280320365</v>
      </c>
      <c r="O26" s="8">
        <v>5592.3186817334799</v>
      </c>
      <c r="P26" s="8">
        <v>5468.3075589703358</v>
      </c>
      <c r="Q26" s="8">
        <v>5488.186489918693</v>
      </c>
      <c r="R26" s="8">
        <v>3775.0564689308862</v>
      </c>
      <c r="S26" s="8">
        <v>2649.4175426813772</v>
      </c>
      <c r="T26" s="8">
        <v>6067.6158950689496</v>
      </c>
      <c r="U26" s="8">
        <v>3139.1642547296096</v>
      </c>
      <c r="V26" s="8">
        <v>4307.9482388214947</v>
      </c>
      <c r="W26" s="8">
        <v>3750.9777186735951</v>
      </c>
      <c r="X26" s="8">
        <v>3252.7210861187336</v>
      </c>
      <c r="Y26" s="8">
        <v>4056.9427355634298</v>
      </c>
      <c r="Z26" s="8">
        <v>3715.0213758518476</v>
      </c>
      <c r="AA26" s="8">
        <v>5188.6821546560495</v>
      </c>
    </row>
    <row r="27" spans="1:27">
      <c r="A27" s="16" t="s">
        <v>23</v>
      </c>
      <c r="B27" s="16" t="s">
        <v>2</v>
      </c>
      <c r="C27" s="8">
        <v>3227.16581</v>
      </c>
      <c r="D27" s="8">
        <v>2839.8417439999998</v>
      </c>
      <c r="E27" s="8">
        <v>3988.4577060000001</v>
      </c>
      <c r="F27" s="8">
        <v>2952.7049500000003</v>
      </c>
      <c r="G27" s="8">
        <v>2738.89255</v>
      </c>
      <c r="H27" s="8">
        <v>2500.0142900000001</v>
      </c>
      <c r="I27" s="8">
        <v>2365.9933999999998</v>
      </c>
      <c r="J27" s="8">
        <v>2800.3188099999998</v>
      </c>
      <c r="K27" s="8">
        <v>3011.4768140000001</v>
      </c>
      <c r="L27" s="8">
        <v>2530.76611</v>
      </c>
      <c r="M27" s="8">
        <v>1999.7028900000003</v>
      </c>
      <c r="N27" s="8">
        <v>3571.6285800000001</v>
      </c>
      <c r="O27" s="8">
        <v>2603.9209700000001</v>
      </c>
      <c r="P27" s="8">
        <v>2258.22012</v>
      </c>
      <c r="Q27" s="8">
        <v>2079.9888299999998</v>
      </c>
      <c r="R27" s="8">
        <v>1945.5727860000002</v>
      </c>
      <c r="S27" s="8">
        <v>2479.5876239999998</v>
      </c>
      <c r="T27" s="8">
        <v>2694.3507100000002</v>
      </c>
      <c r="U27" s="8">
        <v>2453.1402600000001</v>
      </c>
      <c r="V27" s="8">
        <v>1757.8181500000001</v>
      </c>
      <c r="W27" s="8">
        <v>3164.9173650000002</v>
      </c>
      <c r="X27" s="8">
        <v>2463.6470640000002</v>
      </c>
      <c r="Y27" s="8">
        <v>2136.9005540000003</v>
      </c>
      <c r="Z27" s="8">
        <v>1986.4949749999998</v>
      </c>
      <c r="AA27" s="8">
        <v>1909.0900499999998</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8297.8835600000002</v>
      </c>
      <c r="D29" s="8">
        <v>15224.76535685126</v>
      </c>
      <c r="E29" s="8">
        <v>25414.201315869974</v>
      </c>
      <c r="F29" s="8">
        <v>25216.717777220008</v>
      </c>
      <c r="G29" s="8">
        <v>27347.184975448923</v>
      </c>
      <c r="H29" s="8">
        <v>27566.477846678656</v>
      </c>
      <c r="I29" s="8">
        <v>31606.123976283667</v>
      </c>
      <c r="J29" s="8">
        <v>33926.294306545802</v>
      </c>
      <c r="K29" s="8">
        <v>32729.820404594553</v>
      </c>
      <c r="L29" s="8">
        <v>35042.128977925153</v>
      </c>
      <c r="M29" s="8">
        <v>37446.362494081179</v>
      </c>
      <c r="N29" s="8">
        <v>39242.889939718632</v>
      </c>
      <c r="O29" s="8">
        <v>37108.296252793531</v>
      </c>
      <c r="P29" s="8">
        <v>38626.8226134742</v>
      </c>
      <c r="Q29" s="8">
        <v>37727.213255987896</v>
      </c>
      <c r="R29" s="8">
        <v>45757.786713339628</v>
      </c>
      <c r="S29" s="8">
        <v>47741.620407769406</v>
      </c>
      <c r="T29" s="8">
        <v>43483.739286897573</v>
      </c>
      <c r="U29" s="8">
        <v>45914.600248105744</v>
      </c>
      <c r="V29" s="8">
        <v>45466.968782268959</v>
      </c>
      <c r="W29" s="8">
        <v>51331.212823420552</v>
      </c>
      <c r="X29" s="8">
        <v>49255.321405727875</v>
      </c>
      <c r="Y29" s="8">
        <v>48779.808605432576</v>
      </c>
      <c r="Z29" s="8">
        <v>48877.942637277571</v>
      </c>
      <c r="AA29" s="8">
        <v>49947.788292911398</v>
      </c>
    </row>
    <row r="30" spans="1:27">
      <c r="A30" s="16" t="s">
        <v>23</v>
      </c>
      <c r="B30" s="16" t="s">
        <v>8</v>
      </c>
      <c r="C30" s="8">
        <v>12001.519988999999</v>
      </c>
      <c r="D30" s="8">
        <v>15177.819049265572</v>
      </c>
      <c r="E30" s="8">
        <v>18747.301497900109</v>
      </c>
      <c r="F30" s="8">
        <v>26894.23201144053</v>
      </c>
      <c r="G30" s="8">
        <v>27956.103846475053</v>
      </c>
      <c r="H30" s="8">
        <v>28015.076131580965</v>
      </c>
      <c r="I30" s="8">
        <v>30108.278914757146</v>
      </c>
      <c r="J30" s="8">
        <v>29936.656640930662</v>
      </c>
      <c r="K30" s="8">
        <v>33833.93725153563</v>
      </c>
      <c r="L30" s="8">
        <v>36535.019308722854</v>
      </c>
      <c r="M30" s="8">
        <v>37423.543292601142</v>
      </c>
      <c r="N30" s="8">
        <v>39693.346444999996</v>
      </c>
      <c r="O30" s="8">
        <v>40714.232329000006</v>
      </c>
      <c r="P30" s="8">
        <v>43222.558414999992</v>
      </c>
      <c r="Q30" s="8">
        <v>47694.831291000002</v>
      </c>
      <c r="R30" s="8">
        <v>47899.131200999997</v>
      </c>
      <c r="S30" s="8">
        <v>48967.896428999993</v>
      </c>
      <c r="T30" s="8">
        <v>53202.696614999993</v>
      </c>
      <c r="U30" s="8">
        <v>55823.024128000005</v>
      </c>
      <c r="V30" s="8">
        <v>57881.117929</v>
      </c>
      <c r="W30" s="8">
        <v>54532.993997000005</v>
      </c>
      <c r="X30" s="8">
        <v>54729.093776999995</v>
      </c>
      <c r="Y30" s="8">
        <v>55090.776675999994</v>
      </c>
      <c r="Z30" s="8">
        <v>53007.418841999999</v>
      </c>
      <c r="AA30" s="8">
        <v>56704.746018999998</v>
      </c>
    </row>
    <row r="31" spans="1:27">
      <c r="A31" s="16" t="s">
        <v>23</v>
      </c>
      <c r="B31" s="16" t="s">
        <v>84</v>
      </c>
      <c r="C31" s="8">
        <v>4313.3422375</v>
      </c>
      <c r="D31" s="8">
        <v>6528.6811356353601</v>
      </c>
      <c r="E31" s="8">
        <v>6655.9687516807162</v>
      </c>
      <c r="F31" s="8">
        <v>7603.1970366628793</v>
      </c>
      <c r="G31" s="8">
        <v>8291.4891492366005</v>
      </c>
      <c r="H31" s="8">
        <v>8071.6271190164807</v>
      </c>
      <c r="I31" s="8">
        <v>8860.2010841450683</v>
      </c>
      <c r="J31" s="8">
        <v>8302.7513729989405</v>
      </c>
      <c r="K31" s="8">
        <v>8310.1331577790188</v>
      </c>
      <c r="L31" s="8">
        <v>8536.5179376273391</v>
      </c>
      <c r="M31" s="8">
        <v>8350.0451474659003</v>
      </c>
      <c r="N31" s="8">
        <v>8186.5067681567007</v>
      </c>
      <c r="O31" s="8">
        <v>7641.4742359267902</v>
      </c>
      <c r="P31" s="8">
        <v>7294.7004425153491</v>
      </c>
      <c r="Q31" s="8">
        <v>7289.2783789373589</v>
      </c>
      <c r="R31" s="8">
        <v>6888.0174242427011</v>
      </c>
      <c r="S31" s="8">
        <v>6994.5529364777994</v>
      </c>
      <c r="T31" s="8">
        <v>6842.0680393352004</v>
      </c>
      <c r="U31" s="8">
        <v>6704.5560803113995</v>
      </c>
      <c r="V31" s="8">
        <v>6782.9903379856514</v>
      </c>
      <c r="W31" s="8">
        <v>5673.6957158425002</v>
      </c>
      <c r="X31" s="8">
        <v>5075.1755054067507</v>
      </c>
      <c r="Y31" s="8">
        <v>4431.0007325879997</v>
      </c>
      <c r="Z31" s="8">
        <v>4045.9964899360493</v>
      </c>
      <c r="AA31" s="8">
        <v>4340.566134908041</v>
      </c>
    </row>
    <row r="32" spans="1:27">
      <c r="A32" s="16" t="s">
        <v>23</v>
      </c>
      <c r="B32" s="16" t="s">
        <v>187</v>
      </c>
      <c r="C32" s="8">
        <v>346.55414000000002</v>
      </c>
      <c r="D32" s="8">
        <v>377.49972500000001</v>
      </c>
      <c r="E32" s="8">
        <v>1563.576555018398</v>
      </c>
      <c r="F32" s="8">
        <v>5971.3789956638693</v>
      </c>
      <c r="G32" s="8">
        <v>6676.8755088614371</v>
      </c>
      <c r="H32" s="8">
        <v>6506.6706235934034</v>
      </c>
      <c r="I32" s="8">
        <v>7037.654424448725</v>
      </c>
      <c r="J32" s="8">
        <v>6524.9685847702413</v>
      </c>
      <c r="K32" s="8">
        <v>6830.067917737324</v>
      </c>
      <c r="L32" s="8">
        <v>7092.0547089275706</v>
      </c>
      <c r="M32" s="8">
        <v>6563.0989670830777</v>
      </c>
      <c r="N32" s="8">
        <v>7115.2812890767982</v>
      </c>
      <c r="O32" s="8">
        <v>6462.6944895294237</v>
      </c>
      <c r="P32" s="8">
        <v>6614.3136651538989</v>
      </c>
      <c r="Q32" s="8">
        <v>6062.0860437574602</v>
      </c>
      <c r="R32" s="8">
        <v>6195.5182488438386</v>
      </c>
      <c r="S32" s="8">
        <v>5502.1784453639411</v>
      </c>
      <c r="T32" s="8">
        <v>5645.9956124771816</v>
      </c>
      <c r="U32" s="8">
        <v>5207.9794374467301</v>
      </c>
      <c r="V32" s="8">
        <v>6190.564305547221</v>
      </c>
      <c r="W32" s="8">
        <v>5669.2533389094597</v>
      </c>
      <c r="X32" s="8">
        <v>3862.5080163702332</v>
      </c>
      <c r="Y32" s="8">
        <v>3798.4132748361981</v>
      </c>
      <c r="Z32" s="8">
        <v>3004.6906003675022</v>
      </c>
      <c r="AA32" s="8">
        <v>4163.9286681162966</v>
      </c>
    </row>
    <row r="33" spans="1:27">
      <c r="A33" s="16" t="s">
        <v>23</v>
      </c>
      <c r="B33" s="16" t="s">
        <v>15</v>
      </c>
      <c r="C33" s="8">
        <v>297.07069999999999</v>
      </c>
      <c r="D33" s="8">
        <v>438.693399</v>
      </c>
      <c r="E33" s="8">
        <v>377.64092400000004</v>
      </c>
      <c r="F33" s="8">
        <v>556.42493999999999</v>
      </c>
      <c r="G33" s="8">
        <v>775.82151999999996</v>
      </c>
      <c r="H33" s="8">
        <v>997.90924999999993</v>
      </c>
      <c r="I33" s="8">
        <v>1257.76684</v>
      </c>
      <c r="J33" s="8">
        <v>1552.9515999999999</v>
      </c>
      <c r="K33" s="8">
        <v>1907.2842500000002</v>
      </c>
      <c r="L33" s="8">
        <v>2392.9821999999999</v>
      </c>
      <c r="M33" s="8">
        <v>2838.9794000000002</v>
      </c>
      <c r="N33" s="8">
        <v>3249.5331000000001</v>
      </c>
      <c r="O33" s="8">
        <v>3846.4369000000002</v>
      </c>
      <c r="P33" s="8">
        <v>4529.857</v>
      </c>
      <c r="Q33" s="8">
        <v>5046.2746999999999</v>
      </c>
      <c r="R33" s="8">
        <v>5662.1892000000007</v>
      </c>
      <c r="S33" s="8">
        <v>5976.7988000000005</v>
      </c>
      <c r="T33" s="8">
        <v>6630.8832999999995</v>
      </c>
      <c r="U33" s="8">
        <v>7852.9604999999992</v>
      </c>
      <c r="V33" s="8">
        <v>8961.7463000000007</v>
      </c>
      <c r="W33" s="8">
        <v>8870.6584999999995</v>
      </c>
      <c r="X33" s="8">
        <v>8529.1491999999998</v>
      </c>
      <c r="Y33" s="8">
        <v>9264.3568000000014</v>
      </c>
      <c r="Z33" s="8">
        <v>9720.3225000000002</v>
      </c>
      <c r="AA33" s="8">
        <v>12032.078000000001</v>
      </c>
    </row>
    <row r="34" spans="1:27">
      <c r="A34" s="16" t="s">
        <v>23</v>
      </c>
      <c r="B34" s="16" t="s">
        <v>6</v>
      </c>
      <c r="C34" s="8">
        <v>4.3199714599225434</v>
      </c>
      <c r="D34" s="8">
        <v>3.251965392038934</v>
      </c>
      <c r="E34" s="8">
        <v>8.5039969921085348</v>
      </c>
      <c r="F34" s="8">
        <v>1717.8165607851131</v>
      </c>
      <c r="G34" s="8">
        <v>1766.4989655439999</v>
      </c>
      <c r="H34" s="8">
        <v>1714.0701853020755</v>
      </c>
      <c r="I34" s="8">
        <v>1529.9733100469998</v>
      </c>
      <c r="J34" s="8">
        <v>1508.1068787385643</v>
      </c>
      <c r="K34" s="8">
        <v>1783.8979651715392</v>
      </c>
      <c r="L34" s="8">
        <v>2113.5301268798739</v>
      </c>
      <c r="M34" s="8">
        <v>2321.854799641369</v>
      </c>
      <c r="N34" s="8">
        <v>2259.8807173779996</v>
      </c>
      <c r="O34" s="8">
        <v>2191.3311031360572</v>
      </c>
      <c r="P34" s="8">
        <v>2171.5173376990001</v>
      </c>
      <c r="Q34" s="8">
        <v>2220.0899614158498</v>
      </c>
      <c r="R34" s="8">
        <v>2348.560016630292</v>
      </c>
      <c r="S34" s="8">
        <v>2429.0365878150278</v>
      </c>
      <c r="T34" s="8">
        <v>2600.0041178916222</v>
      </c>
      <c r="U34" s="8">
        <v>2667.0881145943154</v>
      </c>
      <c r="V34" s="8">
        <v>2789.5346592338497</v>
      </c>
      <c r="W34" s="8">
        <v>2902.378586347817</v>
      </c>
      <c r="X34" s="8">
        <v>3002.8080287119337</v>
      </c>
      <c r="Y34" s="8">
        <v>3115.683588243</v>
      </c>
      <c r="Z34" s="8">
        <v>3202.5677169129985</v>
      </c>
      <c r="AA34" s="8">
        <v>3070.7478082263838</v>
      </c>
    </row>
    <row r="35" spans="1:27">
      <c r="A35" s="77" t="s">
        <v>83</v>
      </c>
      <c r="B35" s="77"/>
      <c r="C35" s="70">
        <v>65123.995990926313</v>
      </c>
      <c r="D35" s="70">
        <v>65785.867996305358</v>
      </c>
      <c r="E35" s="70">
        <v>71696.280867675465</v>
      </c>
      <c r="F35" s="70">
        <v>79684.326332394339</v>
      </c>
      <c r="G35" s="70">
        <v>83533.565529494546</v>
      </c>
      <c r="H35" s="70">
        <v>82836.975470423509</v>
      </c>
      <c r="I35" s="70">
        <v>90040.976267309554</v>
      </c>
      <c r="J35" s="70">
        <v>91199.203556384426</v>
      </c>
      <c r="K35" s="70">
        <v>95863.499316069196</v>
      </c>
      <c r="L35" s="70">
        <v>100817.90647224245</v>
      </c>
      <c r="M35" s="70">
        <v>103374.5150589987</v>
      </c>
      <c r="N35" s="70">
        <v>110957.67121061846</v>
      </c>
      <c r="O35" s="70">
        <v>108767.91860438872</v>
      </c>
      <c r="P35" s="70">
        <v>112776.99089469384</v>
      </c>
      <c r="Q35" s="70">
        <v>116277.4372804194</v>
      </c>
      <c r="R35" s="70">
        <v>122957.3508883452</v>
      </c>
      <c r="S35" s="70">
        <v>125239.17820262475</v>
      </c>
      <c r="T35" s="70">
        <v>128763.66540615309</v>
      </c>
      <c r="U35" s="70">
        <v>131361.51655194658</v>
      </c>
      <c r="V35" s="70">
        <v>135644.6594311003</v>
      </c>
      <c r="W35" s="70">
        <v>137514.39937377075</v>
      </c>
      <c r="X35" s="70">
        <v>131455.15371222165</v>
      </c>
      <c r="Y35" s="70">
        <v>132177.79109543623</v>
      </c>
      <c r="Z35" s="70">
        <v>129014.87516606768</v>
      </c>
      <c r="AA35" s="70">
        <v>138973.41461875138</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27723.116720000002</v>
      </c>
      <c r="D38" s="8">
        <v>23835.25908</v>
      </c>
      <c r="E38" s="8">
        <v>6140.8631836097484</v>
      </c>
      <c r="F38" s="8">
        <v>2703.8339305780446</v>
      </c>
      <c r="G38" s="8">
        <v>2489.6295990213903</v>
      </c>
      <c r="H38" s="8">
        <v>2531.6424250624864</v>
      </c>
      <c r="I38" s="8">
        <v>2330.131716303727</v>
      </c>
      <c r="J38" s="8">
        <v>2374.2494181845432</v>
      </c>
      <c r="K38" s="8">
        <v>2448.7894064687357</v>
      </c>
      <c r="L38" s="8">
        <v>1916.4023794904376</v>
      </c>
      <c r="M38" s="8">
        <v>2098.1482644030516</v>
      </c>
      <c r="N38" s="8">
        <v>5.4224031399999999E-5</v>
      </c>
      <c r="O38" s="8">
        <v>5.6386888799999994E-5</v>
      </c>
      <c r="P38" s="8">
        <v>5.6422195199999999E-5</v>
      </c>
      <c r="Q38" s="8">
        <v>4.6164814260000003E-5</v>
      </c>
      <c r="R38" s="8">
        <v>5.0562725299999999E-5</v>
      </c>
      <c r="S38" s="8">
        <v>4.7072327799999993E-5</v>
      </c>
      <c r="T38" s="8">
        <v>3.9896186400000001E-5</v>
      </c>
      <c r="U38" s="8">
        <v>3.5356350400000002E-5</v>
      </c>
      <c r="V38" s="8">
        <v>2.8026080999999997E-5</v>
      </c>
      <c r="W38" s="8">
        <v>2.4698134E-5</v>
      </c>
      <c r="X38" s="8">
        <v>2.4371095400000001E-5</v>
      </c>
      <c r="Y38" s="8">
        <v>2.3129176500000001E-5</v>
      </c>
      <c r="Z38" s="8">
        <v>2.3925658600000002E-5</v>
      </c>
      <c r="AA38" s="8">
        <v>3.1670392600000002E-5</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7794.4139399999995</v>
      </c>
      <c r="D40" s="8">
        <v>5419.5328232684642</v>
      </c>
      <c r="E40" s="8">
        <v>7018.2211947465357</v>
      </c>
      <c r="F40" s="8">
        <v>5709.359743364821</v>
      </c>
      <c r="G40" s="8">
        <v>5457.9013023141351</v>
      </c>
      <c r="H40" s="8">
        <v>4613.3965517610495</v>
      </c>
      <c r="I40" s="8">
        <v>4833.077061292257</v>
      </c>
      <c r="J40" s="8">
        <v>4493.9833511061852</v>
      </c>
      <c r="K40" s="8">
        <v>4577.8102013400958</v>
      </c>
      <c r="L40" s="8">
        <v>3696.9841297202365</v>
      </c>
      <c r="M40" s="8">
        <v>3035.6070303145675</v>
      </c>
      <c r="N40" s="8">
        <v>3530.4783209699594</v>
      </c>
      <c r="O40" s="8">
        <v>3397.1317103212555</v>
      </c>
      <c r="P40" s="8">
        <v>2987.974500319674</v>
      </c>
      <c r="Q40" s="8">
        <v>2786.6135199408768</v>
      </c>
      <c r="R40" s="8">
        <v>2298.7096297136081</v>
      </c>
      <c r="S40" s="8">
        <v>2455.3513101892427</v>
      </c>
      <c r="T40" s="8">
        <v>2578.3520799570001</v>
      </c>
      <c r="U40" s="8">
        <v>2136.8517843715472</v>
      </c>
      <c r="V40" s="8">
        <v>1271.071758886714</v>
      </c>
      <c r="W40" s="8">
        <v>922.80702903634005</v>
      </c>
      <c r="X40" s="8">
        <v>884.95052922214006</v>
      </c>
      <c r="Y40" s="8">
        <v>909.91192917403293</v>
      </c>
      <c r="Z40" s="8">
        <v>818.97048923290004</v>
      </c>
      <c r="AA40" s="8">
        <v>8.5482774000000003E-5</v>
      </c>
    </row>
    <row r="41" spans="1:27">
      <c r="A41" s="16" t="s">
        <v>24</v>
      </c>
      <c r="B41" s="16" t="s">
        <v>12</v>
      </c>
      <c r="C41" s="8">
        <v>204.17523</v>
      </c>
      <c r="D41" s="8">
        <v>170.98795999999999</v>
      </c>
      <c r="E41" s="8">
        <v>201.24026000000001</v>
      </c>
      <c r="F41" s="8">
        <v>202.74466000000001</v>
      </c>
      <c r="G41" s="8">
        <v>186.56283999999999</v>
      </c>
      <c r="H41" s="8">
        <v>177.04662999999999</v>
      </c>
      <c r="I41" s="8">
        <v>176.10693000000001</v>
      </c>
      <c r="J41" s="8">
        <v>174.13319999999999</v>
      </c>
      <c r="K41" s="8">
        <v>173.99716000000001</v>
      </c>
      <c r="L41" s="8">
        <v>145.38919999999999</v>
      </c>
      <c r="M41" s="8">
        <v>160.28053</v>
      </c>
      <c r="N41" s="8">
        <v>160.39919</v>
      </c>
      <c r="O41" s="8">
        <v>144.04839999999999</v>
      </c>
      <c r="P41" s="8">
        <v>147.79793000000001</v>
      </c>
      <c r="Q41" s="8">
        <v>144.14332999999999</v>
      </c>
      <c r="R41" s="8">
        <v>150.23038</v>
      </c>
      <c r="S41" s="8">
        <v>162.65366</v>
      </c>
      <c r="T41" s="8">
        <v>149.20561000000001</v>
      </c>
      <c r="U41" s="8">
        <v>142.69571999999999</v>
      </c>
      <c r="V41" s="8">
        <v>133.19139999999999</v>
      </c>
      <c r="W41" s="8">
        <v>137.08330000000001</v>
      </c>
      <c r="X41" s="8">
        <v>144.41623000000001</v>
      </c>
      <c r="Y41" s="8">
        <v>134.46100000000001</v>
      </c>
      <c r="Z41" s="8">
        <v>134.68645000000001</v>
      </c>
      <c r="AA41" s="8">
        <v>0</v>
      </c>
    </row>
    <row r="42" spans="1:27">
      <c r="A42" s="16" t="s">
        <v>24</v>
      </c>
      <c r="B42" s="16" t="s">
        <v>4</v>
      </c>
      <c r="C42" s="8">
        <v>4177.3995818552685</v>
      </c>
      <c r="D42" s="8">
        <v>571.48991292821745</v>
      </c>
      <c r="E42" s="8">
        <v>2617.3664255307399</v>
      </c>
      <c r="F42" s="8">
        <v>2609.222233100174</v>
      </c>
      <c r="G42" s="8">
        <v>2490.8400241970589</v>
      </c>
      <c r="H42" s="8">
        <v>2021.4825806202205</v>
      </c>
      <c r="I42" s="8">
        <v>1380.7160103619001</v>
      </c>
      <c r="J42" s="8">
        <v>1067.5865594549564</v>
      </c>
      <c r="K42" s="8">
        <v>1882.8345687505839</v>
      </c>
      <c r="L42" s="8">
        <v>846.198931464368</v>
      </c>
      <c r="M42" s="8">
        <v>1430.980498859343</v>
      </c>
      <c r="N42" s="8">
        <v>1467.9244819898172</v>
      </c>
      <c r="O42" s="8">
        <v>1658.0882649798539</v>
      </c>
      <c r="P42" s="8">
        <v>1883.8981481239384</v>
      </c>
      <c r="Q42" s="8">
        <v>1438.3056981563088</v>
      </c>
      <c r="R42" s="8">
        <v>999.58332806909254</v>
      </c>
      <c r="S42" s="8">
        <v>617.22882596388934</v>
      </c>
      <c r="T42" s="8">
        <v>1278.6406190984792</v>
      </c>
      <c r="U42" s="8">
        <v>851.31168323651298</v>
      </c>
      <c r="V42" s="8">
        <v>1822.3203500459829</v>
      </c>
      <c r="W42" s="8">
        <v>638.03228935592597</v>
      </c>
      <c r="X42" s="8">
        <v>616.83065550346271</v>
      </c>
      <c r="Y42" s="8">
        <v>1067.9428198542141</v>
      </c>
      <c r="Z42" s="8">
        <v>170.56407821299089</v>
      </c>
      <c r="AA42" s="8">
        <v>708.41311502473502</v>
      </c>
    </row>
    <row r="43" spans="1:27">
      <c r="A43" s="16" t="s">
        <v>24</v>
      </c>
      <c r="B43" s="16" t="s">
        <v>2</v>
      </c>
      <c r="C43" s="8">
        <v>687.77148</v>
      </c>
      <c r="D43" s="8">
        <v>667.20146</v>
      </c>
      <c r="E43" s="8">
        <v>693.21233000000007</v>
      </c>
      <c r="F43" s="8">
        <v>665.89400999999998</v>
      </c>
      <c r="G43" s="8">
        <v>661.68453999999997</v>
      </c>
      <c r="H43" s="8">
        <v>643.07914000000005</v>
      </c>
      <c r="I43" s="8">
        <v>645.52571</v>
      </c>
      <c r="J43" s="8">
        <v>667.98892000000001</v>
      </c>
      <c r="K43" s="8">
        <v>643.76588000000004</v>
      </c>
      <c r="L43" s="8">
        <v>576.95759999999996</v>
      </c>
      <c r="M43" s="8">
        <v>598.43520999999998</v>
      </c>
      <c r="N43" s="8">
        <v>153.26419000000001</v>
      </c>
      <c r="O43" s="8">
        <v>125.77471</v>
      </c>
      <c r="P43" s="8">
        <v>105.25967</v>
      </c>
      <c r="Q43" s="8">
        <v>134.69218000000001</v>
      </c>
      <c r="R43" s="8">
        <v>104.70393</v>
      </c>
      <c r="S43" s="8">
        <v>2.4818510000000001E-7</v>
      </c>
      <c r="T43" s="8">
        <v>1.9436672E-7</v>
      </c>
      <c r="U43" s="8">
        <v>1.7748201999999999E-7</v>
      </c>
      <c r="V43" s="8">
        <v>1.6758463999999999E-7</v>
      </c>
      <c r="W43" s="8">
        <v>1.6299564999999999E-7</v>
      </c>
      <c r="X43" s="8">
        <v>1.5488999E-7</v>
      </c>
      <c r="Y43" s="8">
        <v>0.95561059999999998</v>
      </c>
      <c r="Z43" s="8">
        <v>1.7838217E-7</v>
      </c>
      <c r="AA43" s="8">
        <v>3.8583644000000002E-7</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7565.5688099999998</v>
      </c>
      <c r="D45" s="8">
        <v>17974.689725339271</v>
      </c>
      <c r="E45" s="8">
        <v>22886.608273922757</v>
      </c>
      <c r="F45" s="8">
        <v>24102.384003284515</v>
      </c>
      <c r="G45" s="8">
        <v>24852.403682048669</v>
      </c>
      <c r="H45" s="8">
        <v>26593.511010033326</v>
      </c>
      <c r="I45" s="8">
        <v>29687.613015832481</v>
      </c>
      <c r="J45" s="8">
        <v>33774.24890759839</v>
      </c>
      <c r="K45" s="8">
        <v>37536.242930694629</v>
      </c>
      <c r="L45" s="8">
        <v>37883.454354381283</v>
      </c>
      <c r="M45" s="8">
        <v>39267.296581714771</v>
      </c>
      <c r="N45" s="8">
        <v>35987.208810569224</v>
      </c>
      <c r="O45" s="8">
        <v>35438.599192671405</v>
      </c>
      <c r="P45" s="8">
        <v>36267.505860029079</v>
      </c>
      <c r="Q45" s="8">
        <v>36264.42936155865</v>
      </c>
      <c r="R45" s="8">
        <v>40121.795613898168</v>
      </c>
      <c r="S45" s="8">
        <v>40638.553074309602</v>
      </c>
      <c r="T45" s="8">
        <v>41972.489230007712</v>
      </c>
      <c r="U45" s="8">
        <v>41169.268964251554</v>
      </c>
      <c r="V45" s="8">
        <v>43283.703982606225</v>
      </c>
      <c r="W45" s="8">
        <v>38756.201340504449</v>
      </c>
      <c r="X45" s="8">
        <v>38618.496646967826</v>
      </c>
      <c r="Y45" s="8">
        <v>41220.936195041155</v>
      </c>
      <c r="Z45" s="8">
        <v>39753.35233419641</v>
      </c>
      <c r="AA45" s="8">
        <v>41505.209076287458</v>
      </c>
    </row>
    <row r="46" spans="1:27">
      <c r="A46" s="16" t="s">
        <v>24</v>
      </c>
      <c r="B46" s="16" t="s">
        <v>8</v>
      </c>
      <c r="C46" s="8">
        <v>10915.811517999999</v>
      </c>
      <c r="D46" s="8">
        <v>13180.092463960349</v>
      </c>
      <c r="E46" s="8">
        <v>19550.263082604346</v>
      </c>
      <c r="F46" s="8">
        <v>24384.361142210466</v>
      </c>
      <c r="G46" s="8">
        <v>24507.729841570588</v>
      </c>
      <c r="H46" s="8">
        <v>25146.849302527269</v>
      </c>
      <c r="I46" s="8">
        <v>25152.504285095332</v>
      </c>
      <c r="J46" s="8">
        <v>25411.072279564083</v>
      </c>
      <c r="K46" s="8">
        <v>27059.372745303317</v>
      </c>
      <c r="L46" s="8">
        <v>31335.292297013748</v>
      </c>
      <c r="M46" s="8">
        <v>33670.152699503364</v>
      </c>
      <c r="N46" s="8">
        <v>41275.734328993691</v>
      </c>
      <c r="O46" s="8">
        <v>41688.086942227041</v>
      </c>
      <c r="P46" s="8">
        <v>42137.722242272306</v>
      </c>
      <c r="Q46" s="8">
        <v>44279.386818071449</v>
      </c>
      <c r="R46" s="8">
        <v>43034.928749549705</v>
      </c>
      <c r="S46" s="8">
        <v>46318.886569401111</v>
      </c>
      <c r="T46" s="8">
        <v>46634.588327994687</v>
      </c>
      <c r="U46" s="8">
        <v>46291.00679200147</v>
      </c>
      <c r="V46" s="8">
        <v>45946.9808646315</v>
      </c>
      <c r="W46" s="8">
        <v>59640.034731840329</v>
      </c>
      <c r="X46" s="8">
        <v>60806.571804248488</v>
      </c>
      <c r="Y46" s="8">
        <v>57121.881679717306</v>
      </c>
      <c r="Z46" s="8">
        <v>59754.948196736193</v>
      </c>
      <c r="AA46" s="8">
        <v>62081.674894787226</v>
      </c>
    </row>
    <row r="47" spans="1:27">
      <c r="A47" s="16" t="s">
        <v>24</v>
      </c>
      <c r="B47" s="16" t="s">
        <v>84</v>
      </c>
      <c r="C47" s="8">
        <v>3571.7452130000001</v>
      </c>
      <c r="D47" s="8">
        <v>4816.7406586794423</v>
      </c>
      <c r="E47" s="8">
        <v>8153.9183089184007</v>
      </c>
      <c r="F47" s="8">
        <v>11205.60749049259</v>
      </c>
      <c r="G47" s="8">
        <v>10987.394578725971</v>
      </c>
      <c r="H47" s="8">
        <v>10650.238662879501</v>
      </c>
      <c r="I47" s="8">
        <v>11071.09925267578</v>
      </c>
      <c r="J47" s="8">
        <v>10202.76317828102</v>
      </c>
      <c r="K47" s="8">
        <v>10376.724870927461</v>
      </c>
      <c r="L47" s="8">
        <v>10306.444839956159</v>
      </c>
      <c r="M47" s="8">
        <v>10531.87607577873</v>
      </c>
      <c r="N47" s="8">
        <v>13193.217764191049</v>
      </c>
      <c r="O47" s="8">
        <v>12330.641437863229</v>
      </c>
      <c r="P47" s="8">
        <v>11927.779774980361</v>
      </c>
      <c r="Q47" s="8">
        <v>11646.95728108444</v>
      </c>
      <c r="R47" s="8">
        <v>10544.48043611154</v>
      </c>
      <c r="S47" s="8">
        <v>11852.333361303399</v>
      </c>
      <c r="T47" s="8">
        <v>10763.126847501499</v>
      </c>
      <c r="U47" s="8">
        <v>9410.5290396728997</v>
      </c>
      <c r="V47" s="8">
        <v>8673.0327039838594</v>
      </c>
      <c r="W47" s="8">
        <v>13870.931832481539</v>
      </c>
      <c r="X47" s="8">
        <v>12279.79883913143</v>
      </c>
      <c r="Y47" s="8">
        <v>9710.1345147198008</v>
      </c>
      <c r="Z47" s="8">
        <v>9524.0584061683003</v>
      </c>
      <c r="AA47" s="8">
        <v>10687.79184280415</v>
      </c>
    </row>
    <row r="48" spans="1:27">
      <c r="A48" s="16" t="s">
        <v>24</v>
      </c>
      <c r="B48" s="16" t="s">
        <v>187</v>
      </c>
      <c r="C48" s="8">
        <v>1105.8364999999999</v>
      </c>
      <c r="D48" s="8">
        <v>1264.0120200000001</v>
      </c>
      <c r="E48" s="8">
        <v>838.61575999999991</v>
      </c>
      <c r="F48" s="8">
        <v>759.71088000000009</v>
      </c>
      <c r="G48" s="8">
        <v>777.47304839063111</v>
      </c>
      <c r="H48" s="8">
        <v>754.73792854998408</v>
      </c>
      <c r="I48" s="8">
        <v>882.9064187009451</v>
      </c>
      <c r="J48" s="8">
        <v>803.13562878740106</v>
      </c>
      <c r="K48" s="8">
        <v>721.5799287316529</v>
      </c>
      <c r="L48" s="8">
        <v>3693.0453600000001</v>
      </c>
      <c r="M48" s="8">
        <v>3647.6154000000001</v>
      </c>
      <c r="N48" s="8">
        <v>4087.3916200000003</v>
      </c>
      <c r="O48" s="8">
        <v>3519.7640999999999</v>
      </c>
      <c r="P48" s="8">
        <v>2936.5017499999999</v>
      </c>
      <c r="Q48" s="8">
        <v>2748.3338600000002</v>
      </c>
      <c r="R48" s="8">
        <v>2563.12655</v>
      </c>
      <c r="S48" s="8">
        <v>2901.8545000000004</v>
      </c>
      <c r="T48" s="8">
        <v>2764.6261199999999</v>
      </c>
      <c r="U48" s="8">
        <v>2465.5817200000001</v>
      </c>
      <c r="V48" s="8">
        <v>2253.8031900000001</v>
      </c>
      <c r="W48" s="8">
        <v>2022.3893699999999</v>
      </c>
      <c r="X48" s="8">
        <v>2039.9974399999999</v>
      </c>
      <c r="Y48" s="8">
        <v>1574.2880500000001</v>
      </c>
      <c r="Z48" s="8">
        <v>1784.848796</v>
      </c>
      <c r="AA48" s="8">
        <v>2239.6746400000002</v>
      </c>
    </row>
    <row r="49" spans="1:27">
      <c r="A49" s="16" t="s">
        <v>24</v>
      </c>
      <c r="B49" s="16" t="s">
        <v>15</v>
      </c>
      <c r="C49" s="8">
        <v>136.78909999999999</v>
      </c>
      <c r="D49" s="8">
        <v>244.79287299999999</v>
      </c>
      <c r="E49" s="8">
        <v>197.94276299999999</v>
      </c>
      <c r="F49" s="8">
        <v>326.13185499999997</v>
      </c>
      <c r="G49" s="8">
        <v>448.57614000000001</v>
      </c>
      <c r="H49" s="8">
        <v>609.88870999999995</v>
      </c>
      <c r="I49" s="8">
        <v>790.83699999999999</v>
      </c>
      <c r="J49" s="8">
        <v>1015.9846399999999</v>
      </c>
      <c r="K49" s="8">
        <v>1263.69361</v>
      </c>
      <c r="L49" s="8">
        <v>1559.5797499999999</v>
      </c>
      <c r="M49" s="8">
        <v>1874.3377599999999</v>
      </c>
      <c r="N49" s="8">
        <v>2212.6726600000002</v>
      </c>
      <c r="O49" s="8">
        <v>2676.5544</v>
      </c>
      <c r="P49" s="8">
        <v>3139.3126999999999</v>
      </c>
      <c r="Q49" s="8">
        <v>3633.0110999999997</v>
      </c>
      <c r="R49" s="8">
        <v>4149.7668999999996</v>
      </c>
      <c r="S49" s="8">
        <v>4723.7732999999998</v>
      </c>
      <c r="T49" s="8">
        <v>5267.0553</v>
      </c>
      <c r="U49" s="8">
        <v>5938.4695000000002</v>
      </c>
      <c r="V49" s="8">
        <v>6501.5249999999996</v>
      </c>
      <c r="W49" s="8">
        <v>7112.2438000000002</v>
      </c>
      <c r="X49" s="8">
        <v>7904.8284000000003</v>
      </c>
      <c r="Y49" s="8">
        <v>8282.9616000000005</v>
      </c>
      <c r="Z49" s="8">
        <v>9467.3670000000002</v>
      </c>
      <c r="AA49" s="8">
        <v>9840.2507000000005</v>
      </c>
    </row>
    <row r="50" spans="1:27">
      <c r="A50" s="16" t="s">
        <v>24</v>
      </c>
      <c r="B50" s="16" t="s">
        <v>6</v>
      </c>
      <c r="C50" s="8">
        <v>8.2387117682602113</v>
      </c>
      <c r="D50" s="8">
        <v>11.831002621437426</v>
      </c>
      <c r="E50" s="8">
        <v>146.58009451156832</v>
      </c>
      <c r="F50" s="8">
        <v>323.93073162238369</v>
      </c>
      <c r="G50" s="8">
        <v>344.43740100000002</v>
      </c>
      <c r="H50" s="8">
        <v>368.04793166834997</v>
      </c>
      <c r="I50" s="8">
        <v>359.96841177615784</v>
      </c>
      <c r="J50" s="8">
        <v>392.27701070000001</v>
      </c>
      <c r="K50" s="8">
        <v>448.65093233122639</v>
      </c>
      <c r="L50" s="8">
        <v>464.87710209367356</v>
      </c>
      <c r="M50" s="8">
        <v>513.99521240062643</v>
      </c>
      <c r="N50" s="8">
        <v>602.66502800000001</v>
      </c>
      <c r="O50" s="8">
        <v>656.16809390955632</v>
      </c>
      <c r="P50" s="8">
        <v>727.51721199999997</v>
      </c>
      <c r="Q50" s="8">
        <v>730.37117358239448</v>
      </c>
      <c r="R50" s="8">
        <v>771.46585514008177</v>
      </c>
      <c r="S50" s="8">
        <v>817.56695569133467</v>
      </c>
      <c r="T50" s="8">
        <v>1014.1441001612416</v>
      </c>
      <c r="U50" s="8">
        <v>979.70281017372633</v>
      </c>
      <c r="V50" s="8">
        <v>1286.442030183983</v>
      </c>
      <c r="W50" s="8">
        <v>1283.7387802010971</v>
      </c>
      <c r="X50" s="8">
        <v>1413.9791302117051</v>
      </c>
      <c r="Y50" s="8">
        <v>1669.38257</v>
      </c>
      <c r="Z50" s="8">
        <v>1749.100470242789</v>
      </c>
      <c r="AA50" s="8">
        <v>849.73265625501188</v>
      </c>
    </row>
    <row r="51" spans="1:27">
      <c r="A51" s="77" t="s">
        <v>83</v>
      </c>
      <c r="B51" s="77"/>
      <c r="C51" s="70">
        <v>63890.866804623533</v>
      </c>
      <c r="D51" s="70">
        <v>68156.629979797159</v>
      </c>
      <c r="E51" s="70">
        <v>68444.831676844085</v>
      </c>
      <c r="F51" s="70">
        <v>72993.180679652985</v>
      </c>
      <c r="G51" s="70">
        <v>73204.632997268447</v>
      </c>
      <c r="H51" s="70">
        <v>74109.920873102179</v>
      </c>
      <c r="I51" s="70">
        <v>77310.485812038591</v>
      </c>
      <c r="J51" s="70">
        <v>80377.423093676567</v>
      </c>
      <c r="K51" s="70">
        <v>87133.462234547696</v>
      </c>
      <c r="L51" s="70">
        <v>92424.625944119907</v>
      </c>
      <c r="M51" s="70">
        <v>96828.725262974433</v>
      </c>
      <c r="N51" s="70">
        <v>102670.95644893777</v>
      </c>
      <c r="O51" s="70">
        <v>101634.85730835922</v>
      </c>
      <c r="P51" s="70">
        <v>102261.26984414755</v>
      </c>
      <c r="Q51" s="70">
        <v>103806.24436855894</v>
      </c>
      <c r="R51" s="70">
        <v>104738.79142304491</v>
      </c>
      <c r="S51" s="70">
        <v>110488.20160417911</v>
      </c>
      <c r="T51" s="70">
        <v>112422.22827481118</v>
      </c>
      <c r="U51" s="70">
        <v>109385.41804924155</v>
      </c>
      <c r="V51" s="70">
        <v>111172.07130853193</v>
      </c>
      <c r="W51" s="70">
        <v>124383.4624982808</v>
      </c>
      <c r="X51" s="70">
        <v>124709.86969981105</v>
      </c>
      <c r="Y51" s="70">
        <v>121692.85599223568</v>
      </c>
      <c r="Z51" s="70">
        <v>123157.89624489364</v>
      </c>
      <c r="AA51" s="70">
        <v>127912.74704269758</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18843.673400000003</v>
      </c>
      <c r="D55" s="8">
        <v>16512.709808184467</v>
      </c>
      <c r="E55" s="8">
        <v>2370.9000525008291</v>
      </c>
      <c r="F55" s="8">
        <v>2114.491528046713</v>
      </c>
      <c r="G55" s="8">
        <v>3.2640958500000005E-5</v>
      </c>
      <c r="H55" s="8">
        <v>3.2635056699999996E-5</v>
      </c>
      <c r="I55" s="8">
        <v>3.0013886799999995E-5</v>
      </c>
      <c r="J55" s="8">
        <v>2.7346187600000003E-5</v>
      </c>
      <c r="K55" s="8">
        <v>2.5508745900000003E-5</v>
      </c>
      <c r="L55" s="8">
        <v>9.037090899999999E-6</v>
      </c>
      <c r="M55" s="8">
        <v>8.6357700000000008E-6</v>
      </c>
      <c r="N55" s="8">
        <v>8.4060166000000006E-6</v>
      </c>
      <c r="O55" s="8">
        <v>8.3452183000000001E-6</v>
      </c>
      <c r="P55" s="8">
        <v>8.5331164999999998E-6</v>
      </c>
      <c r="Q55" s="8">
        <v>8.6753380000000004E-6</v>
      </c>
      <c r="R55" s="8">
        <v>8.364742999999999E-6</v>
      </c>
      <c r="S55" s="8">
        <v>8.542406699999999E-6</v>
      </c>
      <c r="T55" s="8">
        <v>8.5539515999999987E-6</v>
      </c>
      <c r="U55" s="8">
        <v>8.2340889000000013E-6</v>
      </c>
      <c r="V55" s="8">
        <v>8.355699399999999E-6</v>
      </c>
      <c r="W55" s="8">
        <v>8.2990356E-6</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1160.6766</v>
      </c>
      <c r="D57" s="8">
        <v>476.83593999999999</v>
      </c>
      <c r="E57" s="8">
        <v>458.08069999999998</v>
      </c>
      <c r="F57" s="8">
        <v>278.65825999999998</v>
      </c>
      <c r="G57" s="8">
        <v>411.08228000000003</v>
      </c>
      <c r="H57" s="8">
        <v>184.59979999999999</v>
      </c>
      <c r="I57" s="8">
        <v>194.02809999999999</v>
      </c>
      <c r="J57" s="8">
        <v>26.347840000000001</v>
      </c>
      <c r="K57" s="8">
        <v>205.1523</v>
      </c>
      <c r="L57" s="8">
        <v>41.577779999999997</v>
      </c>
      <c r="M57" s="8">
        <v>27.654122999999998</v>
      </c>
      <c r="N57" s="8">
        <v>56.170444000000003</v>
      </c>
      <c r="O57" s="8">
        <v>3.4551073999999999E-6</v>
      </c>
      <c r="P57" s="8">
        <v>0</v>
      </c>
      <c r="Q57" s="8">
        <v>0</v>
      </c>
      <c r="R57" s="8">
        <v>0</v>
      </c>
      <c r="S57" s="8">
        <v>0</v>
      </c>
      <c r="T57" s="8">
        <v>0</v>
      </c>
      <c r="U57" s="8">
        <v>0</v>
      </c>
      <c r="V57" s="8">
        <v>0</v>
      </c>
      <c r="W57" s="8">
        <v>0</v>
      </c>
      <c r="X57" s="8">
        <v>0</v>
      </c>
      <c r="Y57" s="8">
        <v>0</v>
      </c>
      <c r="Z57" s="8">
        <v>0</v>
      </c>
      <c r="AA57" s="8">
        <v>0</v>
      </c>
    </row>
    <row r="58" spans="1:27">
      <c r="A58" s="16" t="s">
        <v>25</v>
      </c>
      <c r="B58" s="16" t="s">
        <v>4</v>
      </c>
      <c r="C58" s="8">
        <v>2751.6024747916344</v>
      </c>
      <c r="D58" s="8">
        <v>1955.6428931525375</v>
      </c>
      <c r="E58" s="8">
        <v>5131.655203542151</v>
      </c>
      <c r="F58" s="8">
        <v>4321.9388748258416</v>
      </c>
      <c r="G58" s="8">
        <v>4516.2204704441019</v>
      </c>
      <c r="H58" s="8">
        <v>3541.7453465725944</v>
      </c>
      <c r="I58" s="8">
        <v>5318.4004828399729</v>
      </c>
      <c r="J58" s="8">
        <v>3765.0978320010299</v>
      </c>
      <c r="K58" s="8">
        <v>5706.8519600996769</v>
      </c>
      <c r="L58" s="8">
        <v>3036.893633471715</v>
      </c>
      <c r="M58" s="8">
        <v>3286.1051583837079</v>
      </c>
      <c r="N58" s="8">
        <v>4143.8195152483786</v>
      </c>
      <c r="O58" s="8">
        <v>3516.9220968429713</v>
      </c>
      <c r="P58" s="8">
        <v>4615.8895263078839</v>
      </c>
      <c r="Q58" s="8">
        <v>3941.2371890544359</v>
      </c>
      <c r="R58" s="8">
        <v>4261.3443506080057</v>
      </c>
      <c r="S58" s="8">
        <v>1586.4816308744498</v>
      </c>
      <c r="T58" s="8">
        <v>4733.5615884225008</v>
      </c>
      <c r="U58" s="8">
        <v>2686.4204684114002</v>
      </c>
      <c r="V58" s="8">
        <v>3143.2451996882551</v>
      </c>
      <c r="W58" s="8">
        <v>4509.591952985048</v>
      </c>
      <c r="X58" s="8">
        <v>2073.4625583556685</v>
      </c>
      <c r="Y58" s="8">
        <v>4673.8164836089127</v>
      </c>
      <c r="Z58" s="8">
        <v>2688.8801036881223</v>
      </c>
      <c r="AA58" s="8">
        <v>5286.6295256610174</v>
      </c>
    </row>
    <row r="59" spans="1:27">
      <c r="A59" s="16" t="s">
        <v>25</v>
      </c>
      <c r="B59" s="16" t="s">
        <v>2</v>
      </c>
      <c r="C59" s="8">
        <v>3276.8659520000001</v>
      </c>
      <c r="D59" s="8">
        <v>2749.6472119999999</v>
      </c>
      <c r="E59" s="8">
        <v>4102.8113649999996</v>
      </c>
      <c r="F59" s="8">
        <v>3431.7964450000004</v>
      </c>
      <c r="G59" s="8">
        <v>2962.1654980000003</v>
      </c>
      <c r="H59" s="8">
        <v>2972.3243649999995</v>
      </c>
      <c r="I59" s="8">
        <v>2704.5573300000001</v>
      </c>
      <c r="J59" s="8">
        <v>3312.6271260000003</v>
      </c>
      <c r="K59" s="8">
        <v>3417.5941619999999</v>
      </c>
      <c r="L59" s="8">
        <v>3241.9713249999995</v>
      </c>
      <c r="M59" s="8">
        <v>2721.5027050000003</v>
      </c>
      <c r="N59" s="8">
        <v>4082.7458999999999</v>
      </c>
      <c r="O59" s="8">
        <v>3420.568225</v>
      </c>
      <c r="P59" s="8">
        <v>2954.27151</v>
      </c>
      <c r="Q59" s="8">
        <v>2956.6974090000003</v>
      </c>
      <c r="R59" s="8">
        <v>2699.9750539999995</v>
      </c>
      <c r="S59" s="8">
        <v>3292.7262500000006</v>
      </c>
      <c r="T59" s="8">
        <v>3409.0213949999993</v>
      </c>
      <c r="U59" s="8">
        <v>3227.4382459999997</v>
      </c>
      <c r="V59" s="8">
        <v>2723.2766100000003</v>
      </c>
      <c r="W59" s="8">
        <v>4090.6074560000002</v>
      </c>
      <c r="X59" s="8">
        <v>3424.7224299999998</v>
      </c>
      <c r="Y59" s="8">
        <v>2962.4436500000002</v>
      </c>
      <c r="Z59" s="8">
        <v>2957.9195460000001</v>
      </c>
      <c r="AA59" s="8">
        <v>2685.8825460000003</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15249.608252999999</v>
      </c>
      <c r="D61" s="8">
        <v>18189.683562736009</v>
      </c>
      <c r="E61" s="8">
        <v>27811.071065111602</v>
      </c>
      <c r="F61" s="8">
        <v>31473.484339419803</v>
      </c>
      <c r="G61" s="8">
        <v>33097.963420847344</v>
      </c>
      <c r="H61" s="8">
        <v>38445.707781786077</v>
      </c>
      <c r="I61" s="8">
        <v>38917.629988063127</v>
      </c>
      <c r="J61" s="8">
        <v>45612.503241487386</v>
      </c>
      <c r="K61" s="8">
        <v>48260.110276107524</v>
      </c>
      <c r="L61" s="8">
        <v>54390.273966459965</v>
      </c>
      <c r="M61" s="8">
        <v>58494.208272439995</v>
      </c>
      <c r="N61" s="8">
        <v>57852.345208921499</v>
      </c>
      <c r="O61" s="8">
        <v>63528.766710313226</v>
      </c>
      <c r="P61" s="8">
        <v>63634.729405517792</v>
      </c>
      <c r="Q61" s="8">
        <v>68812.595797608665</v>
      </c>
      <c r="R61" s="8">
        <v>63075.054025859223</v>
      </c>
      <c r="S61" s="8">
        <v>66762.015669660483</v>
      </c>
      <c r="T61" s="8">
        <v>67561.394701346013</v>
      </c>
      <c r="U61" s="8">
        <v>69661.755643099663</v>
      </c>
      <c r="V61" s="8">
        <v>71001.664851647831</v>
      </c>
      <c r="W61" s="8">
        <v>68341.375367698754</v>
      </c>
      <c r="X61" s="8">
        <v>72732.848782813817</v>
      </c>
      <c r="Y61" s="8">
        <v>69592.971341632787</v>
      </c>
      <c r="Z61" s="8">
        <v>74395.270026103884</v>
      </c>
      <c r="AA61" s="8">
        <v>69262.917018512904</v>
      </c>
    </row>
    <row r="62" spans="1:27">
      <c r="A62" s="16" t="s">
        <v>25</v>
      </c>
      <c r="B62" s="16" t="s">
        <v>8</v>
      </c>
      <c r="C62" s="8">
        <v>3820.2207846000006</v>
      </c>
      <c r="D62" s="8">
        <v>8001.1616582389952</v>
      </c>
      <c r="E62" s="8">
        <v>8727.5437752336311</v>
      </c>
      <c r="F62" s="8">
        <v>9281.4801937220491</v>
      </c>
      <c r="G62" s="8">
        <v>12094.559861971356</v>
      </c>
      <c r="H62" s="8">
        <v>12129.000686913423</v>
      </c>
      <c r="I62" s="8">
        <v>12572.354523711143</v>
      </c>
      <c r="J62" s="8">
        <v>12484.518149243293</v>
      </c>
      <c r="K62" s="8">
        <v>12842.921209914517</v>
      </c>
      <c r="L62" s="8">
        <v>13424.874869465155</v>
      </c>
      <c r="M62" s="8">
        <v>13587.751287562343</v>
      </c>
      <c r="N62" s="8">
        <v>14610.34181916439</v>
      </c>
      <c r="O62" s="8">
        <v>15278.40963378804</v>
      </c>
      <c r="P62" s="8">
        <v>15344.776421549392</v>
      </c>
      <c r="Q62" s="8">
        <v>15347.237413522062</v>
      </c>
      <c r="R62" s="8">
        <v>18727.641049999998</v>
      </c>
      <c r="S62" s="8">
        <v>18685.626270000001</v>
      </c>
      <c r="T62" s="8">
        <v>19680.389595000001</v>
      </c>
      <c r="U62" s="8">
        <v>20597.752353999997</v>
      </c>
      <c r="V62" s="8">
        <v>20654.421904999999</v>
      </c>
      <c r="W62" s="8">
        <v>19124.459555000001</v>
      </c>
      <c r="X62" s="8">
        <v>19423.361250000002</v>
      </c>
      <c r="Y62" s="8">
        <v>19112.128396</v>
      </c>
      <c r="Z62" s="8">
        <v>18716.507684</v>
      </c>
      <c r="AA62" s="8">
        <v>18915.774333999998</v>
      </c>
    </row>
    <row r="63" spans="1:27">
      <c r="A63" s="16" t="s">
        <v>25</v>
      </c>
      <c r="B63" s="16" t="s">
        <v>84</v>
      </c>
      <c r="C63" s="8">
        <v>2484.0780070000001</v>
      </c>
      <c r="D63" s="8">
        <v>4915.6068636449754</v>
      </c>
      <c r="E63" s="8">
        <v>4355.5864597180698</v>
      </c>
      <c r="F63" s="8">
        <v>4844.8202776766057</v>
      </c>
      <c r="G63" s="8">
        <v>5741.3550443895838</v>
      </c>
      <c r="H63" s="8">
        <v>5291.8977513514901</v>
      </c>
      <c r="I63" s="8">
        <v>5467.9624706220802</v>
      </c>
      <c r="J63" s="8">
        <v>4860.0386847873997</v>
      </c>
      <c r="K63" s="8">
        <v>5931.0217003697999</v>
      </c>
      <c r="L63" s="8">
        <v>5648.9280849977004</v>
      </c>
      <c r="M63" s="8">
        <v>5853.6758866245</v>
      </c>
      <c r="N63" s="8">
        <v>5525.7268193928003</v>
      </c>
      <c r="O63" s="8">
        <v>4845.8662710873996</v>
      </c>
      <c r="P63" s="8">
        <v>4513.9309504399998</v>
      </c>
      <c r="Q63" s="8">
        <v>4343.7851583143001</v>
      </c>
      <c r="R63" s="8">
        <v>4352.8963405273007</v>
      </c>
      <c r="S63" s="8">
        <v>4593.4897741636996</v>
      </c>
      <c r="T63" s="8">
        <v>4204.9777866492996</v>
      </c>
      <c r="U63" s="8">
        <v>3783.1615511226</v>
      </c>
      <c r="V63" s="8">
        <v>4094.1619691924006</v>
      </c>
      <c r="W63" s="8">
        <v>3511.2252518699997</v>
      </c>
      <c r="X63" s="8">
        <v>2826.3447216489999</v>
      </c>
      <c r="Y63" s="8">
        <v>2697.6696339106197</v>
      </c>
      <c r="Z63" s="8">
        <v>2088.5462940867001</v>
      </c>
      <c r="AA63" s="8">
        <v>2212.8048199835298</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154.51509999999999</v>
      </c>
      <c r="D65" s="8">
        <v>249.89700199999999</v>
      </c>
      <c r="E65" s="8">
        <v>198.45406600000001</v>
      </c>
      <c r="F65" s="8">
        <v>281.53396600000002</v>
      </c>
      <c r="G65" s="8">
        <v>493.52035999999998</v>
      </c>
      <c r="H65" s="8">
        <v>607.62803000000008</v>
      </c>
      <c r="I65" s="8">
        <v>785.73144000000002</v>
      </c>
      <c r="J65" s="8">
        <v>920.53870000000006</v>
      </c>
      <c r="K65" s="8">
        <v>1035.08635</v>
      </c>
      <c r="L65" s="8">
        <v>1279.80267</v>
      </c>
      <c r="M65" s="8">
        <v>1586.8541399999999</v>
      </c>
      <c r="N65" s="8">
        <v>1831.12554</v>
      </c>
      <c r="O65" s="8">
        <v>2120.1169</v>
      </c>
      <c r="P65" s="8">
        <v>2406.8724499999998</v>
      </c>
      <c r="Q65" s="8">
        <v>2415.5382500000001</v>
      </c>
      <c r="R65" s="8">
        <v>2923.2995000000001</v>
      </c>
      <c r="S65" s="8">
        <v>3089.6051000000002</v>
      </c>
      <c r="T65" s="8">
        <v>3286.1289999999999</v>
      </c>
      <c r="U65" s="8">
        <v>3287.1005999999998</v>
      </c>
      <c r="V65" s="8">
        <v>5225.1385</v>
      </c>
      <c r="W65" s="8">
        <v>4465.6623</v>
      </c>
      <c r="X65" s="8">
        <v>3243.6990999999998</v>
      </c>
      <c r="Y65" s="8">
        <v>3779.9508000000001</v>
      </c>
      <c r="Z65" s="8">
        <v>3797.2564000000002</v>
      </c>
      <c r="AA65" s="8">
        <v>4814.6217999999999</v>
      </c>
    </row>
    <row r="66" spans="1:27">
      <c r="A66" s="16" t="s">
        <v>25</v>
      </c>
      <c r="B66" s="16" t="s">
        <v>6</v>
      </c>
      <c r="C66" s="8">
        <v>4.0928092773608968</v>
      </c>
      <c r="D66" s="8">
        <v>3.423976927301104</v>
      </c>
      <c r="E66" s="8">
        <v>12.143816834862356</v>
      </c>
      <c r="F66" s="8">
        <v>760.84670763892416</v>
      </c>
      <c r="G66" s="8">
        <v>793.22238936705844</v>
      </c>
      <c r="H66" s="8">
        <v>829.13881988000003</v>
      </c>
      <c r="I66" s="8">
        <v>866.32169173</v>
      </c>
      <c r="J66" s="8">
        <v>886.12609668996515</v>
      </c>
      <c r="K66" s="8">
        <v>924.29504648779073</v>
      </c>
      <c r="L66" s="8">
        <v>952.98484239502784</v>
      </c>
      <c r="M66" s="8">
        <v>967.76288129977479</v>
      </c>
      <c r="N66" s="8">
        <v>1009.1547144</v>
      </c>
      <c r="O66" s="8">
        <v>1018.6421391645914</v>
      </c>
      <c r="P66" s="8">
        <v>1054.2628521235827</v>
      </c>
      <c r="Q66" s="8">
        <v>1065.5901048310554</v>
      </c>
      <c r="R66" s="8">
        <v>1091.5801707415192</v>
      </c>
      <c r="S66" s="8">
        <v>1111.0777970648712</v>
      </c>
      <c r="T66" s="8">
        <v>1152.3689001622911</v>
      </c>
      <c r="U66" s="8">
        <v>1175.5991334999999</v>
      </c>
      <c r="V66" s="8">
        <v>1172.1329147842141</v>
      </c>
      <c r="W66" s="8">
        <v>1201.5140481995845</v>
      </c>
      <c r="X66" s="8">
        <v>1218.6573942127341</v>
      </c>
      <c r="Y66" s="8">
        <v>1221.5671062281558</v>
      </c>
      <c r="Z66" s="8">
        <v>1234.3333392438922</v>
      </c>
      <c r="AA66" s="8">
        <v>1201.3986096053941</v>
      </c>
    </row>
    <row r="67" spans="1:27">
      <c r="A67" s="77" t="s">
        <v>83</v>
      </c>
      <c r="B67" s="77"/>
      <c r="C67" s="70">
        <v>47745.333380668992</v>
      </c>
      <c r="D67" s="70">
        <v>53054.608916884295</v>
      </c>
      <c r="E67" s="70">
        <v>53168.24650394114</v>
      </c>
      <c r="F67" s="70">
        <v>56789.050592329935</v>
      </c>
      <c r="G67" s="70">
        <v>60110.089357660407</v>
      </c>
      <c r="H67" s="70">
        <v>64002.042614138642</v>
      </c>
      <c r="I67" s="70">
        <v>66826.986056980211</v>
      </c>
      <c r="J67" s="70">
        <v>71867.797697555274</v>
      </c>
      <c r="K67" s="70">
        <v>78323.033030488063</v>
      </c>
      <c r="L67" s="70">
        <v>82017.307180826669</v>
      </c>
      <c r="M67" s="70">
        <v>86525.514462946085</v>
      </c>
      <c r="N67" s="70">
        <v>89111.429969533085</v>
      </c>
      <c r="O67" s="70">
        <v>93729.291987996548</v>
      </c>
      <c r="P67" s="70">
        <v>94524.733124471779</v>
      </c>
      <c r="Q67" s="70">
        <v>98882.681331005864</v>
      </c>
      <c r="R67" s="70">
        <v>97131.790500100789</v>
      </c>
      <c r="S67" s="70">
        <v>99121.022500305917</v>
      </c>
      <c r="T67" s="70">
        <v>104027.84297513404</v>
      </c>
      <c r="U67" s="70">
        <v>104419.22800436775</v>
      </c>
      <c r="V67" s="70">
        <v>108014.0419586684</v>
      </c>
      <c r="W67" s="70">
        <v>105244.43594005243</v>
      </c>
      <c r="X67" s="70">
        <v>104943.09623703122</v>
      </c>
      <c r="Y67" s="70">
        <v>104040.54741138048</v>
      </c>
      <c r="Z67" s="70">
        <v>105878.7133931226</v>
      </c>
      <c r="AA67" s="70">
        <v>104380.02865376284</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2173.1106999999997</v>
      </c>
      <c r="D72" s="8">
        <v>2295.5140806895874</v>
      </c>
      <c r="E72" s="8">
        <v>2078.6170316811804</v>
      </c>
      <c r="F72" s="8">
        <v>1709.142330454627</v>
      </c>
      <c r="G72" s="8">
        <v>1917.2524305160971</v>
      </c>
      <c r="H72" s="8">
        <v>1591.0896298723301</v>
      </c>
      <c r="I72" s="8">
        <v>1582.7358322702498</v>
      </c>
      <c r="J72" s="8">
        <v>1604.48023243629</v>
      </c>
      <c r="K72" s="8">
        <v>1831.57853268041</v>
      </c>
      <c r="L72" s="8">
        <v>1256.066230709813</v>
      </c>
      <c r="M72" s="8">
        <v>1251.8022308503801</v>
      </c>
      <c r="N72" s="8">
        <v>3.188834E-5</v>
      </c>
      <c r="O72" s="8">
        <v>3.1300173000000002E-5</v>
      </c>
      <c r="P72" s="8">
        <v>3.1288180000000002E-5</v>
      </c>
      <c r="Q72" s="8">
        <v>3.0675210000000001E-5</v>
      </c>
      <c r="R72" s="8">
        <v>3.0837606999999997E-5</v>
      </c>
      <c r="S72" s="8">
        <v>3.0870648E-5</v>
      </c>
      <c r="T72" s="8">
        <v>3.1022526000000001E-5</v>
      </c>
      <c r="U72" s="8">
        <v>2.9938992000000001E-5</v>
      </c>
      <c r="V72" s="8">
        <v>2.9336756E-5</v>
      </c>
      <c r="W72" s="8">
        <v>3.0305531000000001E-5</v>
      </c>
      <c r="X72" s="8">
        <v>3.0345644E-5</v>
      </c>
      <c r="Y72" s="8">
        <v>3.0431459999999999E-5</v>
      </c>
      <c r="Z72" s="8">
        <v>3.0278798E-5</v>
      </c>
      <c r="AA72" s="8">
        <v>1.3710573999999999E-4</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1516.4161774808788</v>
      </c>
      <c r="D74" s="8">
        <v>1374.0193572397188</v>
      </c>
      <c r="E74" s="8">
        <v>1642.7814379811114</v>
      </c>
      <c r="F74" s="8">
        <v>1355.5453395688403</v>
      </c>
      <c r="G74" s="8">
        <v>1520.459793319744</v>
      </c>
      <c r="H74" s="8">
        <v>1362.4735028653051</v>
      </c>
      <c r="I74" s="8">
        <v>1248.5744646222329</v>
      </c>
      <c r="J74" s="8">
        <v>1023.4198598054953</v>
      </c>
      <c r="K74" s="8">
        <v>1318.4005525448129</v>
      </c>
      <c r="L74" s="8">
        <v>681.13544622614768</v>
      </c>
      <c r="M74" s="8">
        <v>589.9968453067612</v>
      </c>
      <c r="N74" s="8">
        <v>784.66009218066768</v>
      </c>
      <c r="O74" s="8">
        <v>947.53049748643991</v>
      </c>
      <c r="P74" s="8">
        <v>868.03602629964701</v>
      </c>
      <c r="Q74" s="8">
        <v>731.72034766606396</v>
      </c>
      <c r="R74" s="8">
        <v>733.2339576149385</v>
      </c>
      <c r="S74" s="8">
        <v>417.34147471856414</v>
      </c>
      <c r="T74" s="8">
        <v>802.89349771520665</v>
      </c>
      <c r="U74" s="8">
        <v>209.6383807665481</v>
      </c>
      <c r="V74" s="8">
        <v>274.8999631912518</v>
      </c>
      <c r="W74" s="8">
        <v>253.357751576715</v>
      </c>
      <c r="X74" s="8">
        <v>141.82538645886382</v>
      </c>
      <c r="Y74" s="8">
        <v>346.00773240950241</v>
      </c>
      <c r="Z74" s="8">
        <v>195.60664776971018</v>
      </c>
      <c r="AA74" s="8">
        <v>758.9703558014661</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8774.2167400000017</v>
      </c>
      <c r="D77" s="8">
        <v>11122.07659271394</v>
      </c>
      <c r="E77" s="8">
        <v>11216.571922761343</v>
      </c>
      <c r="F77" s="8">
        <v>12069.786160801787</v>
      </c>
      <c r="G77" s="8">
        <v>13992.904239894195</v>
      </c>
      <c r="H77" s="8">
        <v>14759.714655445494</v>
      </c>
      <c r="I77" s="8">
        <v>14190.587395700877</v>
      </c>
      <c r="J77" s="8">
        <v>14645.330930968696</v>
      </c>
      <c r="K77" s="8">
        <v>13793.330403895001</v>
      </c>
      <c r="L77" s="8">
        <v>14873.540078766231</v>
      </c>
      <c r="M77" s="8">
        <v>14462.683612414199</v>
      </c>
      <c r="N77" s="8">
        <v>13951.339989471726</v>
      </c>
      <c r="O77" s="8">
        <v>14126.452380030967</v>
      </c>
      <c r="P77" s="8">
        <v>14799.468693186651</v>
      </c>
      <c r="Q77" s="8">
        <v>15587.801244302744</v>
      </c>
      <c r="R77" s="8">
        <v>14366.948862675667</v>
      </c>
      <c r="S77" s="8">
        <v>16167.24390229951</v>
      </c>
      <c r="T77" s="8">
        <v>14239.376212709283</v>
      </c>
      <c r="U77" s="8">
        <v>17388.680706097046</v>
      </c>
      <c r="V77" s="8">
        <v>16993.162500938462</v>
      </c>
      <c r="W77" s="8">
        <v>17894.646548672106</v>
      </c>
      <c r="X77" s="8">
        <v>20001.030371342687</v>
      </c>
      <c r="Y77" s="8">
        <v>19196.029665827304</v>
      </c>
      <c r="Z77" s="8">
        <v>19701.815786116524</v>
      </c>
      <c r="AA77" s="8">
        <v>18531.243689178886</v>
      </c>
    </row>
    <row r="78" spans="1:27">
      <c r="A78" s="16" t="s">
        <v>26</v>
      </c>
      <c r="B78" s="16" t="s">
        <v>8</v>
      </c>
      <c r="C78" s="8">
        <v>1456.5346449999997</v>
      </c>
      <c r="D78" s="8">
        <v>1853.5916628976327</v>
      </c>
      <c r="E78" s="8">
        <v>3953.8778504963257</v>
      </c>
      <c r="F78" s="8">
        <v>4128.2246704938461</v>
      </c>
      <c r="G78" s="8">
        <v>4412.8274949229735</v>
      </c>
      <c r="H78" s="8">
        <v>4393.5734593710895</v>
      </c>
      <c r="I78" s="8">
        <v>4499.4213509421079</v>
      </c>
      <c r="J78" s="8">
        <v>4414.6301927806844</v>
      </c>
      <c r="K78" s="8">
        <v>7276.7694946599904</v>
      </c>
      <c r="L78" s="8">
        <v>7455.0972920457571</v>
      </c>
      <c r="M78" s="8">
        <v>7893.6089305361475</v>
      </c>
      <c r="N78" s="8">
        <v>10580.352124754354</v>
      </c>
      <c r="O78" s="8">
        <v>10487.850987982762</v>
      </c>
      <c r="P78" s="8">
        <v>10042.338442123622</v>
      </c>
      <c r="Q78" s="8">
        <v>10665.799457891231</v>
      </c>
      <c r="R78" s="8">
        <v>10818.125488930495</v>
      </c>
      <c r="S78" s="8">
        <v>11071.58933765041</v>
      </c>
      <c r="T78" s="8">
        <v>13466.670750128711</v>
      </c>
      <c r="U78" s="8">
        <v>13015.127868228035</v>
      </c>
      <c r="V78" s="8">
        <v>14484.439995703455</v>
      </c>
      <c r="W78" s="8">
        <v>14132.78287927653</v>
      </c>
      <c r="X78" s="8">
        <v>13397.39851493994</v>
      </c>
      <c r="Y78" s="8">
        <v>13658.18529334678</v>
      </c>
      <c r="Z78" s="8">
        <v>14294.172100875021</v>
      </c>
      <c r="AA78" s="8">
        <v>14327.360141796476</v>
      </c>
    </row>
    <row r="79" spans="1:27">
      <c r="A79" s="16" t="s">
        <v>26</v>
      </c>
      <c r="B79" s="16" t="s">
        <v>84</v>
      </c>
      <c r="C79" s="8">
        <v>1014.3893503</v>
      </c>
      <c r="D79" s="8">
        <v>2040.3182935873083</v>
      </c>
      <c r="E79" s="8">
        <v>2476.0630489677696</v>
      </c>
      <c r="F79" s="8">
        <v>2439.94952385847</v>
      </c>
      <c r="G79" s="8">
        <v>2444.4908226603302</v>
      </c>
      <c r="H79" s="8">
        <v>2255.5392645235797</v>
      </c>
      <c r="I79" s="8">
        <v>2346.53942970562</v>
      </c>
      <c r="J79" s="8">
        <v>2118.1863250644501</v>
      </c>
      <c r="K79" s="8">
        <v>2268.5214536345898</v>
      </c>
      <c r="L79" s="8">
        <v>2215.5740982555403</v>
      </c>
      <c r="M79" s="8">
        <v>2344.2422947177001</v>
      </c>
      <c r="N79" s="8">
        <v>3885.3915595228</v>
      </c>
      <c r="O79" s="8">
        <v>3531.62666657304</v>
      </c>
      <c r="P79" s="8">
        <v>3065.4155077639202</v>
      </c>
      <c r="Q79" s="8">
        <v>2904.86499825906</v>
      </c>
      <c r="R79" s="8">
        <v>2857.8226822488</v>
      </c>
      <c r="S79" s="8">
        <v>2929.9142870340302</v>
      </c>
      <c r="T79" s="8">
        <v>2912.0209761408</v>
      </c>
      <c r="U79" s="8">
        <v>2228.7563456614398</v>
      </c>
      <c r="V79" s="8">
        <v>2641.5743805053498</v>
      </c>
      <c r="W79" s="8">
        <v>2281.1874740158</v>
      </c>
      <c r="X79" s="8">
        <v>1752.0333579166499</v>
      </c>
      <c r="Y79" s="8">
        <v>1292.5470827392001</v>
      </c>
      <c r="Z79" s="8">
        <v>1073.86001876254</v>
      </c>
      <c r="AA79" s="8">
        <v>1264.7291560010999</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142.03348</v>
      </c>
      <c r="D81" s="8">
        <v>244.48382180000002</v>
      </c>
      <c r="E81" s="8">
        <v>186.85556300000002</v>
      </c>
      <c r="F81" s="8">
        <v>209.29021399999999</v>
      </c>
      <c r="G81" s="8">
        <v>249.32123999999999</v>
      </c>
      <c r="H81" s="8">
        <v>286.32098300000001</v>
      </c>
      <c r="I81" s="8">
        <v>352.88285999999999</v>
      </c>
      <c r="J81" s="8">
        <v>395.62846000000002</v>
      </c>
      <c r="K81" s="8">
        <v>502.21447000000001</v>
      </c>
      <c r="L81" s="8">
        <v>586.00116000000003</v>
      </c>
      <c r="M81" s="8">
        <v>709.65278000000001</v>
      </c>
      <c r="N81" s="8">
        <v>849.92367999999999</v>
      </c>
      <c r="O81" s="8">
        <v>1000.49649</v>
      </c>
      <c r="P81" s="8">
        <v>1095.81124</v>
      </c>
      <c r="Q81" s="8">
        <v>1182.8430699999999</v>
      </c>
      <c r="R81" s="8">
        <v>1380.3080500000001</v>
      </c>
      <c r="S81" s="8">
        <v>1501.0545099999999</v>
      </c>
      <c r="T81" s="8">
        <v>1713.2646</v>
      </c>
      <c r="U81" s="8">
        <v>1785.8398000000002</v>
      </c>
      <c r="V81" s="8">
        <v>2218.0081</v>
      </c>
      <c r="W81" s="8">
        <v>2251.0897999999997</v>
      </c>
      <c r="X81" s="8">
        <v>1865.0537999999999</v>
      </c>
      <c r="Y81" s="8">
        <v>2158.30107</v>
      </c>
      <c r="Z81" s="8">
        <v>2103.6514299999999</v>
      </c>
      <c r="AA81" s="8">
        <v>2566.6567</v>
      </c>
    </row>
    <row r="82" spans="1:27">
      <c r="A82" s="16" t="s">
        <v>26</v>
      </c>
      <c r="B82" s="16" t="s">
        <v>6</v>
      </c>
      <c r="C82" s="8">
        <v>413.8631000790449</v>
      </c>
      <c r="D82" s="8">
        <v>131.93588194863307</v>
      </c>
      <c r="E82" s="8">
        <v>166.74980206999999</v>
      </c>
      <c r="F82" s="8">
        <v>131.13586194842964</v>
      </c>
      <c r="G82" s="8">
        <v>152.73027246627274</v>
      </c>
      <c r="H82" s="8">
        <v>141.94446213864177</v>
      </c>
      <c r="I82" s="8">
        <v>179.20979506999998</v>
      </c>
      <c r="J82" s="8">
        <v>173.43275298331034</v>
      </c>
      <c r="K82" s="8">
        <v>251.30105708691204</v>
      </c>
      <c r="L82" s="8">
        <v>172.36492209405731</v>
      </c>
      <c r="M82" s="8">
        <v>168.80830309880923</v>
      </c>
      <c r="N82" s="8">
        <v>263.00699810000003</v>
      </c>
      <c r="O82" s="8">
        <v>330.02528691353081</v>
      </c>
      <c r="P82" s="8">
        <v>342.90993412271212</v>
      </c>
      <c r="Q82" s="8">
        <v>329.40263512974667</v>
      </c>
      <c r="R82" s="8">
        <v>436.4015851400984</v>
      </c>
      <c r="S82" s="8">
        <v>369.68933014873215</v>
      </c>
      <c r="T82" s="8">
        <v>516.79007516083482</v>
      </c>
      <c r="U82" s="8">
        <v>432.89098013999995</v>
      </c>
      <c r="V82" s="8">
        <v>444.25194018216393</v>
      </c>
      <c r="W82" s="8">
        <v>689.99279019825735</v>
      </c>
      <c r="X82" s="8">
        <v>709.25343021040067</v>
      </c>
      <c r="Y82" s="8">
        <v>838.74280022598634</v>
      </c>
      <c r="Z82" s="8">
        <v>892.71146024167911</v>
      </c>
      <c r="AA82" s="8">
        <v>163.73048525406313</v>
      </c>
    </row>
    <row r="83" spans="1:27">
      <c r="A83" s="77" t="s">
        <v>83</v>
      </c>
      <c r="B83" s="77"/>
      <c r="C83" s="70">
        <v>15490.564192859923</v>
      </c>
      <c r="D83" s="70">
        <v>19061.939690876821</v>
      </c>
      <c r="E83" s="70">
        <v>21721.51665695773</v>
      </c>
      <c r="F83" s="70">
        <v>22043.074101126003</v>
      </c>
      <c r="G83" s="70">
        <v>24689.986293779613</v>
      </c>
      <c r="H83" s="70">
        <v>24790.655957216441</v>
      </c>
      <c r="I83" s="70">
        <v>24399.951128311091</v>
      </c>
      <c r="J83" s="70">
        <v>24375.108754038924</v>
      </c>
      <c r="K83" s="70">
        <v>27242.115964501714</v>
      </c>
      <c r="L83" s="70">
        <v>27239.779228097545</v>
      </c>
      <c r="M83" s="70">
        <v>27420.794996923996</v>
      </c>
      <c r="N83" s="70">
        <v>30314.674475917887</v>
      </c>
      <c r="O83" s="70">
        <v>30423.982340286911</v>
      </c>
      <c r="P83" s="70">
        <v>30213.979874784731</v>
      </c>
      <c r="Q83" s="70">
        <v>31402.431783924058</v>
      </c>
      <c r="R83" s="70">
        <v>30592.840657447603</v>
      </c>
      <c r="S83" s="70">
        <v>32456.832872721894</v>
      </c>
      <c r="T83" s="70">
        <v>33651.016142877357</v>
      </c>
      <c r="U83" s="70">
        <v>35060.934110832066</v>
      </c>
      <c r="V83" s="70">
        <v>37056.33690985744</v>
      </c>
      <c r="W83" s="70">
        <v>37503.057274044942</v>
      </c>
      <c r="X83" s="70">
        <v>37866.59489121419</v>
      </c>
      <c r="Y83" s="70">
        <v>37489.813674980229</v>
      </c>
      <c r="Z83" s="70">
        <v>38261.81747404427</v>
      </c>
      <c r="AA83" s="70">
        <v>37612.690665137729</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6.3301160000000002E-6</v>
      </c>
      <c r="E88" s="8">
        <v>5.9988364999999999E-6</v>
      </c>
      <c r="F88" s="8">
        <v>6.0616885000000001E-6</v>
      </c>
      <c r="G88" s="8">
        <v>6.2879202999999999E-6</v>
      </c>
      <c r="H88" s="8">
        <v>6.993705E-6</v>
      </c>
      <c r="I88" s="8">
        <v>7.8454240000000001E-6</v>
      </c>
      <c r="J88" s="8">
        <v>8.6322800000000006E-6</v>
      </c>
      <c r="K88" s="8">
        <v>9.0653600000000002E-6</v>
      </c>
      <c r="L88" s="8">
        <v>9.6238109999999993E-6</v>
      </c>
      <c r="M88" s="8">
        <v>9.9743060000000001E-6</v>
      </c>
      <c r="N88" s="8">
        <v>1.0544718E-5</v>
      </c>
      <c r="O88" s="8">
        <v>1.0980124000000001E-5</v>
      </c>
      <c r="P88" s="8">
        <v>1.1367442000000001E-5</v>
      </c>
      <c r="Q88" s="8">
        <v>1.2846885E-5</v>
      </c>
      <c r="R88" s="8">
        <v>1.2986088E-5</v>
      </c>
      <c r="S88" s="8">
        <v>1.2904506E-5</v>
      </c>
      <c r="T88" s="8">
        <v>1.4876061E-5</v>
      </c>
      <c r="U88" s="8">
        <v>1.4622637000000001E-5</v>
      </c>
      <c r="V88" s="8">
        <v>1.4345151E-5</v>
      </c>
      <c r="W88" s="8">
        <v>1.4857144000000001E-5</v>
      </c>
      <c r="X88" s="8">
        <v>1.4598347000000001E-5</v>
      </c>
      <c r="Y88" s="8">
        <v>1.8461778E-5</v>
      </c>
      <c r="Z88" s="8">
        <v>1.9228525999999998E-5</v>
      </c>
      <c r="AA88" s="8">
        <v>5.3894353000000002E-5</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0.61071716708500001</v>
      </c>
      <c r="D90" s="8">
        <v>9.4425944E-6</v>
      </c>
      <c r="E90" s="8">
        <v>3.3157125196169002</v>
      </c>
      <c r="F90" s="8">
        <v>0.34672775879199996</v>
      </c>
      <c r="G90" s="8">
        <v>0.67055958929809989</v>
      </c>
      <c r="H90" s="8">
        <v>7.7020017000000008E-6</v>
      </c>
      <c r="I90" s="8">
        <v>2.1736773847688999</v>
      </c>
      <c r="J90" s="8">
        <v>0.1879057366038</v>
      </c>
      <c r="K90" s="8">
        <v>0.59807486034719992</v>
      </c>
      <c r="L90" s="8">
        <v>1.4244829202653999</v>
      </c>
      <c r="M90" s="8">
        <v>0.37234449535459996</v>
      </c>
      <c r="N90" s="8">
        <v>2.4888960311650998</v>
      </c>
      <c r="O90" s="8">
        <v>2.5731804614236005</v>
      </c>
      <c r="P90" s="8">
        <v>5.6755206030800004E-2</v>
      </c>
      <c r="Q90" s="8">
        <v>1.0142002095354001</v>
      </c>
      <c r="R90" s="8">
        <v>2.6713723465427002</v>
      </c>
      <c r="S90" s="8">
        <v>0.6360844326367</v>
      </c>
      <c r="T90" s="8">
        <v>11.329990540818999</v>
      </c>
      <c r="U90" s="8">
        <v>3.5918265105900002</v>
      </c>
      <c r="V90" s="8">
        <v>0.40797894438959997</v>
      </c>
      <c r="W90" s="8">
        <v>1.28133947E-5</v>
      </c>
      <c r="X90" s="8">
        <v>1.04389906E-5</v>
      </c>
      <c r="Y90" s="8">
        <v>22.136443490418003</v>
      </c>
      <c r="Z90" s="8">
        <v>1.3714474821097999</v>
      </c>
      <c r="AA90" s="8">
        <v>3.5756571000000003E-5</v>
      </c>
    </row>
    <row r="91" spans="1:27">
      <c r="A91" s="16" t="s">
        <v>27</v>
      </c>
      <c r="B91" s="16" t="s">
        <v>2</v>
      </c>
      <c r="C91" s="8">
        <v>10226.741479999999</v>
      </c>
      <c r="D91" s="8">
        <v>8527.2101299999995</v>
      </c>
      <c r="E91" s="8">
        <v>8828.9441900000002</v>
      </c>
      <c r="F91" s="8">
        <v>8182.2103699999998</v>
      </c>
      <c r="G91" s="8">
        <v>8431.2974900000027</v>
      </c>
      <c r="H91" s="8">
        <v>8026.6252500000019</v>
      </c>
      <c r="I91" s="8">
        <v>8352.2834900000016</v>
      </c>
      <c r="J91" s="8">
        <v>8760.7544600000001</v>
      </c>
      <c r="K91" s="8">
        <v>8918.1265700000004</v>
      </c>
      <c r="L91" s="8">
        <v>7213.5030699999998</v>
      </c>
      <c r="M91" s="8">
        <v>7245.4481499999993</v>
      </c>
      <c r="N91" s="8">
        <v>8082.0033299999996</v>
      </c>
      <c r="O91" s="8">
        <v>7259.6760999999997</v>
      </c>
      <c r="P91" s="8">
        <v>7296.700534999999</v>
      </c>
      <c r="Q91" s="8">
        <v>7598.2515999999996</v>
      </c>
      <c r="R91" s="8">
        <v>7893.2967699999999</v>
      </c>
      <c r="S91" s="8">
        <v>8513.9657999999999</v>
      </c>
      <c r="T91" s="8">
        <v>8287.5936199999996</v>
      </c>
      <c r="U91" s="8">
        <v>7933.5694700000004</v>
      </c>
      <c r="V91" s="8">
        <v>7854.4821700000011</v>
      </c>
      <c r="W91" s="8">
        <v>8455.6022739999989</v>
      </c>
      <c r="X91" s="8">
        <v>9095.9885700000013</v>
      </c>
      <c r="Y91" s="8">
        <v>8237.4760760000008</v>
      </c>
      <c r="Z91" s="8">
        <v>8125.7407700000003</v>
      </c>
      <c r="AA91" s="8">
        <v>9002.2540700000009</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1750.4082389999999</v>
      </c>
      <c r="D93" s="8">
        <v>4045.7627507941002</v>
      </c>
      <c r="E93" s="8">
        <v>4888.6163176002401</v>
      </c>
      <c r="F93" s="8">
        <v>5366.6682436207902</v>
      </c>
      <c r="G93" s="8">
        <v>5271.8217728989966</v>
      </c>
      <c r="H93" s="8">
        <v>5616.6490366758562</v>
      </c>
      <c r="I93" s="8">
        <v>5755.1656443219154</v>
      </c>
      <c r="J93" s="8">
        <v>5896.5105885160301</v>
      </c>
      <c r="K93" s="8">
        <v>6286.3798362229109</v>
      </c>
      <c r="L93" s="8">
        <v>6273.0698594234909</v>
      </c>
      <c r="M93" s="8">
        <v>6636.695193165051</v>
      </c>
      <c r="N93" s="8">
        <v>6595.332671641766</v>
      </c>
      <c r="O93" s="8">
        <v>6835.6556635165452</v>
      </c>
      <c r="P93" s="8">
        <v>6706.7703983841884</v>
      </c>
      <c r="Q93" s="8">
        <v>7020.9710331639089</v>
      </c>
      <c r="R93" s="8">
        <v>6808.7502334572964</v>
      </c>
      <c r="S93" s="8">
        <v>6838.2312769219325</v>
      </c>
      <c r="T93" s="8">
        <v>7169.952451922155</v>
      </c>
      <c r="U93" s="8">
        <v>6968.6281519002086</v>
      </c>
      <c r="V93" s="8">
        <v>7182.3926128730445</v>
      </c>
      <c r="W93" s="8">
        <v>7069.9247182477857</v>
      </c>
      <c r="X93" s="8">
        <v>7127.9354712245295</v>
      </c>
      <c r="Y93" s="8">
        <v>6835.5383913501519</v>
      </c>
      <c r="Z93" s="8">
        <v>7007.6193286431635</v>
      </c>
      <c r="AA93" s="8">
        <v>6403.7292752336643</v>
      </c>
    </row>
    <row r="94" spans="1:27">
      <c r="A94" s="16" t="s">
        <v>27</v>
      </c>
      <c r="B94" s="16" t="s">
        <v>8</v>
      </c>
      <c r="C94" s="8">
        <v>0</v>
      </c>
      <c r="D94" s="8">
        <v>547.77431409646965</v>
      </c>
      <c r="E94" s="8">
        <v>647.14811886030066</v>
      </c>
      <c r="F94" s="8">
        <v>669.47414512390048</v>
      </c>
      <c r="G94" s="8">
        <v>687.52708522550029</v>
      </c>
      <c r="H94" s="8">
        <v>676.34268392513934</v>
      </c>
      <c r="I94" s="8">
        <v>706.89460942901212</v>
      </c>
      <c r="J94" s="8">
        <v>693.32600036169413</v>
      </c>
      <c r="K94" s="8">
        <v>683.30076815754694</v>
      </c>
      <c r="L94" s="8">
        <v>881.67248282274852</v>
      </c>
      <c r="M94" s="8">
        <v>875.25426413626053</v>
      </c>
      <c r="N94" s="8">
        <v>844.7703758840521</v>
      </c>
      <c r="O94" s="8">
        <v>856.12625785123203</v>
      </c>
      <c r="P94" s="8">
        <v>880.61635008594601</v>
      </c>
      <c r="Q94" s="8">
        <v>850.2811132855461</v>
      </c>
      <c r="R94" s="8">
        <v>878.63651699893114</v>
      </c>
      <c r="S94" s="8">
        <v>849.56921699447491</v>
      </c>
      <c r="T94" s="8">
        <v>837.95768498777693</v>
      </c>
      <c r="U94" s="8">
        <v>855.09366492647496</v>
      </c>
      <c r="V94" s="8">
        <v>844.94231454607507</v>
      </c>
      <c r="W94" s="8">
        <v>827.44167449367103</v>
      </c>
      <c r="X94" s="8">
        <v>818.82093419758689</v>
      </c>
      <c r="Y94" s="8">
        <v>859.75319010449994</v>
      </c>
      <c r="Z94" s="8">
        <v>823.637657925035</v>
      </c>
      <c r="AA94" s="8">
        <v>886.74357874087286</v>
      </c>
    </row>
    <row r="95" spans="1:27">
      <c r="A95" s="16" t="s">
        <v>27</v>
      </c>
      <c r="B95" s="16" t="s">
        <v>84</v>
      </c>
      <c r="C95" s="8">
        <v>0</v>
      </c>
      <c r="D95" s="8">
        <v>9.3988696000000006E-5</v>
      </c>
      <c r="E95" s="8">
        <v>1.28612565E-4</v>
      </c>
      <c r="F95" s="8">
        <v>2.6071384700000001E-4</v>
      </c>
      <c r="G95" s="8">
        <v>2.6447631399999997E-4</v>
      </c>
      <c r="H95" s="8">
        <v>2.73105515E-4</v>
      </c>
      <c r="I95" s="8">
        <v>2.80135485E-4</v>
      </c>
      <c r="J95" s="8">
        <v>3.0283919499999999E-4</v>
      </c>
      <c r="K95" s="8">
        <v>3.5576428000000002E-4</v>
      </c>
      <c r="L95" s="8">
        <v>4.3472915000000002E-4</v>
      </c>
      <c r="M95" s="8">
        <v>4.4889356000000005E-4</v>
      </c>
      <c r="N95" s="8">
        <v>5.010830899999999E-4</v>
      </c>
      <c r="O95" s="8">
        <v>5.7708531400000001E-4</v>
      </c>
      <c r="P95" s="8">
        <v>6.6982703999999996E-4</v>
      </c>
      <c r="Q95" s="8">
        <v>7.0650795999999995E-4</v>
      </c>
      <c r="R95" s="8">
        <v>8.4047168000000007E-4</v>
      </c>
      <c r="S95" s="8">
        <v>8.9019467E-4</v>
      </c>
      <c r="T95" s="8">
        <v>8.4973312000000004E-4</v>
      </c>
      <c r="U95" s="8">
        <v>9.2748461000000007E-4</v>
      </c>
      <c r="V95" s="8">
        <v>1.01293999E-3</v>
      </c>
      <c r="W95" s="8">
        <v>9.9160375000000001E-4</v>
      </c>
      <c r="X95" s="8">
        <v>1.1046584400000001E-3</v>
      </c>
      <c r="Y95" s="8">
        <v>1.0176411600000001E-3</v>
      </c>
      <c r="Z95" s="8">
        <v>1.0596492999999998E-3</v>
      </c>
      <c r="AA95" s="8">
        <v>1.26419172E-3</v>
      </c>
    </row>
    <row r="96" spans="1:27">
      <c r="A96" s="16" t="s">
        <v>27</v>
      </c>
      <c r="B96" s="16" t="s">
        <v>187</v>
      </c>
      <c r="C96" s="8">
        <v>0</v>
      </c>
      <c r="D96" s="8">
        <v>0</v>
      </c>
      <c r="E96" s="8">
        <v>3.9419789999999998E-5</v>
      </c>
      <c r="F96" s="8">
        <v>5.2010347000000001E-5</v>
      </c>
      <c r="G96" s="8">
        <v>5.5352924000000002E-5</v>
      </c>
      <c r="H96" s="8">
        <v>5.7211055000000002E-5</v>
      </c>
      <c r="I96" s="8">
        <v>6.7393511000000001E-5</v>
      </c>
      <c r="J96" s="8">
        <v>7.0462957999999998E-5</v>
      </c>
      <c r="K96" s="8">
        <v>7.8255214000000001E-5</v>
      </c>
      <c r="L96" s="8">
        <v>8.8415169999999998E-5</v>
      </c>
      <c r="M96" s="8">
        <v>9.0542987999999997E-5</v>
      </c>
      <c r="N96" s="8">
        <v>9.6394263000000005E-5</v>
      </c>
      <c r="O96" s="8">
        <v>1.0548700199999999E-4</v>
      </c>
      <c r="P96" s="8">
        <v>1.0991187300000001E-4</v>
      </c>
      <c r="Q96" s="8">
        <v>1.13275387E-4</v>
      </c>
      <c r="R96" s="8">
        <v>1.3650662200000001E-4</v>
      </c>
      <c r="S96" s="8">
        <v>1.4264348999999999E-4</v>
      </c>
      <c r="T96" s="8">
        <v>1.4672244000000001E-4</v>
      </c>
      <c r="U96" s="8">
        <v>1.57685106E-4</v>
      </c>
      <c r="V96" s="8">
        <v>1.6764692000000001E-4</v>
      </c>
      <c r="W96" s="8">
        <v>1.6612512999999998E-4</v>
      </c>
      <c r="X96" s="8">
        <v>1.8530266400000001E-4</v>
      </c>
      <c r="Y96" s="8">
        <v>1.76456113E-4</v>
      </c>
      <c r="Z96" s="8">
        <v>1.7923178399999998E-4</v>
      </c>
      <c r="AA96" s="8">
        <v>2.1496147000000002E-4</v>
      </c>
    </row>
    <row r="97" spans="1:27">
      <c r="A97" s="16" t="s">
        <v>27</v>
      </c>
      <c r="B97" s="16" t="s">
        <v>15</v>
      </c>
      <c r="C97" s="8">
        <v>1.2079755999999999</v>
      </c>
      <c r="D97" s="8">
        <v>7.6417600999999999</v>
      </c>
      <c r="E97" s="8">
        <v>9.3419185000000002</v>
      </c>
      <c r="F97" s="8">
        <v>11.915655300000001</v>
      </c>
      <c r="G97" s="8">
        <v>19.447761999999997</v>
      </c>
      <c r="H97" s="8">
        <v>24.205890699999998</v>
      </c>
      <c r="I97" s="8">
        <v>32.255667000000003</v>
      </c>
      <c r="J97" s="8">
        <v>37.458005999999997</v>
      </c>
      <c r="K97" s="8">
        <v>48.213623999999996</v>
      </c>
      <c r="L97" s="8">
        <v>75.84111</v>
      </c>
      <c r="M97" s="8">
        <v>90.159321000000006</v>
      </c>
      <c r="N97" s="8">
        <v>101.33015499999999</v>
      </c>
      <c r="O97" s="8">
        <v>123.52423400000001</v>
      </c>
      <c r="P97" s="8">
        <v>150.928631</v>
      </c>
      <c r="Q97" s="8">
        <v>162.931117</v>
      </c>
      <c r="R97" s="8">
        <v>199.39749</v>
      </c>
      <c r="S97" s="8">
        <v>211.05192</v>
      </c>
      <c r="T97" s="8">
        <v>237.34147999999999</v>
      </c>
      <c r="U97" s="8">
        <v>243.0479</v>
      </c>
      <c r="V97" s="8">
        <v>269.07085599999999</v>
      </c>
      <c r="W97" s="8">
        <v>306.08024</v>
      </c>
      <c r="X97" s="8">
        <v>291.58073999999999</v>
      </c>
      <c r="Y97" s="8">
        <v>344.75268</v>
      </c>
      <c r="Z97" s="8">
        <v>352.15618599999999</v>
      </c>
      <c r="AA97" s="8">
        <v>392.23178999999999</v>
      </c>
    </row>
    <row r="98" spans="1:27">
      <c r="A98" s="16" t="s">
        <v>27</v>
      </c>
      <c r="B98" s="16" t="s">
        <v>6</v>
      </c>
      <c r="C98" s="8">
        <v>1.9854997000000001E-6</v>
      </c>
      <c r="D98" s="8">
        <v>1.2295733999999999E-6</v>
      </c>
      <c r="E98" s="8">
        <v>1.0497615999999999E-6</v>
      </c>
      <c r="F98" s="8">
        <v>7.7179719999999997E-7</v>
      </c>
      <c r="G98" s="8">
        <v>8.3118630000000005E-7</v>
      </c>
      <c r="H98" s="8">
        <v>8.8061799999999995E-7</v>
      </c>
      <c r="I98" s="8">
        <v>0.11800095400000001</v>
      </c>
      <c r="J98" s="8">
        <v>1.0169431E-6</v>
      </c>
      <c r="K98" s="8">
        <v>1.0822613E-6</v>
      </c>
      <c r="L98" s="8">
        <v>0.72497259999999997</v>
      </c>
      <c r="M98" s="8">
        <v>1.2282101E-6</v>
      </c>
      <c r="N98" s="8">
        <v>1.3308164E-6</v>
      </c>
      <c r="O98" s="8">
        <v>1.4319787E-6</v>
      </c>
      <c r="P98" s="8">
        <v>1.5115123E-6</v>
      </c>
      <c r="Q98" s="8">
        <v>2.0885802E-6</v>
      </c>
      <c r="R98" s="8">
        <v>0.88842374000000002</v>
      </c>
      <c r="S98" s="8">
        <v>1.973812E-6</v>
      </c>
      <c r="T98" s="8">
        <v>17.697991999999999</v>
      </c>
      <c r="U98" s="8">
        <v>4.7729553999999998</v>
      </c>
      <c r="V98" s="8">
        <v>1.9380071999999999</v>
      </c>
      <c r="W98" s="8">
        <v>0.12394603999999999</v>
      </c>
      <c r="X98" s="8">
        <v>0.39652428000000001</v>
      </c>
      <c r="Y98" s="8">
        <v>237.02823000000001</v>
      </c>
      <c r="Z98" s="8">
        <v>194.85142999999999</v>
      </c>
      <c r="AA98" s="8">
        <v>3.4125062E-6</v>
      </c>
    </row>
    <row r="99" spans="1:27">
      <c r="A99" s="77" t="s">
        <v>83</v>
      </c>
      <c r="B99" s="77"/>
      <c r="C99" s="70">
        <v>11978.968413752584</v>
      </c>
      <c r="D99" s="70">
        <v>13128.389065981548</v>
      </c>
      <c r="E99" s="70">
        <v>14377.366432561112</v>
      </c>
      <c r="F99" s="70">
        <v>14230.615461361163</v>
      </c>
      <c r="G99" s="70">
        <v>14410.764996662143</v>
      </c>
      <c r="H99" s="70">
        <v>14343.823207193891</v>
      </c>
      <c r="I99" s="70">
        <v>14848.891444464118</v>
      </c>
      <c r="J99" s="70">
        <v>15388.237343565705</v>
      </c>
      <c r="K99" s="70">
        <v>15936.619317407918</v>
      </c>
      <c r="L99" s="70">
        <v>14446.236510534636</v>
      </c>
      <c r="M99" s="70">
        <v>14847.929823435727</v>
      </c>
      <c r="N99" s="70">
        <v>15625.926037909871</v>
      </c>
      <c r="O99" s="70">
        <v>15077.55613081362</v>
      </c>
      <c r="P99" s="70">
        <v>15035.073462294033</v>
      </c>
      <c r="Q99" s="70">
        <v>15633.449898377803</v>
      </c>
      <c r="R99" s="70">
        <v>15783.641796507158</v>
      </c>
      <c r="S99" s="70">
        <v>16413.455346065519</v>
      </c>
      <c r="T99" s="70">
        <v>16561.874230782374</v>
      </c>
      <c r="U99" s="70">
        <v>16008.705068529627</v>
      </c>
      <c r="V99" s="70">
        <v>16153.235134495571</v>
      </c>
      <c r="W99" s="70">
        <v>16659.174038180878</v>
      </c>
      <c r="X99" s="70">
        <v>17334.723554700558</v>
      </c>
      <c r="Y99" s="70">
        <v>16536.686223504123</v>
      </c>
      <c r="Z99" s="70">
        <v>16505.378078159916</v>
      </c>
      <c r="AA99" s="70">
        <v>16684.960286191163</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12953.280707599999</v>
      </c>
      <c r="D104" s="8">
        <v>21086.348612549558</v>
      </c>
      <c r="E104" s="8">
        <v>25414.736463571975</v>
      </c>
      <c r="F104" s="8">
        <v>30854.652571657065</v>
      </c>
      <c r="G104" s="8">
        <v>32415.962026225785</v>
      </c>
      <c r="H104" s="8">
        <v>30991.306199310973</v>
      </c>
      <c r="I104" s="8">
        <v>32783.662593309353</v>
      </c>
      <c r="J104" s="8">
        <v>30077.479633857773</v>
      </c>
      <c r="K104" s="8">
        <v>31755.993752156188</v>
      </c>
      <c r="L104" s="8">
        <v>31525.5977809291</v>
      </c>
      <c r="M104" s="8">
        <v>31987.945769526192</v>
      </c>
      <c r="N104" s="8">
        <v>36547.922074665381</v>
      </c>
      <c r="O104" s="8">
        <v>33515.958068189619</v>
      </c>
      <c r="P104" s="8">
        <v>31661.593263135364</v>
      </c>
      <c r="Q104" s="8">
        <v>31059.672265306192</v>
      </c>
      <c r="R104" s="8">
        <v>29002.424761266284</v>
      </c>
      <c r="S104" s="8">
        <v>31230.825845679683</v>
      </c>
      <c r="T104" s="8">
        <v>29145.26411077967</v>
      </c>
      <c r="U104" s="8">
        <v>26117.189126204881</v>
      </c>
      <c r="V104" s="8">
        <v>26239.874531131798</v>
      </c>
      <c r="W104" s="8">
        <v>29950.804351694602</v>
      </c>
      <c r="X104" s="8">
        <v>25962.529731986091</v>
      </c>
      <c r="Y104" s="8">
        <v>21358.3020480501</v>
      </c>
      <c r="Z104" s="8">
        <v>19734.544870867077</v>
      </c>
      <c r="AA104" s="8">
        <v>21850.90131728242</v>
      </c>
    </row>
    <row r="105" spans="1:27" collapsed="1">
      <c r="A105" s="16" t="s">
        <v>17</v>
      </c>
      <c r="B105" s="16" t="s">
        <v>188</v>
      </c>
      <c r="C105" s="8">
        <v>3428.0514199999998</v>
      </c>
      <c r="D105" s="8">
        <v>3999.78838</v>
      </c>
      <c r="E105" s="8">
        <v>4431.7400582143491</v>
      </c>
      <c r="F105" s="8">
        <v>9980.7181156472452</v>
      </c>
      <c r="G105" s="8">
        <v>10862.870491008964</v>
      </c>
      <c r="H105" s="8">
        <v>10746.40134486546</v>
      </c>
      <c r="I105" s="8">
        <v>11418.221434904481</v>
      </c>
      <c r="J105" s="8">
        <v>10935.043752565261</v>
      </c>
      <c r="K105" s="8">
        <v>10877.926464998454</v>
      </c>
      <c r="L105" s="8">
        <v>14910.907700051363</v>
      </c>
      <c r="M105" s="8">
        <v>14659.03232315987</v>
      </c>
      <c r="N105" s="8">
        <v>15568.030617368877</v>
      </c>
      <c r="O105" s="8">
        <v>13563.54657301214</v>
      </c>
      <c r="P105" s="8">
        <v>13098.224096414739</v>
      </c>
      <c r="Q105" s="8">
        <v>12309.09890836498</v>
      </c>
      <c r="R105" s="8">
        <v>11901.366664764815</v>
      </c>
      <c r="S105" s="8">
        <v>11782.633894127539</v>
      </c>
      <c r="T105" s="8">
        <v>11604.08427319476</v>
      </c>
      <c r="U105" s="8">
        <v>10752.491937303043</v>
      </c>
      <c r="V105" s="8">
        <v>11752.90201586635</v>
      </c>
      <c r="W105" s="8">
        <v>10291.107624271257</v>
      </c>
      <c r="X105" s="8">
        <v>8561.8138326433109</v>
      </c>
      <c r="Y105" s="8">
        <v>7129.7405323025969</v>
      </c>
      <c r="Z105" s="8">
        <v>6584.1533366004969</v>
      </c>
      <c r="AA105" s="8">
        <v>8949.4390725540434</v>
      </c>
    </row>
    <row r="106" spans="1:27">
      <c r="A106" s="16" t="s">
        <v>17</v>
      </c>
      <c r="B106" s="16" t="s">
        <v>94</v>
      </c>
      <c r="C106" s="8">
        <v>876.59500459999992</v>
      </c>
      <c r="D106" s="8">
        <v>1423.1459952300002</v>
      </c>
      <c r="E106" s="8">
        <v>1161.7657177999997</v>
      </c>
      <c r="F106" s="8">
        <v>1663.1350627999998</v>
      </c>
      <c r="G106" s="8">
        <v>2380.3178600000001</v>
      </c>
      <c r="H106" s="8">
        <v>3029.0611599999997</v>
      </c>
      <c r="I106" s="8">
        <v>3862.4480079999998</v>
      </c>
      <c r="J106" s="8">
        <v>4702.1385210000008</v>
      </c>
      <c r="K106" s="8">
        <v>5702.4615000000003</v>
      </c>
      <c r="L106" s="8">
        <v>7067.2830160000003</v>
      </c>
      <c r="M106" s="8">
        <v>8513.4763740000017</v>
      </c>
      <c r="N106" s="8">
        <v>9890.7951840000005</v>
      </c>
      <c r="O106" s="8">
        <v>11715.882545</v>
      </c>
      <c r="P106" s="8">
        <v>13566.599359999998</v>
      </c>
      <c r="Q106" s="8">
        <v>14954.664918</v>
      </c>
      <c r="R106" s="8">
        <v>17126.95606</v>
      </c>
      <c r="S106" s="8">
        <v>18610.152540000003</v>
      </c>
      <c r="T106" s="8">
        <v>20522.961349999998</v>
      </c>
      <c r="U106" s="8">
        <v>22911.273419999998</v>
      </c>
      <c r="V106" s="8">
        <v>27854.20564</v>
      </c>
      <c r="W106" s="8">
        <v>27519.373970000001</v>
      </c>
      <c r="X106" s="8">
        <v>26260.421629999997</v>
      </c>
      <c r="Y106" s="8">
        <v>28493.523619999996</v>
      </c>
      <c r="Z106" s="8">
        <v>30513.604039999998</v>
      </c>
      <c r="AA106" s="8">
        <v>35535.766389999997</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4802.3293100000001</v>
      </c>
      <c r="D109" s="8">
        <v>7440.4658700457203</v>
      </c>
      <c r="E109" s="8">
        <v>7717.7788999327913</v>
      </c>
      <c r="F109" s="8">
        <v>8894.7520889065308</v>
      </c>
      <c r="G109" s="8">
        <v>9701.661505770142</v>
      </c>
      <c r="H109" s="8">
        <v>9417.6306264835002</v>
      </c>
      <c r="I109" s="8">
        <v>10382.8534223352</v>
      </c>
      <c r="J109" s="8">
        <v>9725.8459661907109</v>
      </c>
      <c r="K109" s="8">
        <v>9736.2067514437895</v>
      </c>
      <c r="L109" s="8">
        <v>9999.1025427139593</v>
      </c>
      <c r="M109" s="8">
        <v>9786.8794642250996</v>
      </c>
      <c r="N109" s="8">
        <v>9614.3028209241002</v>
      </c>
      <c r="O109" s="8">
        <v>8920.9196572685996</v>
      </c>
      <c r="P109" s="8">
        <v>8508.2373294434001</v>
      </c>
      <c r="Q109" s="8">
        <v>8545.6615173479986</v>
      </c>
      <c r="R109" s="8">
        <v>7995.4081615895502</v>
      </c>
      <c r="S109" s="8">
        <v>8164.3682778403008</v>
      </c>
      <c r="T109" s="8">
        <v>7969.0142882239697</v>
      </c>
      <c r="U109" s="8">
        <v>7806.031939005371</v>
      </c>
      <c r="V109" s="8">
        <v>7929.0682389486001</v>
      </c>
      <c r="W109" s="8">
        <v>6556.9217414154009</v>
      </c>
      <c r="X109" s="8">
        <v>5889.2096519393599</v>
      </c>
      <c r="Y109" s="8">
        <v>5071.9250666532007</v>
      </c>
      <c r="Z109" s="8">
        <v>4631.6948929963992</v>
      </c>
      <c r="AA109" s="8">
        <v>4981.9509337525687</v>
      </c>
    </row>
    <row r="110" spans="1:27">
      <c r="A110" s="16" t="s">
        <v>23</v>
      </c>
      <c r="B110" s="16" t="s">
        <v>188</v>
      </c>
      <c r="C110" s="8">
        <v>1897.0242800000001</v>
      </c>
      <c r="D110" s="8">
        <v>2239.4063799999999</v>
      </c>
      <c r="E110" s="8">
        <v>3274.0698661649408</v>
      </c>
      <c r="F110" s="8">
        <v>8931.1347671174826</v>
      </c>
      <c r="G110" s="8">
        <v>9791.2318070997753</v>
      </c>
      <c r="H110" s="8">
        <v>9706.0374582947989</v>
      </c>
      <c r="I110" s="8">
        <v>10204.349784738515</v>
      </c>
      <c r="J110" s="8">
        <v>9830.7587982776568</v>
      </c>
      <c r="K110" s="8">
        <v>9883.8783205116742</v>
      </c>
      <c r="L110" s="8">
        <v>10029.32368377666</v>
      </c>
      <c r="M110" s="8">
        <v>9788.5109538754459</v>
      </c>
      <c r="N110" s="8">
        <v>10150.483890550786</v>
      </c>
      <c r="O110" s="8">
        <v>8943.60563417507</v>
      </c>
      <c r="P110" s="8">
        <v>9206.1843017635783</v>
      </c>
      <c r="Q110" s="8">
        <v>8613.032469209078</v>
      </c>
      <c r="R110" s="8">
        <v>8538.3133850776467</v>
      </c>
      <c r="S110" s="8">
        <v>7933.0750064044287</v>
      </c>
      <c r="T110" s="8">
        <v>7957.7632905054807</v>
      </c>
      <c r="U110" s="8">
        <v>7470.6172001123132</v>
      </c>
      <c r="V110" s="8">
        <v>8728.1287145773531</v>
      </c>
      <c r="W110" s="8">
        <v>7646.6861161847264</v>
      </c>
      <c r="X110" s="8">
        <v>5855.9184378857281</v>
      </c>
      <c r="Y110" s="8">
        <v>5015.5619912063103</v>
      </c>
      <c r="Z110" s="8">
        <v>4241.2584992147722</v>
      </c>
      <c r="AA110" s="8">
        <v>5973.2908909183243</v>
      </c>
    </row>
    <row r="111" spans="1:27">
      <c r="A111" s="16" t="s">
        <v>23</v>
      </c>
      <c r="B111" s="16" t="s">
        <v>94</v>
      </c>
      <c r="C111" s="8">
        <v>355.96456999999998</v>
      </c>
      <c r="D111" s="8">
        <v>526.49933499999997</v>
      </c>
      <c r="E111" s="8">
        <v>452.36138699999998</v>
      </c>
      <c r="F111" s="8">
        <v>667.19669999999996</v>
      </c>
      <c r="G111" s="8">
        <v>930.33529999999996</v>
      </c>
      <c r="H111" s="8">
        <v>1196.7105999999999</v>
      </c>
      <c r="I111" s="8">
        <v>1508.0083</v>
      </c>
      <c r="J111" s="8">
        <v>1862.0568000000001</v>
      </c>
      <c r="K111" s="8">
        <v>2287.0697</v>
      </c>
      <c r="L111" s="8">
        <v>2869.1424999999999</v>
      </c>
      <c r="M111" s="8">
        <v>3404.0437000000002</v>
      </c>
      <c r="N111" s="8">
        <v>3901.4295999999999</v>
      </c>
      <c r="O111" s="8">
        <v>4611.0357000000004</v>
      </c>
      <c r="P111" s="8">
        <v>5427.5200999999997</v>
      </c>
      <c r="Q111" s="8">
        <v>6068.6646000000001</v>
      </c>
      <c r="R111" s="8">
        <v>6771.4000000000005</v>
      </c>
      <c r="S111" s="8">
        <v>7166.5447000000004</v>
      </c>
      <c r="T111" s="8">
        <v>7950.6239999999998</v>
      </c>
      <c r="U111" s="8">
        <v>9416.1744999999992</v>
      </c>
      <c r="V111" s="8">
        <v>10777.019700000001</v>
      </c>
      <c r="W111" s="8">
        <v>10604.803599999999</v>
      </c>
      <c r="X111" s="8">
        <v>10264.98</v>
      </c>
      <c r="Y111" s="8">
        <v>11070.3583</v>
      </c>
      <c r="Z111" s="8">
        <v>11654.510200000001</v>
      </c>
      <c r="AA111" s="8">
        <v>14426.946</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4132.42796</v>
      </c>
      <c r="D114" s="8">
        <v>5611.967365585715</v>
      </c>
      <c r="E114" s="8">
        <v>9706.3069012008891</v>
      </c>
      <c r="F114" s="8">
        <v>13391.41227889091</v>
      </c>
      <c r="G114" s="8">
        <v>13125.237661534811</v>
      </c>
      <c r="H114" s="8">
        <v>12724.544660521038</v>
      </c>
      <c r="I114" s="8">
        <v>13207.411604097659</v>
      </c>
      <c r="J114" s="8">
        <v>12182.050205940439</v>
      </c>
      <c r="K114" s="8">
        <v>12395.297301618959</v>
      </c>
      <c r="L114" s="8">
        <v>12294.989163152859</v>
      </c>
      <c r="M114" s="8">
        <v>12570.743859166059</v>
      </c>
      <c r="N114" s="8">
        <v>15829.228370166031</v>
      </c>
      <c r="O114" s="8">
        <v>14702.12426223538</v>
      </c>
      <c r="P114" s="8">
        <v>14259.835341876271</v>
      </c>
      <c r="Q114" s="8">
        <v>13947.214637873371</v>
      </c>
      <c r="R114" s="8">
        <v>12576.3554968148</v>
      </c>
      <c r="S114" s="8">
        <v>14179.625850406901</v>
      </c>
      <c r="T114" s="8">
        <v>12838.551835748698</v>
      </c>
      <c r="U114" s="8">
        <v>11252.6870568175</v>
      </c>
      <c r="V114" s="8">
        <v>10345.945335714099</v>
      </c>
      <c r="W114" s="8">
        <v>16625.648426468801</v>
      </c>
      <c r="X114" s="8">
        <v>14683.078544178399</v>
      </c>
      <c r="Y114" s="8">
        <v>11667.8052342064</v>
      </c>
      <c r="Z114" s="8">
        <v>11408.797529001</v>
      </c>
      <c r="AA114" s="8">
        <v>12838.343404667501</v>
      </c>
    </row>
    <row r="115" spans="1:27">
      <c r="A115" s="16" t="s">
        <v>24</v>
      </c>
      <c r="B115" s="16" t="s">
        <v>188</v>
      </c>
      <c r="C115" s="8">
        <v>1531.0271399999999</v>
      </c>
      <c r="D115" s="8">
        <v>1760.3820000000001</v>
      </c>
      <c r="E115" s="8">
        <v>1157.6701400000002</v>
      </c>
      <c r="F115" s="8">
        <v>1049.5832800000001</v>
      </c>
      <c r="G115" s="8">
        <v>1071.6386110728779</v>
      </c>
      <c r="H115" s="8">
        <v>1040.363811259343</v>
      </c>
      <c r="I115" s="8">
        <v>1213.8715614445518</v>
      </c>
      <c r="J115" s="8">
        <v>1104.2848615609209</v>
      </c>
      <c r="K115" s="8">
        <v>994.04804149167705</v>
      </c>
      <c r="L115" s="8">
        <v>4881.5838999999996</v>
      </c>
      <c r="M115" s="8">
        <v>4870.5212499999998</v>
      </c>
      <c r="N115" s="8">
        <v>5417.5466000000006</v>
      </c>
      <c r="O115" s="8">
        <v>4619.9408000000003</v>
      </c>
      <c r="P115" s="8">
        <v>3892.0396500000002</v>
      </c>
      <c r="Q115" s="8">
        <v>3696.0662900000002</v>
      </c>
      <c r="R115" s="8">
        <v>3363.0531000000001</v>
      </c>
      <c r="S115" s="8">
        <v>3849.5587</v>
      </c>
      <c r="T115" s="8">
        <v>3646.3207899999998</v>
      </c>
      <c r="U115" s="8">
        <v>3281.87453</v>
      </c>
      <c r="V115" s="8">
        <v>3024.7730799999999</v>
      </c>
      <c r="W115" s="8">
        <v>2644.4212900000002</v>
      </c>
      <c r="X115" s="8">
        <v>2705.8951500000003</v>
      </c>
      <c r="Y115" s="8">
        <v>2114.1783100000002</v>
      </c>
      <c r="Z115" s="8">
        <v>2342.8945999999996</v>
      </c>
      <c r="AA115" s="8">
        <v>2976.1478999999999</v>
      </c>
    </row>
    <row r="116" spans="1:27">
      <c r="A116" s="16" t="s">
        <v>24</v>
      </c>
      <c r="B116" s="16" t="s">
        <v>94</v>
      </c>
      <c r="C116" s="8">
        <v>163.92885000000001</v>
      </c>
      <c r="D116" s="8">
        <v>293.711859</v>
      </c>
      <c r="E116" s="8">
        <v>237.15646700000002</v>
      </c>
      <c r="F116" s="8">
        <v>391.07524999999998</v>
      </c>
      <c r="G116" s="8">
        <v>537.87615000000005</v>
      </c>
      <c r="H116" s="8">
        <v>731.49083999999993</v>
      </c>
      <c r="I116" s="8">
        <v>948.05140000000006</v>
      </c>
      <c r="J116" s="8">
        <v>1218.2529500000001</v>
      </c>
      <c r="K116" s="8">
        <v>1515.4342999999999</v>
      </c>
      <c r="L116" s="8">
        <v>1870.0344</v>
      </c>
      <c r="M116" s="8">
        <v>2247.2033000000001</v>
      </c>
      <c r="N116" s="8">
        <v>2653.5342999999998</v>
      </c>
      <c r="O116" s="8">
        <v>3209.03</v>
      </c>
      <c r="P116" s="8">
        <v>3764.1358999999998</v>
      </c>
      <c r="Q116" s="8">
        <v>4356.5307000000003</v>
      </c>
      <c r="R116" s="8">
        <v>4975.6494999999995</v>
      </c>
      <c r="S116" s="8">
        <v>5664.1223</v>
      </c>
      <c r="T116" s="8">
        <v>6315.1615999999995</v>
      </c>
      <c r="U116" s="8">
        <v>7120.9238000000005</v>
      </c>
      <c r="V116" s="8">
        <v>7795.5245999999997</v>
      </c>
      <c r="W116" s="8">
        <v>8528.119999999999</v>
      </c>
      <c r="X116" s="8">
        <v>9478.0597999999991</v>
      </c>
      <c r="Y116" s="8">
        <v>9931.6890000000003</v>
      </c>
      <c r="Z116" s="8">
        <v>11351.3135</v>
      </c>
      <c r="AA116" s="8">
        <v>11798.578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2819.5535200000004</v>
      </c>
      <c r="D119" s="8">
        <v>5619.6941271417782</v>
      </c>
      <c r="E119" s="8">
        <v>5039.6651947209402</v>
      </c>
      <c r="F119" s="8">
        <v>5647.5114435709302</v>
      </c>
      <c r="G119" s="8">
        <v>6677.6808325553902</v>
      </c>
      <c r="H119" s="8">
        <v>6160.0271943611406</v>
      </c>
      <c r="I119" s="8">
        <v>6386.2471950780509</v>
      </c>
      <c r="J119" s="8">
        <v>5647.1348902345107</v>
      </c>
      <c r="K119" s="8">
        <v>6915.9810613892996</v>
      </c>
      <c r="L119" s="8">
        <v>6586.1055657355</v>
      </c>
      <c r="M119" s="8">
        <v>6829.932485194</v>
      </c>
      <c r="N119" s="8">
        <v>6447.1203252380001</v>
      </c>
      <c r="O119" s="8">
        <v>5649.6710588906008</v>
      </c>
      <c r="P119" s="8">
        <v>5236.3983192496007</v>
      </c>
      <c r="Q119" s="8">
        <v>5072.2915052230001</v>
      </c>
      <c r="R119" s="8">
        <v>5028.2918273675004</v>
      </c>
      <c r="S119" s="8">
        <v>5366.7669620789993</v>
      </c>
      <c r="T119" s="8">
        <v>4864.4418704552008</v>
      </c>
      <c r="U119" s="8">
        <v>4390.2998879515008</v>
      </c>
      <c r="V119" s="8">
        <v>4783.4524961039997</v>
      </c>
      <c r="W119" s="8">
        <v>4052.8798937832003</v>
      </c>
      <c r="X119" s="8">
        <v>3280.3685887779998</v>
      </c>
      <c r="Y119" s="8">
        <v>3089.4123380651999</v>
      </c>
      <c r="Z119" s="8">
        <v>2401.9342790206006</v>
      </c>
      <c r="AA119" s="8">
        <v>2528.8424391390504</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185.14171999999999</v>
      </c>
      <c r="D121" s="8">
        <v>300.16211400000003</v>
      </c>
      <c r="E121" s="8">
        <v>237.45067999999998</v>
      </c>
      <c r="F121" s="8">
        <v>338.96994000000001</v>
      </c>
      <c r="G121" s="8">
        <v>590.40451000000007</v>
      </c>
      <c r="H121" s="8">
        <v>728.59078999999997</v>
      </c>
      <c r="I121" s="8">
        <v>944.03204000000005</v>
      </c>
      <c r="J121" s="8">
        <v>1102.9506900000001</v>
      </c>
      <c r="K121" s="8">
        <v>1240.0918999999999</v>
      </c>
      <c r="L121" s="8">
        <v>1534.5318600000001</v>
      </c>
      <c r="M121" s="8">
        <v>1902.7354500000001</v>
      </c>
      <c r="N121" s="8">
        <v>2195.6812300000001</v>
      </c>
      <c r="O121" s="8">
        <v>2544.8553999999999</v>
      </c>
      <c r="P121" s="8">
        <v>2883.2297399999998</v>
      </c>
      <c r="Q121" s="8">
        <v>2911.2756399999998</v>
      </c>
      <c r="R121" s="8">
        <v>3490.3094000000001</v>
      </c>
      <c r="S121" s="8">
        <v>3723.9461000000001</v>
      </c>
      <c r="T121" s="8">
        <v>3920.9376999999999</v>
      </c>
      <c r="U121" s="8">
        <v>3941.4342999999999</v>
      </c>
      <c r="V121" s="8">
        <v>6292.2416000000003</v>
      </c>
      <c r="W121" s="8">
        <v>5327.5591999999997</v>
      </c>
      <c r="X121" s="8">
        <v>3922.1359000000002</v>
      </c>
      <c r="Y121" s="8">
        <v>4499.6680999999999</v>
      </c>
      <c r="Z121" s="8">
        <v>4554.4467999999997</v>
      </c>
      <c r="AA121" s="8">
        <v>5771.1239000000005</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1198.9699175999999</v>
      </c>
      <c r="D124" s="8">
        <v>2414.2211379789696</v>
      </c>
      <c r="E124" s="8">
        <v>2950.9853149101</v>
      </c>
      <c r="F124" s="8">
        <v>2920.9764505111498</v>
      </c>
      <c r="G124" s="8">
        <v>2911.38171222868</v>
      </c>
      <c r="H124" s="8">
        <v>2689.10339352648</v>
      </c>
      <c r="I124" s="8">
        <v>2807.15003896095</v>
      </c>
      <c r="J124" s="8">
        <v>2522.4482116826002</v>
      </c>
      <c r="K124" s="8">
        <v>2708.5082150313601</v>
      </c>
      <c r="L124" s="8">
        <v>2645.3999930395498</v>
      </c>
      <c r="M124" s="8">
        <v>2800.3894274925497</v>
      </c>
      <c r="N124" s="8">
        <v>4657.2699630295301</v>
      </c>
      <c r="O124" s="8">
        <v>4243.2424040985006</v>
      </c>
      <c r="P124" s="8">
        <v>3657.1214764998504</v>
      </c>
      <c r="Q124" s="8">
        <v>3494.5037652363999</v>
      </c>
      <c r="R124" s="8">
        <v>3402.3682767523997</v>
      </c>
      <c r="S124" s="8">
        <v>3520.0636975755397</v>
      </c>
      <c r="T124" s="8">
        <v>3473.2551067412601</v>
      </c>
      <c r="U124" s="8">
        <v>2668.1691403698301</v>
      </c>
      <c r="V124" s="8">
        <v>3181.4072561061002</v>
      </c>
      <c r="W124" s="8">
        <v>2715.3531120595699</v>
      </c>
      <c r="X124" s="8">
        <v>2109.8716336694001</v>
      </c>
      <c r="Y124" s="8">
        <v>1529.1582007177001</v>
      </c>
      <c r="Z124" s="8">
        <v>1292.1169092616999</v>
      </c>
      <c r="AA124" s="8">
        <v>1501.7630383699002</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170.11784</v>
      </c>
      <c r="D126" s="8">
        <v>293.58050470000001</v>
      </c>
      <c r="E126" s="8">
        <v>223.62394449999999</v>
      </c>
      <c r="F126" s="8">
        <v>251.60256000000001</v>
      </c>
      <c r="G126" s="8">
        <v>298.383554</v>
      </c>
      <c r="H126" s="8">
        <v>343.24069999999995</v>
      </c>
      <c r="I126" s="8">
        <v>423.68067500000001</v>
      </c>
      <c r="J126" s="8">
        <v>473.83199999999999</v>
      </c>
      <c r="K126" s="8">
        <v>602.18515000000002</v>
      </c>
      <c r="L126" s="8">
        <v>702.63758000000007</v>
      </c>
      <c r="M126" s="8">
        <v>850.91338999999994</v>
      </c>
      <c r="N126" s="8">
        <v>1019.1218899999999</v>
      </c>
      <c r="O126" s="8">
        <v>1202.8465000000001</v>
      </c>
      <c r="P126" s="8">
        <v>1310.741</v>
      </c>
      <c r="Q126" s="8">
        <v>1422.48182</v>
      </c>
      <c r="R126" s="8">
        <v>1650.8522</v>
      </c>
      <c r="S126" s="8">
        <v>1802.4718</v>
      </c>
      <c r="T126" s="8">
        <v>2051.6605</v>
      </c>
      <c r="U126" s="8">
        <v>2141.3125</v>
      </c>
      <c r="V126" s="8">
        <v>2666.6071999999999</v>
      </c>
      <c r="W126" s="8">
        <v>2692.0590000000002</v>
      </c>
      <c r="X126" s="8">
        <v>2245.6057500000002</v>
      </c>
      <c r="Y126" s="8">
        <v>2578.48666</v>
      </c>
      <c r="Z126" s="8">
        <v>2528.6189300000001</v>
      </c>
      <c r="AA126" s="8">
        <v>3071.2798000000003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1.11797372E-4</v>
      </c>
      <c r="E129" s="8">
        <v>1.5280725299999999E-4</v>
      </c>
      <c r="F129" s="8">
        <v>3.0977754300000001E-4</v>
      </c>
      <c r="G129" s="8">
        <v>3.1413676099999996E-4</v>
      </c>
      <c r="H129" s="8">
        <v>3.2441881700000003E-4</v>
      </c>
      <c r="I129" s="8">
        <v>3.3283749599999997E-4</v>
      </c>
      <c r="J129" s="8">
        <v>3.5980951000000002E-4</v>
      </c>
      <c r="K129" s="8">
        <v>4.2267277999999999E-4</v>
      </c>
      <c r="L129" s="8">
        <v>5.1628722999999999E-4</v>
      </c>
      <c r="M129" s="8">
        <v>5.3344848499999997E-4</v>
      </c>
      <c r="N129" s="8">
        <v>5.9530772000000005E-4</v>
      </c>
      <c r="O129" s="8">
        <v>6.8569653999999997E-4</v>
      </c>
      <c r="P129" s="8">
        <v>7.9606624000000013E-4</v>
      </c>
      <c r="Q129" s="8">
        <v>8.3962541999999993E-4</v>
      </c>
      <c r="R129" s="8">
        <v>9.9874203000000004E-4</v>
      </c>
      <c r="S129" s="8">
        <v>1.0577779399999999E-3</v>
      </c>
      <c r="T129" s="8">
        <v>1.00961054E-3</v>
      </c>
      <c r="U129" s="8">
        <v>1.1020606800000001E-3</v>
      </c>
      <c r="V129" s="8">
        <v>1.2042590000000001E-3</v>
      </c>
      <c r="W129" s="8">
        <v>1.1779676299999999E-3</v>
      </c>
      <c r="X129" s="8">
        <v>1.31342093E-3</v>
      </c>
      <c r="Y129" s="8">
        <v>1.2084076000000001E-3</v>
      </c>
      <c r="Z129" s="8">
        <v>1.2605873800000001E-3</v>
      </c>
      <c r="AA129" s="8">
        <v>1.5013533999999999E-3</v>
      </c>
    </row>
    <row r="130" spans="1:27">
      <c r="A130" s="16" t="s">
        <v>27</v>
      </c>
      <c r="B130" s="16" t="s">
        <v>188</v>
      </c>
      <c r="C130" s="8">
        <v>0</v>
      </c>
      <c r="D130" s="8">
        <v>0</v>
      </c>
      <c r="E130" s="8">
        <v>5.2049408999999995E-5</v>
      </c>
      <c r="F130" s="8">
        <v>6.8529761000000002E-5</v>
      </c>
      <c r="G130" s="8">
        <v>7.283631E-5</v>
      </c>
      <c r="H130" s="8">
        <v>7.5311318000000001E-5</v>
      </c>
      <c r="I130" s="8">
        <v>8.8721413999999992E-5</v>
      </c>
      <c r="J130" s="8">
        <v>9.2726683000000015E-5</v>
      </c>
      <c r="K130" s="8">
        <v>1.02995104E-4</v>
      </c>
      <c r="L130" s="8">
        <v>1.16274703E-4</v>
      </c>
      <c r="M130" s="8">
        <v>1.19284424E-4</v>
      </c>
      <c r="N130" s="8">
        <v>1.2681809E-4</v>
      </c>
      <c r="O130" s="8">
        <v>1.3883706899999999E-4</v>
      </c>
      <c r="P130" s="8">
        <v>1.4465115999999999E-4</v>
      </c>
      <c r="Q130" s="8">
        <v>1.49155901E-4</v>
      </c>
      <c r="R130" s="8">
        <v>1.79687168E-4</v>
      </c>
      <c r="S130" s="8">
        <v>1.8772311000000001E-4</v>
      </c>
      <c r="T130" s="8">
        <v>1.9268928E-4</v>
      </c>
      <c r="U130" s="8">
        <v>2.0719073000000001E-4</v>
      </c>
      <c r="V130" s="8">
        <v>2.2128899800000001E-4</v>
      </c>
      <c r="W130" s="8">
        <v>2.1808653000000001E-4</v>
      </c>
      <c r="X130" s="8">
        <v>2.4475758200000002E-4</v>
      </c>
      <c r="Y130" s="8">
        <v>2.3109628599999999E-4</v>
      </c>
      <c r="Z130" s="8">
        <v>2.3738572499999998E-4</v>
      </c>
      <c r="AA130" s="8">
        <v>2.8163572000000002E-4</v>
      </c>
    </row>
    <row r="131" spans="1:27">
      <c r="A131" s="16" t="s">
        <v>27</v>
      </c>
      <c r="B131" s="16" t="s">
        <v>94</v>
      </c>
      <c r="C131" s="8">
        <v>1.4420246000000001</v>
      </c>
      <c r="D131" s="8">
        <v>9.1921825300000002</v>
      </c>
      <c r="E131" s="8">
        <v>11.173239300000001</v>
      </c>
      <c r="F131" s="8">
        <v>14.2906128</v>
      </c>
      <c r="G131" s="8">
        <v>23.318345999999998</v>
      </c>
      <c r="H131" s="8">
        <v>29.028230000000001</v>
      </c>
      <c r="I131" s="8">
        <v>38.675592999999999</v>
      </c>
      <c r="J131" s="8">
        <v>45.046081000000001</v>
      </c>
      <c r="K131" s="8">
        <v>57.68045</v>
      </c>
      <c r="L131" s="8">
        <v>90.936676000000006</v>
      </c>
      <c r="M131" s="8">
        <v>108.580534</v>
      </c>
      <c r="N131" s="8">
        <v>121.028164</v>
      </c>
      <c r="O131" s="8">
        <v>148.11494500000001</v>
      </c>
      <c r="P131" s="8">
        <v>180.97262000000001</v>
      </c>
      <c r="Q131" s="8">
        <v>195.71215799999999</v>
      </c>
      <c r="R131" s="8">
        <v>238.74495999999999</v>
      </c>
      <c r="S131" s="8">
        <v>253.06763999999998</v>
      </c>
      <c r="T131" s="8">
        <v>284.57755000000003</v>
      </c>
      <c r="U131" s="8">
        <v>291.42831999999999</v>
      </c>
      <c r="V131" s="8">
        <v>322.81254000000001</v>
      </c>
      <c r="W131" s="8">
        <v>366.83217000000002</v>
      </c>
      <c r="X131" s="8">
        <v>349.64017999999999</v>
      </c>
      <c r="Y131" s="8">
        <v>413.32155999999998</v>
      </c>
      <c r="Z131" s="8">
        <v>424.71460999999999</v>
      </c>
      <c r="AA131" s="8">
        <v>467.83869000000004</v>
      </c>
    </row>
  </sheetData>
  <sheetProtection algorithmName="SHA-512" hashValue="G8ImwCa6iRLvyiPxlqjTRlqWR285eh0SQXv63wM+6uuQ5Qw/gGuL57fH2ua6bTrZpqBA7DliwUvaSo427ULa1Q==" saltValue="1AQR4tLOUXouPEuxKDWuww=="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228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2717.0822374696399</v>
      </c>
      <c r="F6" s="8">
        <v>450</v>
      </c>
      <c r="G6" s="8">
        <v>450</v>
      </c>
      <c r="H6" s="8">
        <v>450</v>
      </c>
      <c r="I6" s="8">
        <v>450</v>
      </c>
      <c r="J6" s="8">
        <v>450</v>
      </c>
      <c r="K6" s="8">
        <v>449.99997000000002</v>
      </c>
      <c r="L6" s="8">
        <v>449.99997000000002</v>
      </c>
      <c r="M6" s="8">
        <v>449.99997000000002</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4835</v>
      </c>
      <c r="D7" s="8">
        <v>4275</v>
      </c>
      <c r="E7" s="8">
        <v>580</v>
      </c>
      <c r="F7" s="8">
        <v>580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8368.1805767456044</v>
      </c>
      <c r="F10" s="8">
        <v>8768.1805767456044</v>
      </c>
      <c r="G10" s="8">
        <v>8636.8808467456038</v>
      </c>
      <c r="H10" s="8">
        <v>8900.0477467456039</v>
      </c>
      <c r="I10" s="8">
        <v>9183.0991805222111</v>
      </c>
      <c r="J10" s="8">
        <v>8589.5991805631311</v>
      </c>
      <c r="K10" s="8">
        <v>8968.8730113940419</v>
      </c>
      <c r="L10" s="8">
        <v>9965.0750113940412</v>
      </c>
      <c r="M10" s="8">
        <v>9944.2750121569807</v>
      </c>
      <c r="N10" s="8">
        <v>10555.491762156982</v>
      </c>
      <c r="O10" s="8">
        <v>10555.491762156982</v>
      </c>
      <c r="P10" s="8">
        <v>10115.491762156982</v>
      </c>
      <c r="Q10" s="8">
        <v>9995.4917621569821</v>
      </c>
      <c r="R10" s="8">
        <v>9995.4917621569821</v>
      </c>
      <c r="S10" s="8">
        <v>9901.4917621569821</v>
      </c>
      <c r="T10" s="8">
        <v>12016.255462156983</v>
      </c>
      <c r="U10" s="8">
        <v>10957.256469237062</v>
      </c>
      <c r="V10" s="8">
        <v>10957.256469237062</v>
      </c>
      <c r="W10" s="8">
        <v>10678.07649923706</v>
      </c>
      <c r="X10" s="8">
        <v>10094.07649923706</v>
      </c>
      <c r="Y10" s="8">
        <v>10805.161099237062</v>
      </c>
      <c r="Z10" s="8">
        <v>10286.161099237062</v>
      </c>
      <c r="AA10" s="8">
        <v>10670.92257923706</v>
      </c>
    </row>
    <row r="11" spans="1:27">
      <c r="A11" s="16" t="s">
        <v>17</v>
      </c>
      <c r="B11" s="16" t="s">
        <v>2</v>
      </c>
      <c r="C11" s="8">
        <v>7365.4199905395499</v>
      </c>
      <c r="D11" s="8">
        <v>7365.4199905395499</v>
      </c>
      <c r="E11" s="8">
        <v>7365.4199905395499</v>
      </c>
      <c r="F11" s="8">
        <v>7365.4199905395499</v>
      </c>
      <c r="G11" s="8">
        <v>7365.4199905395499</v>
      </c>
      <c r="H11" s="8">
        <v>7365.4199905395499</v>
      </c>
      <c r="I11" s="8">
        <v>7365.4199905395499</v>
      </c>
      <c r="J11" s="8">
        <v>7365.4199905395499</v>
      </c>
      <c r="K11" s="8">
        <v>7365.4199905395499</v>
      </c>
      <c r="L11" s="8">
        <v>7365.4199905395499</v>
      </c>
      <c r="M11" s="8">
        <v>7365.4199905395499</v>
      </c>
      <c r="N11" s="8">
        <v>7365.4199905395499</v>
      </c>
      <c r="O11" s="8">
        <v>7365.4199905395499</v>
      </c>
      <c r="P11" s="8">
        <v>7365.4199905395499</v>
      </c>
      <c r="Q11" s="8">
        <v>7365.4199905395499</v>
      </c>
      <c r="R11" s="8">
        <v>7365.4199905395499</v>
      </c>
      <c r="S11" s="8">
        <v>7365.4199905395499</v>
      </c>
      <c r="T11" s="8">
        <v>7365.4199905395499</v>
      </c>
      <c r="U11" s="8">
        <v>7365.4199905395499</v>
      </c>
      <c r="V11" s="8">
        <v>7365.4199905395499</v>
      </c>
      <c r="W11" s="8">
        <v>7365.4199905395499</v>
      </c>
      <c r="X11" s="8">
        <v>7365.4199905395499</v>
      </c>
      <c r="Y11" s="8">
        <v>7365.4199905395499</v>
      </c>
      <c r="Z11" s="8">
        <v>7365.4199905395499</v>
      </c>
      <c r="AA11" s="8">
        <v>7365.4199905395499</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21188.375061078943</v>
      </c>
      <c r="E13" s="8">
        <v>31113.284669289602</v>
      </c>
      <c r="F13" s="8">
        <v>32977.500095328862</v>
      </c>
      <c r="G13" s="8">
        <v>35504.196428778363</v>
      </c>
      <c r="H13" s="8">
        <v>36744.588129107375</v>
      </c>
      <c r="I13" s="8">
        <v>40482.16072177465</v>
      </c>
      <c r="J13" s="8">
        <v>46429.89175018332</v>
      </c>
      <c r="K13" s="8">
        <v>47792.804426040428</v>
      </c>
      <c r="L13" s="8">
        <v>48607.967838641212</v>
      </c>
      <c r="M13" s="8">
        <v>50608.880052810469</v>
      </c>
      <c r="N13" s="8">
        <v>54452.50554699132</v>
      </c>
      <c r="O13" s="8">
        <v>55444.66743959194</v>
      </c>
      <c r="P13" s="8">
        <v>57582.993278148249</v>
      </c>
      <c r="Q13" s="8">
        <v>56913.874542962483</v>
      </c>
      <c r="R13" s="8">
        <v>62708.308756776853</v>
      </c>
      <c r="S13" s="8">
        <v>65723.840319088384</v>
      </c>
      <c r="T13" s="8">
        <v>65535.791014859984</v>
      </c>
      <c r="U13" s="8">
        <v>65804.400095630423</v>
      </c>
      <c r="V13" s="8">
        <v>64532.640047409543</v>
      </c>
      <c r="W13" s="8">
        <v>69823.363911971101</v>
      </c>
      <c r="X13" s="8">
        <v>73793.533095522944</v>
      </c>
      <c r="Y13" s="8">
        <v>73678.461946539202</v>
      </c>
      <c r="Z13" s="8">
        <v>72253.671961041284</v>
      </c>
      <c r="AA13" s="8">
        <v>71888.321962687405</v>
      </c>
    </row>
    <row r="14" spans="1:27">
      <c r="A14" s="16" t="s">
        <v>17</v>
      </c>
      <c r="B14" s="16" t="s">
        <v>8</v>
      </c>
      <c r="C14" s="8">
        <v>12324.097970962512</v>
      </c>
      <c r="D14" s="8">
        <v>17760.730985641465</v>
      </c>
      <c r="E14" s="8">
        <v>25084.651246156514</v>
      </c>
      <c r="F14" s="8">
        <v>32212.783398280273</v>
      </c>
      <c r="G14" s="8">
        <v>33716.816879247024</v>
      </c>
      <c r="H14" s="8">
        <v>33710.696879414674</v>
      </c>
      <c r="I14" s="8">
        <v>33710.697071127033</v>
      </c>
      <c r="J14" s="8">
        <v>34497.06379186362</v>
      </c>
      <c r="K14" s="8">
        <v>40226.307188589861</v>
      </c>
      <c r="L14" s="8">
        <v>42086.031070947647</v>
      </c>
      <c r="M14" s="8">
        <v>44276.455431300543</v>
      </c>
      <c r="N14" s="8">
        <v>57727.753780875617</v>
      </c>
      <c r="O14" s="8">
        <v>58467.644070734576</v>
      </c>
      <c r="P14" s="8">
        <v>61628.475300027865</v>
      </c>
      <c r="Q14" s="8">
        <v>63441.586030152299</v>
      </c>
      <c r="R14" s="8">
        <v>66035.581762835616</v>
      </c>
      <c r="S14" s="8">
        <v>68696.732734200661</v>
      </c>
      <c r="T14" s="8">
        <v>76462.130320934608</v>
      </c>
      <c r="U14" s="8">
        <v>76193.475018639409</v>
      </c>
      <c r="V14" s="8">
        <v>76075.807016141858</v>
      </c>
      <c r="W14" s="8">
        <v>86524.449547062963</v>
      </c>
      <c r="X14" s="8">
        <v>90801.831707773119</v>
      </c>
      <c r="Y14" s="8">
        <v>91271.407409532403</v>
      </c>
      <c r="Z14" s="8">
        <v>89817.487407735345</v>
      </c>
      <c r="AA14" s="8">
        <v>88609.592399837478</v>
      </c>
    </row>
    <row r="15" spans="1:27">
      <c r="A15" s="16" t="s">
        <v>17</v>
      </c>
      <c r="B15" s="16" t="s">
        <v>84</v>
      </c>
      <c r="C15" s="8">
        <v>8150.8299937248212</v>
      </c>
      <c r="D15" s="8">
        <v>12803.464746565447</v>
      </c>
      <c r="E15" s="8">
        <v>18648.941854416957</v>
      </c>
      <c r="F15" s="8">
        <v>21727.590038098821</v>
      </c>
      <c r="G15" s="8">
        <v>21856.464047329795</v>
      </c>
      <c r="H15" s="8">
        <v>22056.464048111317</v>
      </c>
      <c r="I15" s="8">
        <v>22287.709191653739</v>
      </c>
      <c r="J15" s="8">
        <v>22222.379193753946</v>
      </c>
      <c r="K15" s="8">
        <v>25206.929130054421</v>
      </c>
      <c r="L15" s="8">
        <v>25206.929131300589</v>
      </c>
      <c r="M15" s="8">
        <v>25156.929134334074</v>
      </c>
      <c r="N15" s="8">
        <v>27334.9877257466</v>
      </c>
      <c r="O15" s="8">
        <v>27229.987727918</v>
      </c>
      <c r="P15" s="8">
        <v>27634.939953676872</v>
      </c>
      <c r="Q15" s="8">
        <v>27569.939956242473</v>
      </c>
      <c r="R15" s="8">
        <v>27263.670332864691</v>
      </c>
      <c r="S15" s="8">
        <v>27213.67037252216</v>
      </c>
      <c r="T15" s="8">
        <v>26705.600394160349</v>
      </c>
      <c r="U15" s="8">
        <v>26005.600553433353</v>
      </c>
      <c r="V15" s="8">
        <v>25318.000565007645</v>
      </c>
      <c r="W15" s="8">
        <v>27830.926490187718</v>
      </c>
      <c r="X15" s="8">
        <v>27008.302422014563</v>
      </c>
      <c r="Y15" s="8">
        <v>24609.548228740357</v>
      </c>
      <c r="Z15" s="8">
        <v>21453.900972261359</v>
      </c>
      <c r="AA15" s="8">
        <v>20435.026957217109</v>
      </c>
    </row>
    <row r="16" spans="1:27">
      <c r="A16" s="16" t="s">
        <v>17</v>
      </c>
      <c r="B16" s="16" t="s">
        <v>187</v>
      </c>
      <c r="C16" s="8">
        <v>1060</v>
      </c>
      <c r="D16" s="8">
        <v>1060</v>
      </c>
      <c r="E16" s="8">
        <v>1060</v>
      </c>
      <c r="F16" s="8">
        <v>3910</v>
      </c>
      <c r="G16" s="8">
        <v>3910</v>
      </c>
      <c r="H16" s="8">
        <v>3910</v>
      </c>
      <c r="I16" s="8">
        <v>3910</v>
      </c>
      <c r="J16" s="8">
        <v>3910</v>
      </c>
      <c r="K16" s="8">
        <v>3910</v>
      </c>
      <c r="L16" s="8">
        <v>5908</v>
      </c>
      <c r="M16" s="8">
        <v>5908</v>
      </c>
      <c r="N16" s="8">
        <v>5908</v>
      </c>
      <c r="O16" s="8">
        <v>5908</v>
      </c>
      <c r="P16" s="8">
        <v>5908</v>
      </c>
      <c r="Q16" s="8">
        <v>5908</v>
      </c>
      <c r="R16" s="8">
        <v>5908</v>
      </c>
      <c r="S16" s="8">
        <v>5908</v>
      </c>
      <c r="T16" s="8">
        <v>5908</v>
      </c>
      <c r="U16" s="8">
        <v>5908</v>
      </c>
      <c r="V16" s="8">
        <v>5908</v>
      </c>
      <c r="W16" s="8">
        <v>5908</v>
      </c>
      <c r="X16" s="8">
        <v>5908</v>
      </c>
      <c r="Y16" s="8">
        <v>5908</v>
      </c>
      <c r="Z16" s="8">
        <v>5908</v>
      </c>
      <c r="AA16" s="8">
        <v>5908</v>
      </c>
    </row>
    <row r="17" spans="1:27">
      <c r="A17" s="16" t="s">
        <v>17</v>
      </c>
      <c r="B17" s="16" t="s">
        <v>15</v>
      </c>
      <c r="C17" s="8">
        <v>771.66000461578074</v>
      </c>
      <c r="D17" s="8">
        <v>1149.8000021576863</v>
      </c>
      <c r="E17" s="8">
        <v>1657.4399921894051</v>
      </c>
      <c r="F17" s="8">
        <v>2327.9300265312172</v>
      </c>
      <c r="G17" s="8">
        <v>2933.4399833679186</v>
      </c>
      <c r="H17" s="8">
        <v>3636.1500730514413</v>
      </c>
      <c r="I17" s="8">
        <v>4456.0800132751438</v>
      </c>
      <c r="J17" s="8">
        <v>5417.259923934932</v>
      </c>
      <c r="K17" s="8">
        <v>6421.9800376891963</v>
      </c>
      <c r="L17" s="8">
        <v>7544.2601470947066</v>
      </c>
      <c r="M17" s="8">
        <v>8859.3200836181495</v>
      </c>
      <c r="N17" s="8">
        <v>10386.000041961655</v>
      </c>
      <c r="O17" s="8">
        <v>12145.370079040498</v>
      </c>
      <c r="P17" s="8">
        <v>14017.920043945296</v>
      </c>
      <c r="Q17" s="8">
        <v>15960.220123290992</v>
      </c>
      <c r="R17" s="8">
        <v>18021.270210266084</v>
      </c>
      <c r="S17" s="8">
        <v>20296.079940795877</v>
      </c>
      <c r="T17" s="8">
        <v>22701.169754028291</v>
      </c>
      <c r="U17" s="8">
        <v>25296.31021118163</v>
      </c>
      <c r="V17" s="8">
        <v>28002.639999389638</v>
      </c>
      <c r="W17" s="8">
        <v>30830.220046997063</v>
      </c>
      <c r="X17" s="8">
        <v>33791.079528808594</v>
      </c>
      <c r="Y17" s="8">
        <v>36887.859558105469</v>
      </c>
      <c r="Z17" s="8">
        <v>40097.620391845696</v>
      </c>
      <c r="AA17" s="8">
        <v>41204.099822998047</v>
      </c>
    </row>
    <row r="18" spans="1:27">
      <c r="A18" s="77" t="s">
        <v>83</v>
      </c>
      <c r="B18" s="77"/>
      <c r="C18" s="70">
        <v>76625.454954624147</v>
      </c>
      <c r="D18" s="70">
        <v>93698.649756625178</v>
      </c>
      <c r="E18" s="70">
        <v>100276.90056070375</v>
      </c>
      <c r="F18" s="70">
        <v>114001.30411942081</v>
      </c>
      <c r="G18" s="70">
        <v>118055.11816990474</v>
      </c>
      <c r="H18" s="70">
        <v>120455.26686086644</v>
      </c>
      <c r="I18" s="70">
        <v>125527.0661627888</v>
      </c>
      <c r="J18" s="70">
        <v>132563.51382473498</v>
      </c>
      <c r="K18" s="70">
        <v>144024.213748204</v>
      </c>
      <c r="L18" s="70">
        <v>150815.58315381422</v>
      </c>
      <c r="M18" s="70">
        <v>155866.17966865626</v>
      </c>
      <c r="N18" s="70">
        <v>176498.05884216819</v>
      </c>
      <c r="O18" s="70">
        <v>179884.48106387802</v>
      </c>
      <c r="P18" s="70">
        <v>186376.74032849478</v>
      </c>
      <c r="Q18" s="70">
        <v>189278.03240534477</v>
      </c>
      <c r="R18" s="70">
        <v>199421.24281543976</v>
      </c>
      <c r="S18" s="70">
        <v>207228.7351193036</v>
      </c>
      <c r="T18" s="70">
        <v>218377.86693667975</v>
      </c>
      <c r="U18" s="70">
        <v>219213.96233866143</v>
      </c>
      <c r="V18" s="70">
        <v>219198.76408772531</v>
      </c>
      <c r="W18" s="70">
        <v>239755.45648599544</v>
      </c>
      <c r="X18" s="70">
        <v>249557.24324389582</v>
      </c>
      <c r="Y18" s="70">
        <v>251320.85823269404</v>
      </c>
      <c r="Z18" s="70">
        <v>247977.26182266031</v>
      </c>
      <c r="AA18" s="70">
        <v>246456.38371251666</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1471.05828907369</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2284.7992112851516</v>
      </c>
      <c r="J25" s="8">
        <v>2284.7992113260716</v>
      </c>
      <c r="K25" s="8">
        <v>2502.9843421569817</v>
      </c>
      <c r="L25" s="8">
        <v>2984.8457421569815</v>
      </c>
      <c r="M25" s="8">
        <v>2964.0457429199209</v>
      </c>
      <c r="N25" s="8">
        <v>3575.262492919921</v>
      </c>
      <c r="O25" s="8">
        <v>3575.262492919921</v>
      </c>
      <c r="P25" s="8">
        <v>3575.262492919921</v>
      </c>
      <c r="Q25" s="8">
        <v>3575.262492919921</v>
      </c>
      <c r="R25" s="8">
        <v>3575.262492919921</v>
      </c>
      <c r="S25" s="8">
        <v>3575.262492919921</v>
      </c>
      <c r="T25" s="8">
        <v>4179.8794929199212</v>
      </c>
      <c r="U25" s="8">
        <v>3330.8805000000002</v>
      </c>
      <c r="V25" s="8">
        <v>3330.8805000000002</v>
      </c>
      <c r="W25" s="8">
        <v>3330.8805000000002</v>
      </c>
      <c r="X25" s="8">
        <v>3330.8805000000002</v>
      </c>
      <c r="Y25" s="8">
        <v>3330.8805000000002</v>
      </c>
      <c r="Z25" s="8">
        <v>3330.8805000000002</v>
      </c>
      <c r="AA25" s="8">
        <v>3810.201</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4820.3306553714501</v>
      </c>
      <c r="E28" s="8">
        <v>8687.7181771412288</v>
      </c>
      <c r="F28" s="8">
        <v>8687.7181771542582</v>
      </c>
      <c r="G28" s="8">
        <v>9606.7181771586384</v>
      </c>
      <c r="H28" s="8">
        <v>9707.5181802247953</v>
      </c>
      <c r="I28" s="8">
        <v>10884.419486296412</v>
      </c>
      <c r="J28" s="8">
        <v>12156.010297640374</v>
      </c>
      <c r="K28" s="8">
        <v>12156.010297640374</v>
      </c>
      <c r="L28" s="8">
        <v>12156.010297640374</v>
      </c>
      <c r="M28" s="8">
        <v>13209.510327640373</v>
      </c>
      <c r="N28" s="8">
        <v>14224.268837640375</v>
      </c>
      <c r="O28" s="8">
        <v>14349.764836848735</v>
      </c>
      <c r="P28" s="8">
        <v>14800.400631912835</v>
      </c>
      <c r="Q28" s="8">
        <v>14458.581891912838</v>
      </c>
      <c r="R28" s="8">
        <v>18212.356774745393</v>
      </c>
      <c r="S28" s="8">
        <v>18943.346176140396</v>
      </c>
      <c r="T28" s="8">
        <v>18485.836972807305</v>
      </c>
      <c r="U28" s="8">
        <v>18498.830730111407</v>
      </c>
      <c r="V28" s="8">
        <v>18255.03073048413</v>
      </c>
      <c r="W28" s="8">
        <v>20876.406819466327</v>
      </c>
      <c r="X28" s="8">
        <v>21829.714330148334</v>
      </c>
      <c r="Y28" s="8">
        <v>21433.714330227132</v>
      </c>
      <c r="Z28" s="8">
        <v>21320.524327820625</v>
      </c>
      <c r="AA28" s="8">
        <v>21320.524327837426</v>
      </c>
    </row>
    <row r="29" spans="1:27">
      <c r="A29" s="16" t="s">
        <v>23</v>
      </c>
      <c r="B29" s="16" t="s">
        <v>8</v>
      </c>
      <c r="C29" s="8">
        <v>5529.3929901122992</v>
      </c>
      <c r="D29" s="8">
        <v>7348.2330017089771</v>
      </c>
      <c r="E29" s="8">
        <v>8763.640535204986</v>
      </c>
      <c r="F29" s="8">
        <v>14286.456949328745</v>
      </c>
      <c r="G29" s="8">
        <v>14286.456950295496</v>
      </c>
      <c r="H29" s="8">
        <v>14286.456950348706</v>
      </c>
      <c r="I29" s="8">
        <v>14286.456951991386</v>
      </c>
      <c r="J29" s="8">
        <v>14313.707872480556</v>
      </c>
      <c r="K29" s="8">
        <v>17023.178051234856</v>
      </c>
      <c r="L29" s="8">
        <v>17023.178051234856</v>
      </c>
      <c r="M29" s="8">
        <v>17804.378509207607</v>
      </c>
      <c r="N29" s="8">
        <v>21895.777511234854</v>
      </c>
      <c r="O29" s="8">
        <v>22547.901253234853</v>
      </c>
      <c r="P29" s="8">
        <v>23541.512543234854</v>
      </c>
      <c r="Q29" s="8">
        <v>25354.623273234854</v>
      </c>
      <c r="R29" s="8">
        <v>25354.623273234854</v>
      </c>
      <c r="S29" s="8">
        <v>26781.02228670898</v>
      </c>
      <c r="T29" s="8">
        <v>30477.421058657219</v>
      </c>
      <c r="U29" s="8">
        <v>30477.422058657216</v>
      </c>
      <c r="V29" s="8">
        <v>30441.341056826164</v>
      </c>
      <c r="W29" s="8">
        <v>31492.859516826164</v>
      </c>
      <c r="X29" s="8">
        <v>34276.631065300287</v>
      </c>
      <c r="Y29" s="8">
        <v>34226.631065300287</v>
      </c>
      <c r="Z29" s="8">
        <v>33632.431060722658</v>
      </c>
      <c r="AA29" s="8">
        <v>32715.69305031616</v>
      </c>
    </row>
    <row r="30" spans="1:27">
      <c r="A30" s="16" t="s">
        <v>23</v>
      </c>
      <c r="B30" s="16" t="s">
        <v>84</v>
      </c>
      <c r="C30" s="8">
        <v>2533.0999927520747</v>
      </c>
      <c r="D30" s="8">
        <v>4052.4931670245342</v>
      </c>
      <c r="E30" s="8">
        <v>4909.3083470245347</v>
      </c>
      <c r="F30" s="8">
        <v>5444.5013853910841</v>
      </c>
      <c r="G30" s="8">
        <v>5603.3753875069542</v>
      </c>
      <c r="H30" s="8">
        <v>5803.3753877559393</v>
      </c>
      <c r="I30" s="8">
        <v>6034.6203891124151</v>
      </c>
      <c r="J30" s="8">
        <v>6024.6203901500148</v>
      </c>
      <c r="K30" s="8">
        <v>6024.620390590555</v>
      </c>
      <c r="L30" s="8">
        <v>6024.620391022725</v>
      </c>
      <c r="M30" s="8">
        <v>5974.6203928287287</v>
      </c>
      <c r="N30" s="8">
        <v>6027.6983042371448</v>
      </c>
      <c r="O30" s="8">
        <v>6027.6983047541853</v>
      </c>
      <c r="P30" s="8">
        <v>6027.6983638674456</v>
      </c>
      <c r="Q30" s="8">
        <v>5962.6983649752356</v>
      </c>
      <c r="R30" s="8">
        <v>5962.6983665414054</v>
      </c>
      <c r="S30" s="8">
        <v>5962.6983994901757</v>
      </c>
      <c r="T30" s="8">
        <v>5912.6984042887043</v>
      </c>
      <c r="U30" s="8">
        <v>5912.6984184788344</v>
      </c>
      <c r="V30" s="8">
        <v>5885.0984185918642</v>
      </c>
      <c r="W30" s="8">
        <v>5335.0984194621251</v>
      </c>
      <c r="X30" s="8">
        <v>5028.725244625095</v>
      </c>
      <c r="Y30" s="8">
        <v>4171.5901532105418</v>
      </c>
      <c r="Z30" s="8">
        <v>3836.3972518581313</v>
      </c>
      <c r="AA30" s="8">
        <v>3677.5232218370011</v>
      </c>
    </row>
    <row r="31" spans="1:27">
      <c r="A31" s="16" t="s">
        <v>23</v>
      </c>
      <c r="B31" s="16" t="s">
        <v>187</v>
      </c>
      <c r="C31" s="8">
        <v>240</v>
      </c>
      <c r="D31" s="8">
        <v>240</v>
      </c>
      <c r="E31" s="8">
        <v>240</v>
      </c>
      <c r="F31" s="8">
        <v>3090</v>
      </c>
      <c r="G31" s="8">
        <v>3090</v>
      </c>
      <c r="H31" s="8">
        <v>3090</v>
      </c>
      <c r="I31" s="8">
        <v>3090</v>
      </c>
      <c r="J31" s="8">
        <v>3090</v>
      </c>
      <c r="K31" s="8">
        <v>3090</v>
      </c>
      <c r="L31" s="8">
        <v>3090</v>
      </c>
      <c r="M31" s="8">
        <v>3090</v>
      </c>
      <c r="N31" s="8">
        <v>3090</v>
      </c>
      <c r="O31" s="8">
        <v>3090</v>
      </c>
      <c r="P31" s="8">
        <v>3090</v>
      </c>
      <c r="Q31" s="8">
        <v>3090</v>
      </c>
      <c r="R31" s="8">
        <v>3090</v>
      </c>
      <c r="S31" s="8">
        <v>3090</v>
      </c>
      <c r="T31" s="8">
        <v>3090</v>
      </c>
      <c r="U31" s="8">
        <v>3090</v>
      </c>
      <c r="V31" s="8">
        <v>3090</v>
      </c>
      <c r="W31" s="8">
        <v>3090</v>
      </c>
      <c r="X31" s="8">
        <v>3090</v>
      </c>
      <c r="Y31" s="8">
        <v>3090</v>
      </c>
      <c r="Z31" s="8">
        <v>3090</v>
      </c>
      <c r="AA31" s="8">
        <v>3090</v>
      </c>
    </row>
    <row r="32" spans="1:27">
      <c r="A32" s="16" t="s">
        <v>23</v>
      </c>
      <c r="B32" s="16" t="s">
        <v>15</v>
      </c>
      <c r="C32" s="8">
        <v>292.36999511718699</v>
      </c>
      <c r="D32" s="8">
        <v>432.37001323699911</v>
      </c>
      <c r="E32" s="8">
        <v>621.10998535156205</v>
      </c>
      <c r="F32" s="8">
        <v>877.68000793456986</v>
      </c>
      <c r="G32" s="8">
        <v>1101.140014648437</v>
      </c>
      <c r="H32" s="8">
        <v>1364.4800567626869</v>
      </c>
      <c r="I32" s="8">
        <v>1678.5599670410149</v>
      </c>
      <c r="J32" s="8">
        <v>2038.93994140625</v>
      </c>
      <c r="K32" s="8">
        <v>2397.2100219726508</v>
      </c>
      <c r="L32" s="8">
        <v>2790.2500610351508</v>
      </c>
      <c r="M32" s="8">
        <v>3251.3001098632813</v>
      </c>
      <c r="N32" s="8">
        <v>3788.1600341796802</v>
      </c>
      <c r="O32" s="8">
        <v>4407.45996093749</v>
      </c>
      <c r="P32" s="8">
        <v>5055.419921875</v>
      </c>
      <c r="Q32" s="8">
        <v>5711.9300537109302</v>
      </c>
      <c r="R32" s="8">
        <v>6409.9802246093695</v>
      </c>
      <c r="S32" s="8">
        <v>7183.1398925781195</v>
      </c>
      <c r="T32" s="8">
        <v>7993.6398925781195</v>
      </c>
      <c r="U32" s="8">
        <v>8876.2900390625</v>
      </c>
      <c r="V32" s="8">
        <v>9790.3400878906195</v>
      </c>
      <c r="W32" s="8">
        <v>10743.27978515625</v>
      </c>
      <c r="X32" s="8">
        <v>11741.759765625</v>
      </c>
      <c r="Y32" s="8">
        <v>12788.27978515625</v>
      </c>
      <c r="Z32" s="8">
        <v>13883.31005859375</v>
      </c>
      <c r="AA32" s="8">
        <v>14232.1904296875</v>
      </c>
    </row>
    <row r="33" spans="1:27">
      <c r="A33" s="77" t="s">
        <v>83</v>
      </c>
      <c r="B33" s="77"/>
      <c r="C33" s="70">
        <v>25369.521966934197</v>
      </c>
      <c r="D33" s="70">
        <v>30848.225829498944</v>
      </c>
      <c r="E33" s="70">
        <v>30317.634325952982</v>
      </c>
      <c r="F33" s="70">
        <v>38011.15551196564</v>
      </c>
      <c r="G33" s="70">
        <v>39312.489521766503</v>
      </c>
      <c r="H33" s="70">
        <v>39876.629567249103</v>
      </c>
      <c r="I33" s="70">
        <v>41598.856005726382</v>
      </c>
      <c r="J33" s="70">
        <v>43248.077713003266</v>
      </c>
      <c r="K33" s="70">
        <v>46534.003103595416</v>
      </c>
      <c r="L33" s="70">
        <v>47408.904543090088</v>
      </c>
      <c r="M33" s="70">
        <v>49633.855082459908</v>
      </c>
      <c r="N33" s="70">
        <v>55941.167180211974</v>
      </c>
      <c r="O33" s="70">
        <v>57338.086848695188</v>
      </c>
      <c r="P33" s="70">
        <v>59430.293953810047</v>
      </c>
      <c r="Q33" s="70">
        <v>61493.096076753784</v>
      </c>
      <c r="R33" s="70">
        <v>65944.921132050949</v>
      </c>
      <c r="S33" s="70">
        <v>68875.469247837595</v>
      </c>
      <c r="T33" s="70">
        <v>73039.475821251268</v>
      </c>
      <c r="U33" s="70">
        <v>73086.12174630996</v>
      </c>
      <c r="V33" s="70">
        <v>73692.690793792775</v>
      </c>
      <c r="W33" s="70">
        <v>77768.52504091087</v>
      </c>
      <c r="X33" s="70">
        <v>82197.71090569871</v>
      </c>
      <c r="Y33" s="70">
        <v>81941.095833894215</v>
      </c>
      <c r="Z33" s="70">
        <v>81993.543198995161</v>
      </c>
      <c r="AA33" s="70">
        <v>81746.13202967809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1246.0239483959499</v>
      </c>
      <c r="F36" s="8">
        <v>450</v>
      </c>
      <c r="G36" s="8">
        <v>450</v>
      </c>
      <c r="H36" s="8">
        <v>450</v>
      </c>
      <c r="I36" s="8">
        <v>450</v>
      </c>
      <c r="J36" s="8">
        <v>450</v>
      </c>
      <c r="K36" s="8">
        <v>449.99997000000002</v>
      </c>
      <c r="L36" s="8">
        <v>449.99997000000002</v>
      </c>
      <c r="M36" s="8">
        <v>449.99997000000002</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2586.2002699999998</v>
      </c>
      <c r="H40" s="8">
        <v>2586.2002699999998</v>
      </c>
      <c r="I40" s="8">
        <v>2586.2002699999998</v>
      </c>
      <c r="J40" s="8">
        <v>2162.7002699999998</v>
      </c>
      <c r="K40" s="8">
        <v>2045.70027</v>
      </c>
      <c r="L40" s="8">
        <v>2045.70027</v>
      </c>
      <c r="M40" s="8">
        <v>2045.70027</v>
      </c>
      <c r="N40" s="8">
        <v>2045.70027</v>
      </c>
      <c r="O40" s="8">
        <v>2045.70027</v>
      </c>
      <c r="P40" s="8">
        <v>2045.70027</v>
      </c>
      <c r="Q40" s="8">
        <v>2045.70027</v>
      </c>
      <c r="R40" s="8">
        <v>2045.70027</v>
      </c>
      <c r="S40" s="8">
        <v>2045.70027</v>
      </c>
      <c r="T40" s="8">
        <v>2045.70027</v>
      </c>
      <c r="U40" s="8">
        <v>2045.70027</v>
      </c>
      <c r="V40" s="8">
        <v>2045.70027</v>
      </c>
      <c r="W40" s="8">
        <v>1920.5203000000001</v>
      </c>
      <c r="X40" s="8">
        <v>1920.5203000000001</v>
      </c>
      <c r="Y40" s="8">
        <v>2631.6049000000003</v>
      </c>
      <c r="Z40" s="8">
        <v>2112.6049000000003</v>
      </c>
      <c r="AA40" s="8">
        <v>1766.6049</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5552.5106838342263</v>
      </c>
      <c r="E43" s="8">
        <v>7465.2109065213126</v>
      </c>
      <c r="F43" s="8">
        <v>8233.2109365261822</v>
      </c>
      <c r="G43" s="8">
        <v>8313.4330765314917</v>
      </c>
      <c r="H43" s="8">
        <v>8675.059076536867</v>
      </c>
      <c r="I43" s="8">
        <v>9472.8661405480925</v>
      </c>
      <c r="J43" s="8">
        <v>11908.81178853289</v>
      </c>
      <c r="K43" s="8">
        <v>12623.897680548092</v>
      </c>
      <c r="L43" s="8">
        <v>12623.897680548092</v>
      </c>
      <c r="M43" s="8">
        <v>12623.897680548092</v>
      </c>
      <c r="N43" s="8">
        <v>13356.540345273041</v>
      </c>
      <c r="O43" s="8">
        <v>13370.658009548091</v>
      </c>
      <c r="P43" s="8">
        <v>13376.772708445493</v>
      </c>
      <c r="Q43" s="8">
        <v>13376.772708449342</v>
      </c>
      <c r="R43" s="8">
        <v>14656.163989453891</v>
      </c>
      <c r="S43" s="8">
        <v>15481.016189460192</v>
      </c>
      <c r="T43" s="8">
        <v>15681.500937097318</v>
      </c>
      <c r="U43" s="8">
        <v>15608.484022478802</v>
      </c>
      <c r="V43" s="8">
        <v>15608.484022517254</v>
      </c>
      <c r="W43" s="8">
        <v>16019.725960162043</v>
      </c>
      <c r="X43" s="8">
        <v>16310.158539433383</v>
      </c>
      <c r="Y43" s="8">
        <v>16787.267241039193</v>
      </c>
      <c r="Z43" s="8">
        <v>16337.267241069856</v>
      </c>
      <c r="AA43" s="8">
        <v>16337.267241101175</v>
      </c>
    </row>
    <row r="44" spans="1:27">
      <c r="A44" s="16" t="s">
        <v>24</v>
      </c>
      <c r="B44" s="16" t="s">
        <v>8</v>
      </c>
      <c r="C44" s="8">
        <v>4751.7649803161576</v>
      </c>
      <c r="D44" s="8">
        <v>5909.3649864196732</v>
      </c>
      <c r="E44" s="8">
        <v>9441.2141094714298</v>
      </c>
      <c r="F44" s="8">
        <v>10792.53560947143</v>
      </c>
      <c r="G44" s="8">
        <v>10923.865509471429</v>
      </c>
      <c r="H44" s="8">
        <v>10923.865509471429</v>
      </c>
      <c r="I44" s="8">
        <v>10923.865509471429</v>
      </c>
      <c r="J44" s="8">
        <v>11682.981309471428</v>
      </c>
      <c r="K44" s="8">
        <v>12518.658909471429</v>
      </c>
      <c r="L44" s="8">
        <v>14251.531309471429</v>
      </c>
      <c r="M44" s="8">
        <v>15660.755211825426</v>
      </c>
      <c r="N44" s="8">
        <v>21223.353859117997</v>
      </c>
      <c r="O44" s="8">
        <v>21311.12040695559</v>
      </c>
      <c r="P44" s="8">
        <v>23460.768607130391</v>
      </c>
      <c r="Q44" s="8">
        <v>23460.768607192047</v>
      </c>
      <c r="R44" s="8">
        <v>23460.768607243284</v>
      </c>
      <c r="S44" s="8">
        <v>24612.392265134215</v>
      </c>
      <c r="T44" s="8">
        <v>25479.630565202755</v>
      </c>
      <c r="U44" s="8">
        <v>25591.454266196568</v>
      </c>
      <c r="V44" s="8">
        <v>25559.350266201502</v>
      </c>
      <c r="W44" s="8">
        <v>34843.730131812721</v>
      </c>
      <c r="X44" s="8">
        <v>36409.626130479126</v>
      </c>
      <c r="Y44" s="8">
        <v>36895.04562967534</v>
      </c>
      <c r="Z44" s="8">
        <v>36540.775629280091</v>
      </c>
      <c r="AA44" s="8">
        <v>36342.178629222646</v>
      </c>
    </row>
    <row r="45" spans="1:27">
      <c r="A45" s="16" t="s">
        <v>24</v>
      </c>
      <c r="B45" s="16" t="s">
        <v>84</v>
      </c>
      <c r="C45" s="8">
        <v>2416.8600006103511</v>
      </c>
      <c r="D45" s="8">
        <v>3223.1113606103513</v>
      </c>
      <c r="E45" s="8">
        <v>5923.5110006103514</v>
      </c>
      <c r="F45" s="8">
        <v>7666.3246884297914</v>
      </c>
      <c r="G45" s="8">
        <v>7666.3246931194808</v>
      </c>
      <c r="H45" s="8">
        <v>7666.324693214231</v>
      </c>
      <c r="I45" s="8">
        <v>7666.324693809961</v>
      </c>
      <c r="J45" s="8">
        <v>7666.3246941142661</v>
      </c>
      <c r="K45" s="8">
        <v>7666.324694194961</v>
      </c>
      <c r="L45" s="8">
        <v>7666.3246942620308</v>
      </c>
      <c r="M45" s="8">
        <v>7666.3246945336705</v>
      </c>
      <c r="N45" s="8">
        <v>8824.2949462848501</v>
      </c>
      <c r="O45" s="8">
        <v>8724.2949471855809</v>
      </c>
      <c r="P45" s="8">
        <v>9129.2471072150402</v>
      </c>
      <c r="Q45" s="8">
        <v>9129.2471075433405</v>
      </c>
      <c r="R45" s="8">
        <v>9129.2471106311204</v>
      </c>
      <c r="S45" s="8">
        <v>9079.2471147614706</v>
      </c>
      <c r="T45" s="8">
        <v>9079.2471159981505</v>
      </c>
      <c r="U45" s="8">
        <v>8879.2471320408004</v>
      </c>
      <c r="V45" s="8">
        <v>8329.2471327775311</v>
      </c>
      <c r="W45" s="8">
        <v>11942.173027370722</v>
      </c>
      <c r="X45" s="8">
        <v>11525.92250649177</v>
      </c>
      <c r="Y45" s="8">
        <v>11249.615577624614</v>
      </c>
      <c r="Z45" s="8">
        <v>9360.802368909046</v>
      </c>
      <c r="AA45" s="8">
        <v>9100.8023665847759</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122.550003051757</v>
      </c>
      <c r="D47" s="8">
        <v>200.80999469756986</v>
      </c>
      <c r="E47" s="8">
        <v>311.58000564575138</v>
      </c>
      <c r="F47" s="8">
        <v>478.78000640869089</v>
      </c>
      <c r="G47" s="8">
        <v>622.82999420165993</v>
      </c>
      <c r="H47" s="8">
        <v>788.04002380370991</v>
      </c>
      <c r="I47" s="8">
        <v>980.39002990722497</v>
      </c>
      <c r="J47" s="8">
        <v>1207.8900146484359</v>
      </c>
      <c r="K47" s="8">
        <v>1459.5799865722649</v>
      </c>
      <c r="L47" s="8">
        <v>1741.55004882812</v>
      </c>
      <c r="M47" s="8">
        <v>2063.23999023437</v>
      </c>
      <c r="N47" s="8">
        <v>2442.0000610351508</v>
      </c>
      <c r="O47" s="8">
        <v>2879.9299316406168</v>
      </c>
      <c r="P47" s="8">
        <v>3351.84008789062</v>
      </c>
      <c r="Q47" s="8">
        <v>3850.61010742187</v>
      </c>
      <c r="R47" s="8">
        <v>4378.0001220703098</v>
      </c>
      <c r="S47" s="8">
        <v>4960.3499755859302</v>
      </c>
      <c r="T47" s="8">
        <v>5578.9998779296802</v>
      </c>
      <c r="U47" s="8">
        <v>6242.4499511718695</v>
      </c>
      <c r="V47" s="8">
        <v>6931.93994140625</v>
      </c>
      <c r="W47" s="8">
        <v>7656.43017578125</v>
      </c>
      <c r="X47" s="8">
        <v>8412.169921875</v>
      </c>
      <c r="Y47" s="8">
        <v>9189.68994140625</v>
      </c>
      <c r="Z47" s="8">
        <v>9988.8701171875</v>
      </c>
      <c r="AA47" s="8">
        <v>10278.3798828125</v>
      </c>
    </row>
    <row r="48" spans="1:27">
      <c r="A48" s="77" t="s">
        <v>83</v>
      </c>
      <c r="B48" s="77"/>
      <c r="C48" s="70">
        <v>22598.383003234856</v>
      </c>
      <c r="D48" s="70">
        <v>27568.597020984183</v>
      </c>
      <c r="E48" s="70">
        <v>29061.339966067157</v>
      </c>
      <c r="F48" s="70">
        <v>32694.651236258458</v>
      </c>
      <c r="G48" s="70">
        <v>33164.95353874642</v>
      </c>
      <c r="H48" s="70">
        <v>33691.789568448599</v>
      </c>
      <c r="I48" s="70">
        <v>34681.946639159069</v>
      </c>
      <c r="J48" s="70">
        <v>37681.008072189383</v>
      </c>
      <c r="K48" s="70">
        <v>39366.461506209111</v>
      </c>
      <c r="L48" s="70">
        <v>43379.303968532033</v>
      </c>
      <c r="M48" s="70">
        <v>44725.217812563918</v>
      </c>
      <c r="N48" s="70">
        <v>52107.189477133397</v>
      </c>
      <c r="O48" s="70">
        <v>52547.003560752244</v>
      </c>
      <c r="P48" s="70">
        <v>55435.228782207421</v>
      </c>
      <c r="Q48" s="70">
        <v>55933.998802132475</v>
      </c>
      <c r="R48" s="70">
        <v>57740.780100924487</v>
      </c>
      <c r="S48" s="70">
        <v>60249.605816467687</v>
      </c>
      <c r="T48" s="70">
        <v>61935.978767753782</v>
      </c>
      <c r="U48" s="70">
        <v>62438.235643413922</v>
      </c>
      <c r="V48" s="70">
        <v>61901.121634428418</v>
      </c>
      <c r="W48" s="70">
        <v>75564.979596652614</v>
      </c>
      <c r="X48" s="70">
        <v>77760.79739980516</v>
      </c>
      <c r="Y48" s="70">
        <v>79935.623291271273</v>
      </c>
      <c r="Z48" s="70">
        <v>77522.720257972367</v>
      </c>
      <c r="AA48" s="70">
        <v>76795.633021246977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4275</v>
      </c>
      <c r="E52" s="8">
        <v>580</v>
      </c>
      <c r="F52" s="8">
        <v>580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2509.7215999999999</v>
      </c>
      <c r="F55" s="8">
        <v>2509.7215999999999</v>
      </c>
      <c r="G55" s="8">
        <v>2509.7215999999999</v>
      </c>
      <c r="H55" s="8">
        <v>2772.8885</v>
      </c>
      <c r="I55" s="8">
        <v>3332.7997</v>
      </c>
      <c r="J55" s="8">
        <v>3162.7997</v>
      </c>
      <c r="K55" s="8">
        <v>3440.8883999999998</v>
      </c>
      <c r="L55" s="8">
        <v>4035.2289999999998</v>
      </c>
      <c r="M55" s="8">
        <v>4035.2289999999998</v>
      </c>
      <c r="N55" s="8">
        <v>4035.2289999999998</v>
      </c>
      <c r="O55" s="8">
        <v>4035.2289999999998</v>
      </c>
      <c r="P55" s="8">
        <v>3595.2289999999998</v>
      </c>
      <c r="Q55" s="8">
        <v>3595.2289999999998</v>
      </c>
      <c r="R55" s="8">
        <v>3595.2289999999998</v>
      </c>
      <c r="S55" s="8">
        <v>3501.2289999999998</v>
      </c>
      <c r="T55" s="8">
        <v>5011.3757000000005</v>
      </c>
      <c r="U55" s="8">
        <v>5011.3757000000005</v>
      </c>
      <c r="V55" s="8">
        <v>5011.3757000000005</v>
      </c>
      <c r="W55" s="8">
        <v>5011.3757000000005</v>
      </c>
      <c r="X55" s="8">
        <v>4427.3757000000005</v>
      </c>
      <c r="Y55" s="8">
        <v>4427.3757000000005</v>
      </c>
      <c r="Z55" s="8">
        <v>4427.3757000000005</v>
      </c>
      <c r="AA55" s="8">
        <v>4427.3757000000005</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6080.2874248222188</v>
      </c>
      <c r="E58" s="8">
        <v>9897.6135585068332</v>
      </c>
      <c r="F58" s="8">
        <v>10397.613588506832</v>
      </c>
      <c r="G58" s="8">
        <v>11191.551793650717</v>
      </c>
      <c r="H58" s="8">
        <v>11862.640693665568</v>
      </c>
      <c r="I58" s="8">
        <v>13280.438633066336</v>
      </c>
      <c r="J58" s="8">
        <v>15372.671889070249</v>
      </c>
      <c r="K58" s="8">
        <v>15849.308919072379</v>
      </c>
      <c r="L58" s="8">
        <v>16849.308919073657</v>
      </c>
      <c r="M58" s="8">
        <v>17849.308819076039</v>
      </c>
      <c r="N58" s="8">
        <v>19412.061075833044</v>
      </c>
      <c r="O58" s="8">
        <v>20217.063814404879</v>
      </c>
      <c r="P58" s="8">
        <v>21348.082392169723</v>
      </c>
      <c r="Q58" s="8">
        <v>21059.782396759601</v>
      </c>
      <c r="R58" s="8">
        <v>21812.895266643063</v>
      </c>
      <c r="S58" s="8">
        <v>22768.299307406</v>
      </c>
      <c r="T58" s="8">
        <v>23050.618314354244</v>
      </c>
      <c r="U58" s="8">
        <v>22965.511917406002</v>
      </c>
      <c r="V58" s="8">
        <v>22149.951869847413</v>
      </c>
      <c r="W58" s="8">
        <v>23501.949169847408</v>
      </c>
      <c r="X58" s="8">
        <v>25361.530021660692</v>
      </c>
      <c r="Y58" s="8">
        <v>25361.530021670784</v>
      </c>
      <c r="Z58" s="8">
        <v>24703.430038461578</v>
      </c>
      <c r="AA58" s="8">
        <v>24645.830039990287</v>
      </c>
    </row>
    <row r="59" spans="1:27">
      <c r="A59" s="16" t="s">
        <v>25</v>
      </c>
      <c r="B59" s="16" t="s">
        <v>8</v>
      </c>
      <c r="C59" s="8">
        <v>1359.9500045776354</v>
      </c>
      <c r="D59" s="8">
        <v>3564.3830070495574</v>
      </c>
      <c r="E59" s="8">
        <v>4286.5571032238722</v>
      </c>
      <c r="F59" s="8">
        <v>4517.4028232238725</v>
      </c>
      <c r="G59" s="8">
        <v>5890.1064032238719</v>
      </c>
      <c r="H59" s="8">
        <v>5890.1064032238719</v>
      </c>
      <c r="I59" s="8">
        <v>5890.1064032238719</v>
      </c>
      <c r="J59" s="8">
        <v>5890.1064032238719</v>
      </c>
      <c r="K59" s="8">
        <v>6167.3706415129063</v>
      </c>
      <c r="L59" s="8">
        <v>6167.3706418706925</v>
      </c>
      <c r="M59" s="8">
        <v>6167.3706418968422</v>
      </c>
      <c r="N59" s="8">
        <v>7664.9653321521037</v>
      </c>
      <c r="O59" s="8">
        <v>7664.9653321734731</v>
      </c>
      <c r="P59" s="8">
        <v>7682.5370712919521</v>
      </c>
      <c r="Q59" s="8">
        <v>7682.5370713547327</v>
      </c>
      <c r="R59" s="8">
        <v>9774.1575032238725</v>
      </c>
      <c r="S59" s="8">
        <v>9857.2858032238728</v>
      </c>
      <c r="T59" s="8">
        <v>10914.348023223873</v>
      </c>
      <c r="U59" s="8">
        <v>10803.868019866941</v>
      </c>
      <c r="V59" s="8">
        <v>10772.765019226072</v>
      </c>
      <c r="W59" s="8">
        <v>10782.612229226072</v>
      </c>
      <c r="X59" s="8">
        <v>10782.612229226072</v>
      </c>
      <c r="Y59" s="8">
        <v>10814.796725869139</v>
      </c>
      <c r="Z59" s="8">
        <v>10417.346728920897</v>
      </c>
      <c r="AA59" s="8">
        <v>10324.786731362303</v>
      </c>
    </row>
    <row r="60" spans="1:27">
      <c r="A60" s="16" t="s">
        <v>25</v>
      </c>
      <c r="B60" s="16" t="s">
        <v>84</v>
      </c>
      <c r="C60" s="8">
        <v>2049.8000011444078</v>
      </c>
      <c r="D60" s="8">
        <v>3753.7902197125745</v>
      </c>
      <c r="E60" s="8">
        <v>5408.5491475640847</v>
      </c>
      <c r="F60" s="8">
        <v>6209.1900836469749</v>
      </c>
      <c r="G60" s="8">
        <v>6209.1900846112248</v>
      </c>
      <c r="H60" s="8">
        <v>6209.1900847525249</v>
      </c>
      <c r="I60" s="8">
        <v>6209.190224941065</v>
      </c>
      <c r="J60" s="8">
        <v>6153.860225224098</v>
      </c>
      <c r="K60" s="8">
        <v>9163.410160553678</v>
      </c>
      <c r="L60" s="8">
        <v>9163.4101607431785</v>
      </c>
      <c r="M60" s="8">
        <v>9163.4101609096779</v>
      </c>
      <c r="N60" s="8">
        <v>9163.4101612164777</v>
      </c>
      <c r="O60" s="8">
        <v>9158.410161411377</v>
      </c>
      <c r="P60" s="8">
        <v>9158.4101617532779</v>
      </c>
      <c r="Q60" s="8">
        <v>9158.4101619732774</v>
      </c>
      <c r="R60" s="8">
        <v>8858.4101622784783</v>
      </c>
      <c r="S60" s="8">
        <v>8858.4101624485775</v>
      </c>
      <c r="T60" s="8">
        <v>8658.3401553623607</v>
      </c>
      <c r="U60" s="8">
        <v>8458.3401556548597</v>
      </c>
      <c r="V60" s="8">
        <v>8358.3401559447611</v>
      </c>
      <c r="W60" s="8">
        <v>7868.3401564841597</v>
      </c>
      <c r="X60" s="8">
        <v>7768.33993519046</v>
      </c>
      <c r="Y60" s="8">
        <v>7187.3309787754406</v>
      </c>
      <c r="Z60" s="8">
        <v>6366.6901675958898</v>
      </c>
      <c r="AA60" s="8">
        <v>5766.6901678223803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168.82000732421801</v>
      </c>
      <c r="D62" s="8">
        <v>264.30000019073486</v>
      </c>
      <c r="E62" s="8">
        <v>399.94999313354447</v>
      </c>
      <c r="F62" s="8">
        <v>599.8300056457515</v>
      </c>
      <c r="G62" s="8">
        <v>764.79997253417901</v>
      </c>
      <c r="H62" s="8">
        <v>955.33998107909997</v>
      </c>
      <c r="I62" s="8">
        <v>1174.77001953125</v>
      </c>
      <c r="J62" s="8">
        <v>1435.9899597167939</v>
      </c>
      <c r="K62" s="8">
        <v>1711.9000549316349</v>
      </c>
      <c r="L62" s="8">
        <v>2026.530029296867</v>
      </c>
      <c r="M62" s="8">
        <v>2403.4499511718668</v>
      </c>
      <c r="N62" s="8">
        <v>2835.2399291992178</v>
      </c>
      <c r="O62" s="8">
        <v>3336.67016601562</v>
      </c>
      <c r="P62" s="8">
        <v>3875.74999999999</v>
      </c>
      <c r="Q62" s="8">
        <v>4445.7800292968695</v>
      </c>
      <c r="R62" s="8">
        <v>5052.2598876952998</v>
      </c>
      <c r="S62" s="8">
        <v>5720.79003906249</v>
      </c>
      <c r="T62" s="8">
        <v>6433.99999999999</v>
      </c>
      <c r="U62" s="8">
        <v>7202.0002441406195</v>
      </c>
      <c r="V62" s="8">
        <v>8011.2099609375</v>
      </c>
      <c r="W62" s="8">
        <v>8858.3200683593695</v>
      </c>
      <c r="X62" s="8">
        <v>9749.58984375</v>
      </c>
      <c r="Y62" s="8">
        <v>10694.43994140625</v>
      </c>
      <c r="Z62" s="8">
        <v>11670.16015625</v>
      </c>
      <c r="AA62" s="8">
        <v>12031.3095703125</v>
      </c>
    </row>
    <row r="63" spans="1:27">
      <c r="A63" s="77" t="s">
        <v>83</v>
      </c>
      <c r="B63" s="77"/>
      <c r="C63" s="70">
        <v>18345.349996566765</v>
      </c>
      <c r="D63" s="70">
        <v>22616.780640788755</v>
      </c>
      <c r="E63" s="70">
        <v>25861.411391442005</v>
      </c>
      <c r="F63" s="70">
        <v>27592.778090037104</v>
      </c>
      <c r="G63" s="70">
        <v>29344.389843033663</v>
      </c>
      <c r="H63" s="70">
        <v>30469.185651734737</v>
      </c>
      <c r="I63" s="70">
        <v>32666.324969776193</v>
      </c>
      <c r="J63" s="70">
        <v>34794.448166248687</v>
      </c>
      <c r="K63" s="70">
        <v>39111.898165084269</v>
      </c>
      <c r="L63" s="70">
        <v>41020.86873999807</v>
      </c>
      <c r="M63" s="70">
        <v>42397.788562068097</v>
      </c>
      <c r="N63" s="70">
        <v>45889.925487414512</v>
      </c>
      <c r="O63" s="70">
        <v>47191.358463019016</v>
      </c>
      <c r="P63" s="70">
        <v>47939.02861422862</v>
      </c>
      <c r="Q63" s="70">
        <v>48220.75864839815</v>
      </c>
      <c r="R63" s="70">
        <v>51371.971808854389</v>
      </c>
      <c r="S63" s="70">
        <v>52985.034301154614</v>
      </c>
      <c r="T63" s="70">
        <v>56347.702181954141</v>
      </c>
      <c r="U63" s="70">
        <v>56720.116026082098</v>
      </c>
      <c r="V63" s="70">
        <v>56582.662694969418</v>
      </c>
      <c r="W63" s="70">
        <v>58301.617312930684</v>
      </c>
      <c r="X63" s="70">
        <v>60368.467718840897</v>
      </c>
      <c r="Y63" s="70">
        <v>60764.493356735285</v>
      </c>
      <c r="Z63" s="70">
        <v>59864.022780242034</v>
      </c>
      <c r="AA63" s="70">
        <v>59475.012198501143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511.29999923706043</v>
      </c>
      <c r="V70" s="8">
        <v>511.29999923706043</v>
      </c>
      <c r="W70" s="8">
        <v>357.29999923706043</v>
      </c>
      <c r="X70" s="8">
        <v>357.29999923706043</v>
      </c>
      <c r="Y70" s="8">
        <v>357.29999923706043</v>
      </c>
      <c r="Z70" s="8">
        <v>357.29999923706043</v>
      </c>
      <c r="AA70" s="8">
        <v>666.7409792370604</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3563.8055985769283</v>
      </c>
      <c r="E73" s="8">
        <v>3597.756028646108</v>
      </c>
      <c r="F73" s="8">
        <v>3897.7560286674679</v>
      </c>
      <c r="G73" s="8">
        <v>4511.6066289633973</v>
      </c>
      <c r="H73" s="8">
        <v>4498.7980152060272</v>
      </c>
      <c r="I73" s="8">
        <v>4703.9769233896877</v>
      </c>
      <c r="J73" s="8">
        <v>4730.9234964656862</v>
      </c>
      <c r="K73" s="8">
        <v>4782.4277765629668</v>
      </c>
      <c r="L73" s="8">
        <v>4514.5277750443674</v>
      </c>
      <c r="M73" s="8">
        <v>4329.7277720718403</v>
      </c>
      <c r="N73" s="8">
        <v>4732.7067097707404</v>
      </c>
      <c r="O73" s="8">
        <v>4645.2683103161198</v>
      </c>
      <c r="P73" s="8">
        <v>5059.9664027417921</v>
      </c>
      <c r="Q73" s="8">
        <v>5020.966402950171</v>
      </c>
      <c r="R73" s="8">
        <v>5029.1215830292113</v>
      </c>
      <c r="S73" s="8">
        <v>5533.4075031636612</v>
      </c>
      <c r="T73" s="8">
        <v>5320.0636476629697</v>
      </c>
      <c r="U73" s="8">
        <v>5877.8022826842198</v>
      </c>
      <c r="V73" s="8">
        <v>5665.4022815918515</v>
      </c>
      <c r="W73" s="8">
        <v>6571.5108195057719</v>
      </c>
      <c r="X73" s="8">
        <v>7438.3590612461112</v>
      </c>
      <c r="Y73" s="8">
        <v>7242.1792105284021</v>
      </c>
      <c r="Z73" s="8">
        <v>7038.6792106015537</v>
      </c>
      <c r="AA73" s="8">
        <v>7038.6792106546527</v>
      </c>
    </row>
    <row r="74" spans="1:27">
      <c r="A74" s="16" t="s">
        <v>26</v>
      </c>
      <c r="B74" s="16" t="s">
        <v>8</v>
      </c>
      <c r="C74" s="8">
        <v>682.98999595642067</v>
      </c>
      <c r="D74" s="8">
        <v>938.7499904632557</v>
      </c>
      <c r="E74" s="8">
        <v>2232.4395104632558</v>
      </c>
      <c r="F74" s="8">
        <v>2232.4395104632558</v>
      </c>
      <c r="G74" s="8">
        <v>2232.4395104632558</v>
      </c>
      <c r="H74" s="8">
        <v>2226.3195105776967</v>
      </c>
      <c r="I74" s="8">
        <v>2226.3197006473765</v>
      </c>
      <c r="J74" s="8">
        <v>2226.3197008947964</v>
      </c>
      <c r="K74" s="8">
        <v>4133.151080577697</v>
      </c>
      <c r="L74" s="8">
        <v>4133.151080577697</v>
      </c>
      <c r="M74" s="8">
        <v>4133.151080577697</v>
      </c>
      <c r="N74" s="8">
        <v>6432.857090577696</v>
      </c>
      <c r="O74" s="8">
        <v>6432.857090577696</v>
      </c>
      <c r="P74" s="8">
        <v>6432.857090577696</v>
      </c>
      <c r="Q74" s="8">
        <v>6432.857090577696</v>
      </c>
      <c r="R74" s="8">
        <v>6935.2323913406362</v>
      </c>
      <c r="S74" s="8">
        <v>6935.2323913406362</v>
      </c>
      <c r="T74" s="8">
        <v>9079.9306860577999</v>
      </c>
      <c r="U74" s="8">
        <v>8809.9306861257119</v>
      </c>
      <c r="V74" s="8">
        <v>8791.5506860951427</v>
      </c>
      <c r="W74" s="8">
        <v>8894.4476814050395</v>
      </c>
      <c r="X74" s="8">
        <v>8822.162294974667</v>
      </c>
      <c r="Y74" s="8">
        <v>8824.1340008946736</v>
      </c>
      <c r="Z74" s="8">
        <v>8716.1340010187341</v>
      </c>
      <c r="AA74" s="8">
        <v>8716.1340011434113</v>
      </c>
    </row>
    <row r="75" spans="1:27">
      <c r="A75" s="16" t="s">
        <v>26</v>
      </c>
      <c r="B75" s="16" t="s">
        <v>84</v>
      </c>
      <c r="C75" s="8">
        <v>1151.0699992179871</v>
      </c>
      <c r="D75" s="8">
        <v>1774.0699992179871</v>
      </c>
      <c r="E75" s="8">
        <v>2407.5733592179872</v>
      </c>
      <c r="F75" s="8">
        <v>2407.573880630971</v>
      </c>
      <c r="G75" s="8">
        <v>2377.5738820921374</v>
      </c>
      <c r="H75" s="8">
        <v>2377.5738823886218</v>
      </c>
      <c r="I75" s="8">
        <v>2377.5738837902973</v>
      </c>
      <c r="J75" s="8">
        <v>2377.5738842655669</v>
      </c>
      <c r="K75" s="8">
        <v>2352.573884715227</v>
      </c>
      <c r="L75" s="8">
        <v>2352.5738852726572</v>
      </c>
      <c r="M75" s="8">
        <v>2352.5738860619972</v>
      </c>
      <c r="N75" s="8">
        <v>3319.584314008127</v>
      </c>
      <c r="O75" s="8">
        <v>3319.5843145668568</v>
      </c>
      <c r="P75" s="8">
        <v>3319.584320841107</v>
      </c>
      <c r="Q75" s="8">
        <v>3319.5843217506172</v>
      </c>
      <c r="R75" s="8">
        <v>3313.3145789593004</v>
      </c>
      <c r="S75" s="8">
        <v>3313.3145801579803</v>
      </c>
      <c r="T75" s="8">
        <v>3055.3145954601905</v>
      </c>
      <c r="U75" s="8">
        <v>2755.3146185087307</v>
      </c>
      <c r="V75" s="8">
        <v>2745.3146190701009</v>
      </c>
      <c r="W75" s="8">
        <v>2685.3146203035603</v>
      </c>
      <c r="X75" s="8">
        <v>2685.3144685868606</v>
      </c>
      <c r="Y75" s="8">
        <v>2001.0112296734401</v>
      </c>
      <c r="Z75" s="8">
        <v>1890.01087082393</v>
      </c>
      <c r="AA75" s="8">
        <v>1890.0108731073401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178.77999877929599</v>
      </c>
      <c r="D77" s="8">
        <v>237.34999394416772</v>
      </c>
      <c r="E77" s="8">
        <v>302.04000854492102</v>
      </c>
      <c r="F77" s="8">
        <v>335.67000770568774</v>
      </c>
      <c r="G77" s="8">
        <v>398.72000122070301</v>
      </c>
      <c r="H77" s="8">
        <v>470.300010681152</v>
      </c>
      <c r="I77" s="8">
        <v>550.73999786376885</v>
      </c>
      <c r="J77" s="8">
        <v>645.11000823974609</v>
      </c>
      <c r="K77" s="8">
        <v>745.01997375488202</v>
      </c>
      <c r="L77" s="8">
        <v>855.85000610351494</v>
      </c>
      <c r="M77" s="8">
        <v>985.19003295898301</v>
      </c>
      <c r="N77" s="8">
        <v>1134.390014648437</v>
      </c>
      <c r="O77" s="8">
        <v>1300.6100158691349</v>
      </c>
      <c r="P77" s="8">
        <v>1476.4400329589839</v>
      </c>
      <c r="Q77" s="8">
        <v>1655.9999389648381</v>
      </c>
      <c r="R77" s="8">
        <v>1845.34997558593</v>
      </c>
      <c r="S77" s="8">
        <v>2052.3600463867178</v>
      </c>
      <c r="T77" s="8">
        <v>2268.6199951171802</v>
      </c>
      <c r="U77" s="8">
        <v>2499.839965820312</v>
      </c>
      <c r="V77" s="8">
        <v>2741.01000976562</v>
      </c>
      <c r="W77" s="8">
        <v>2989.4500122070313</v>
      </c>
      <c r="X77" s="8">
        <v>3247.5</v>
      </c>
      <c r="Y77" s="8">
        <v>3514.7799072265598</v>
      </c>
      <c r="Z77" s="8">
        <v>3792.32006835937</v>
      </c>
      <c r="AA77" s="8">
        <v>3882.43994140625</v>
      </c>
    </row>
    <row r="78" spans="1:27">
      <c r="A78" s="77" t="s">
        <v>83</v>
      </c>
      <c r="B78" s="77"/>
      <c r="C78" s="70">
        <v>6944.7099890708869</v>
      </c>
      <c r="D78" s="70">
        <v>8683.6355667909629</v>
      </c>
      <c r="E78" s="70">
        <v>10392.968891460896</v>
      </c>
      <c r="F78" s="70">
        <v>10726.599412056006</v>
      </c>
      <c r="G78" s="70">
        <v>11127.500007328117</v>
      </c>
      <c r="H78" s="70">
        <v>11180.151403442122</v>
      </c>
      <c r="I78" s="70">
        <v>11188.910504928192</v>
      </c>
      <c r="J78" s="70">
        <v>11310.227089102857</v>
      </c>
      <c r="K78" s="70">
        <v>13343.472714847834</v>
      </c>
      <c r="L78" s="70">
        <v>13106.402746235297</v>
      </c>
      <c r="M78" s="70">
        <v>13050.942770907577</v>
      </c>
      <c r="N78" s="70">
        <v>16340.838128242061</v>
      </c>
      <c r="O78" s="70">
        <v>16419.619730566868</v>
      </c>
      <c r="P78" s="70">
        <v>17010.147846356638</v>
      </c>
      <c r="Q78" s="70">
        <v>17150.707753480383</v>
      </c>
      <c r="R78" s="70">
        <v>17844.318528152136</v>
      </c>
      <c r="S78" s="70">
        <v>18555.614520286057</v>
      </c>
      <c r="T78" s="70">
        <v>20445.2289235352</v>
      </c>
      <c r="U78" s="70">
        <v>20454.187552376035</v>
      </c>
      <c r="V78" s="70">
        <v>20454.577595759776</v>
      </c>
      <c r="W78" s="70">
        <v>21498.023132658465</v>
      </c>
      <c r="X78" s="70">
        <v>22550.635824044701</v>
      </c>
      <c r="Y78" s="70">
        <v>21939.404347560136</v>
      </c>
      <c r="Z78" s="70">
        <v>21794.44415004065</v>
      </c>
      <c r="AA78" s="70">
        <v>22194.005005548715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2409</v>
      </c>
      <c r="H86" s="8">
        <v>2409</v>
      </c>
      <c r="I86" s="8">
        <v>2409</v>
      </c>
      <c r="J86" s="8">
        <v>2409</v>
      </c>
      <c r="K86" s="8">
        <v>2409</v>
      </c>
      <c r="L86" s="8">
        <v>2409</v>
      </c>
      <c r="M86" s="8">
        <v>2409</v>
      </c>
      <c r="N86" s="8">
        <v>2409</v>
      </c>
      <c r="O86" s="8">
        <v>2409</v>
      </c>
      <c r="P86" s="8">
        <v>2409</v>
      </c>
      <c r="Q86" s="8">
        <v>2409</v>
      </c>
      <c r="R86" s="8">
        <v>2409</v>
      </c>
      <c r="S86" s="8">
        <v>2409</v>
      </c>
      <c r="T86" s="8">
        <v>2409</v>
      </c>
      <c r="U86" s="8">
        <v>2409</v>
      </c>
      <c r="V86" s="8">
        <v>2409</v>
      </c>
      <c r="W86" s="8">
        <v>2409</v>
      </c>
      <c r="X86" s="8">
        <v>2409</v>
      </c>
      <c r="Y86" s="8">
        <v>2409</v>
      </c>
      <c r="Z86" s="8">
        <v>2409</v>
      </c>
      <c r="AA86" s="8">
        <v>2409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1171.4406984741208</v>
      </c>
      <c r="E88" s="8">
        <v>1464.9859984741211</v>
      </c>
      <c r="F88" s="8">
        <v>1761.201364474121</v>
      </c>
      <c r="G88" s="8">
        <v>1880.8867524741213</v>
      </c>
      <c r="H88" s="8">
        <v>2000.572163474121</v>
      </c>
      <c r="I88" s="8">
        <v>2140.459538474121</v>
      </c>
      <c r="J88" s="8">
        <v>2261.4742784741211</v>
      </c>
      <c r="K88" s="8">
        <v>2381.1597522166207</v>
      </c>
      <c r="L88" s="8">
        <v>2464.2231663347211</v>
      </c>
      <c r="M88" s="8">
        <v>2596.435453474121</v>
      </c>
      <c r="N88" s="8">
        <v>2726.928578474121</v>
      </c>
      <c r="O88" s="8">
        <v>2861.9124684741209</v>
      </c>
      <c r="P88" s="8">
        <v>2997.7711428784105</v>
      </c>
      <c r="Q88" s="8">
        <v>2997.7711428905309</v>
      </c>
      <c r="R88" s="8">
        <v>2997.7711429052906</v>
      </c>
      <c r="S88" s="8">
        <v>2997.7711429181409</v>
      </c>
      <c r="T88" s="8">
        <v>2997.7711429381507</v>
      </c>
      <c r="U88" s="8">
        <v>2853.7711429499909</v>
      </c>
      <c r="V88" s="8">
        <v>2853.7711429688907</v>
      </c>
      <c r="W88" s="8">
        <v>2853.7711429895407</v>
      </c>
      <c r="X88" s="8">
        <v>2853.7711430344207</v>
      </c>
      <c r="Y88" s="8">
        <v>2853.7711430737008</v>
      </c>
      <c r="Z88" s="8">
        <v>2853.7711430876707</v>
      </c>
      <c r="AA88" s="8">
        <v>2546.0211431038606</v>
      </c>
    </row>
    <row r="89" spans="1:27">
      <c r="A89" s="16" t="s">
        <v>27</v>
      </c>
      <c r="B89" s="16" t="s">
        <v>8</v>
      </c>
      <c r="C89" s="8">
        <v>0</v>
      </c>
      <c r="D89" s="8">
        <v>0</v>
      </c>
      <c r="E89" s="8">
        <v>360.79998779296801</v>
      </c>
      <c r="F89" s="8">
        <v>383.94850579296804</v>
      </c>
      <c r="G89" s="8">
        <v>383.94850579296804</v>
      </c>
      <c r="H89" s="8">
        <v>383.94850579296804</v>
      </c>
      <c r="I89" s="8">
        <v>383.94850579296804</v>
      </c>
      <c r="J89" s="8">
        <v>383.94850579296804</v>
      </c>
      <c r="K89" s="8">
        <v>383.94850579296804</v>
      </c>
      <c r="L89" s="8">
        <v>510.79998779296801</v>
      </c>
      <c r="M89" s="8">
        <v>510.79998779296801</v>
      </c>
      <c r="N89" s="8">
        <v>510.79998779296801</v>
      </c>
      <c r="O89" s="8">
        <v>510.79998779296801</v>
      </c>
      <c r="P89" s="8">
        <v>510.79998779296801</v>
      </c>
      <c r="Q89" s="8">
        <v>510.79998779296801</v>
      </c>
      <c r="R89" s="8">
        <v>510.79998779296801</v>
      </c>
      <c r="S89" s="8">
        <v>510.79998779296801</v>
      </c>
      <c r="T89" s="8">
        <v>510.79998779296801</v>
      </c>
      <c r="U89" s="8">
        <v>510.79998779296801</v>
      </c>
      <c r="V89" s="8">
        <v>510.79998779296801</v>
      </c>
      <c r="W89" s="8">
        <v>510.79998779296801</v>
      </c>
      <c r="X89" s="8">
        <v>510.79998779296801</v>
      </c>
      <c r="Y89" s="8">
        <v>510.79998779296801</v>
      </c>
      <c r="Z89" s="8">
        <v>510.79998779296801</v>
      </c>
      <c r="AA89" s="8">
        <v>510.79998779296801</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1.1445439E-4</v>
      </c>
      <c r="S90" s="8">
        <v>1.15663956E-4</v>
      </c>
      <c r="T90" s="8">
        <v>1.2305093999999999E-4</v>
      </c>
      <c r="U90" s="8">
        <v>2.2875012499999999E-4</v>
      </c>
      <c r="V90" s="8">
        <v>2.3862338599999998E-4</v>
      </c>
      <c r="W90" s="8">
        <v>2.6656714999999999E-4</v>
      </c>
      <c r="X90" s="8">
        <v>2.6712038000000003E-4</v>
      </c>
      <c r="Y90" s="8">
        <v>2.8945632000000002E-4</v>
      </c>
      <c r="Z90" s="8">
        <v>3.1307436000000002E-4</v>
      </c>
      <c r="AA90" s="8">
        <v>3.2786560999999999E-4</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9.1400003433227504</v>
      </c>
      <c r="D92" s="8">
        <v>14.970000088214826</v>
      </c>
      <c r="E92" s="8">
        <v>22.75999951362601</v>
      </c>
      <c r="F92" s="8">
        <v>35.969998836517263</v>
      </c>
      <c r="G92" s="8">
        <v>45.950000762939403</v>
      </c>
      <c r="H92" s="8">
        <v>57.990000724792431</v>
      </c>
      <c r="I92" s="8">
        <v>71.619998931884709</v>
      </c>
      <c r="J92" s="8">
        <v>89.329999923705898</v>
      </c>
      <c r="K92" s="8">
        <v>108.2700004577636</v>
      </c>
      <c r="L92" s="8">
        <v>130.0800018310546</v>
      </c>
      <c r="M92" s="8">
        <v>156.1399993896479</v>
      </c>
      <c r="N92" s="8">
        <v>186.2100028991695</v>
      </c>
      <c r="O92" s="8">
        <v>220.70000457763589</v>
      </c>
      <c r="P92" s="8">
        <v>258.4700012207021</v>
      </c>
      <c r="Q92" s="8">
        <v>295.89999389648398</v>
      </c>
      <c r="R92" s="8">
        <v>335.68000030517499</v>
      </c>
      <c r="S92" s="8">
        <v>379.43998718261599</v>
      </c>
      <c r="T92" s="8">
        <v>425.90998840331997</v>
      </c>
      <c r="U92" s="8">
        <v>475.73001098632699</v>
      </c>
      <c r="V92" s="8">
        <v>528.13999938964696</v>
      </c>
      <c r="W92" s="8">
        <v>582.74000549316304</v>
      </c>
      <c r="X92" s="8">
        <v>640.05999755859307</v>
      </c>
      <c r="Y92" s="8">
        <v>700.669982910155</v>
      </c>
      <c r="Z92" s="8">
        <v>762.95999145507699</v>
      </c>
      <c r="AA92" s="8">
        <v>779.77999877929597</v>
      </c>
    </row>
    <row r="93" spans="1:27">
      <c r="A93" s="77" t="s">
        <v>83</v>
      </c>
      <c r="B93" s="77"/>
      <c r="C93" s="70">
        <v>3367.4899988174438</v>
      </c>
      <c r="D93" s="70">
        <v>3981.4106985623357</v>
      </c>
      <c r="E93" s="70">
        <v>4643.5459857807155</v>
      </c>
      <c r="F93" s="70">
        <v>4976.1198691036061</v>
      </c>
      <c r="G93" s="70">
        <v>5105.785259030029</v>
      </c>
      <c r="H93" s="70">
        <v>5237.5106699918815</v>
      </c>
      <c r="I93" s="70">
        <v>5391.0280431989731</v>
      </c>
      <c r="J93" s="70">
        <v>5529.752784190795</v>
      </c>
      <c r="K93" s="70">
        <v>5668.3782584673527</v>
      </c>
      <c r="L93" s="70">
        <v>5900.1031559587436</v>
      </c>
      <c r="M93" s="70">
        <v>6058.3754406567368</v>
      </c>
      <c r="N93" s="70">
        <v>6218.9385691662583</v>
      </c>
      <c r="O93" s="70">
        <v>6388.4124608447246</v>
      </c>
      <c r="P93" s="70">
        <v>6562.0411318920806</v>
      </c>
      <c r="Q93" s="70">
        <v>6479.4711245799836</v>
      </c>
      <c r="R93" s="70">
        <v>6519.2512454578236</v>
      </c>
      <c r="S93" s="70">
        <v>6563.0112335576814</v>
      </c>
      <c r="T93" s="70">
        <v>6609.4812421853785</v>
      </c>
      <c r="U93" s="70">
        <v>6515.3013704794103</v>
      </c>
      <c r="V93" s="70">
        <v>6567.7113687748915</v>
      </c>
      <c r="W93" s="70">
        <v>6622.3114028428217</v>
      </c>
      <c r="X93" s="70">
        <v>6679.6313955063615</v>
      </c>
      <c r="Y93" s="70">
        <v>6740.2414032331444</v>
      </c>
      <c r="Z93" s="70">
        <v>6802.5314354100756</v>
      </c>
      <c r="AA93" s="70">
        <v>6245.6014575417348</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12803.464746565447</v>
      </c>
      <c r="E98" s="8">
        <v>18648.941854416957</v>
      </c>
      <c r="F98" s="8">
        <v>21727.590038098821</v>
      </c>
      <c r="G98" s="8">
        <v>21856.464047329795</v>
      </c>
      <c r="H98" s="8">
        <v>22056.464048111317</v>
      </c>
      <c r="I98" s="8">
        <v>22287.709191653739</v>
      </c>
      <c r="J98" s="8">
        <v>22222.379193753946</v>
      </c>
      <c r="K98" s="8">
        <v>25206.929130054421</v>
      </c>
      <c r="L98" s="8">
        <v>25206.929131300589</v>
      </c>
      <c r="M98" s="8">
        <v>25156.929134334074</v>
      </c>
      <c r="N98" s="8">
        <v>27334.9877257466</v>
      </c>
      <c r="O98" s="8">
        <v>27229.987727918</v>
      </c>
      <c r="P98" s="8">
        <v>27634.939953676872</v>
      </c>
      <c r="Q98" s="8">
        <v>27569.939956242473</v>
      </c>
      <c r="R98" s="8">
        <v>27263.670332864691</v>
      </c>
      <c r="S98" s="8">
        <v>27213.67037252216</v>
      </c>
      <c r="T98" s="8">
        <v>26705.600394160345</v>
      </c>
      <c r="U98" s="8">
        <v>26005.600553433353</v>
      </c>
      <c r="V98" s="8">
        <v>25318.000565007642</v>
      </c>
      <c r="W98" s="8">
        <v>27830.926490187718</v>
      </c>
      <c r="X98" s="8">
        <v>27008.302422014567</v>
      </c>
      <c r="Y98" s="8">
        <v>24609.548228740357</v>
      </c>
      <c r="Z98" s="8">
        <v>21453.900972261359</v>
      </c>
      <c r="AA98" s="8">
        <v>20435.026957217109</v>
      </c>
    </row>
    <row r="99" spans="1:27" collapsed="1">
      <c r="A99" s="16" t="s">
        <v>17</v>
      </c>
      <c r="B99" s="16" t="s">
        <v>188</v>
      </c>
      <c r="C99" s="8">
        <v>1560</v>
      </c>
      <c r="D99" s="8">
        <v>1560</v>
      </c>
      <c r="E99" s="8">
        <v>1560</v>
      </c>
      <c r="F99" s="8">
        <v>4410</v>
      </c>
      <c r="G99" s="8">
        <v>4410</v>
      </c>
      <c r="H99" s="8">
        <v>4410</v>
      </c>
      <c r="I99" s="8">
        <v>4410</v>
      </c>
      <c r="J99" s="8">
        <v>4410</v>
      </c>
      <c r="K99" s="8">
        <v>4410</v>
      </c>
      <c r="L99" s="8">
        <v>6408</v>
      </c>
      <c r="M99" s="8">
        <v>6408</v>
      </c>
      <c r="N99" s="8">
        <v>6408</v>
      </c>
      <c r="O99" s="8">
        <v>6408</v>
      </c>
      <c r="P99" s="8">
        <v>6408</v>
      </c>
      <c r="Q99" s="8">
        <v>6408</v>
      </c>
      <c r="R99" s="8">
        <v>6408</v>
      </c>
      <c r="S99" s="8">
        <v>6408</v>
      </c>
      <c r="T99" s="8">
        <v>6408</v>
      </c>
      <c r="U99" s="8">
        <v>6408</v>
      </c>
      <c r="V99" s="8">
        <v>6408</v>
      </c>
      <c r="W99" s="8">
        <v>6408</v>
      </c>
      <c r="X99" s="8">
        <v>6408</v>
      </c>
      <c r="Y99" s="8">
        <v>6408</v>
      </c>
      <c r="Z99" s="8">
        <v>6408</v>
      </c>
      <c r="AA99" s="8">
        <v>6408</v>
      </c>
    </row>
    <row r="100" spans="1:27">
      <c r="A100" s="16" t="s">
        <v>17</v>
      </c>
      <c r="B100" s="16" t="s">
        <v>94</v>
      </c>
      <c r="C100" s="8">
        <v>771.66000461578074</v>
      </c>
      <c r="D100" s="8">
        <v>1149.8000021576863</v>
      </c>
      <c r="E100" s="8">
        <v>1657.4399921894051</v>
      </c>
      <c r="F100" s="8">
        <v>2327.9300265312172</v>
      </c>
      <c r="G100" s="8">
        <v>2933.4399833679186</v>
      </c>
      <c r="H100" s="8">
        <v>3636.1500730514413</v>
      </c>
      <c r="I100" s="8">
        <v>4456.0800132751438</v>
      </c>
      <c r="J100" s="8">
        <v>5417.259923934932</v>
      </c>
      <c r="K100" s="8">
        <v>6421.9800376891963</v>
      </c>
      <c r="L100" s="8">
        <v>7544.2601470947066</v>
      </c>
      <c r="M100" s="8">
        <v>8859.3200836181495</v>
      </c>
      <c r="N100" s="8">
        <v>10386.000041961655</v>
      </c>
      <c r="O100" s="8">
        <v>12145.370079040498</v>
      </c>
      <c r="P100" s="8">
        <v>14017.920043945296</v>
      </c>
      <c r="Q100" s="8">
        <v>15960.220123290992</v>
      </c>
      <c r="R100" s="8">
        <v>18021.270210266084</v>
      </c>
      <c r="S100" s="8">
        <v>20296.079940795877</v>
      </c>
      <c r="T100" s="8">
        <v>22701.169754028291</v>
      </c>
      <c r="U100" s="8">
        <v>25296.31021118163</v>
      </c>
      <c r="V100" s="8">
        <v>28002.639999389638</v>
      </c>
      <c r="W100" s="8">
        <v>30830.220046997063</v>
      </c>
      <c r="X100" s="8">
        <v>33791.079528808594</v>
      </c>
      <c r="Y100" s="8">
        <v>36887.859558105469</v>
      </c>
      <c r="Z100" s="8">
        <v>40097.620391845696</v>
      </c>
      <c r="AA100" s="8">
        <v>41204.099822998047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4052.4931670245342</v>
      </c>
      <c r="E103" s="8">
        <v>4909.3083470245347</v>
      </c>
      <c r="F103" s="8">
        <v>5444.5013853910841</v>
      </c>
      <c r="G103" s="8">
        <v>5603.3753875069542</v>
      </c>
      <c r="H103" s="8">
        <v>5803.3753877559393</v>
      </c>
      <c r="I103" s="8">
        <v>6034.6203891124151</v>
      </c>
      <c r="J103" s="8">
        <v>6024.6203901500157</v>
      </c>
      <c r="K103" s="8">
        <v>6024.620390590555</v>
      </c>
      <c r="L103" s="8">
        <v>6024.620391022725</v>
      </c>
      <c r="M103" s="8">
        <v>5974.6203928287296</v>
      </c>
      <c r="N103" s="8">
        <v>6027.6983042371448</v>
      </c>
      <c r="O103" s="8">
        <v>6027.6983047541853</v>
      </c>
      <c r="P103" s="8">
        <v>6027.6983638674456</v>
      </c>
      <c r="Q103" s="8">
        <v>5962.6983649752347</v>
      </c>
      <c r="R103" s="8">
        <v>5962.6983665414054</v>
      </c>
      <c r="S103" s="8">
        <v>5962.6983994901748</v>
      </c>
      <c r="T103" s="8">
        <v>5912.6984042887043</v>
      </c>
      <c r="U103" s="8">
        <v>5912.6984184788344</v>
      </c>
      <c r="V103" s="8">
        <v>5885.0984185918642</v>
      </c>
      <c r="W103" s="8">
        <v>5335.0984194621251</v>
      </c>
      <c r="X103" s="8">
        <v>5028.725244625095</v>
      </c>
      <c r="Y103" s="8">
        <v>4171.5901532105418</v>
      </c>
      <c r="Z103" s="8">
        <v>3836.3972518581313</v>
      </c>
      <c r="AA103" s="8">
        <v>3677.5232218370011</v>
      </c>
    </row>
    <row r="104" spans="1:27">
      <c r="A104" s="16" t="s">
        <v>23</v>
      </c>
      <c r="B104" s="16" t="s">
        <v>188</v>
      </c>
      <c r="C104" s="8">
        <v>840</v>
      </c>
      <c r="D104" s="8">
        <v>840</v>
      </c>
      <c r="E104" s="8">
        <v>840</v>
      </c>
      <c r="F104" s="8">
        <v>3690</v>
      </c>
      <c r="G104" s="8">
        <v>3690</v>
      </c>
      <c r="H104" s="8">
        <v>3690</v>
      </c>
      <c r="I104" s="8">
        <v>3690</v>
      </c>
      <c r="J104" s="8">
        <v>3690</v>
      </c>
      <c r="K104" s="8">
        <v>3690</v>
      </c>
      <c r="L104" s="8">
        <v>3690</v>
      </c>
      <c r="M104" s="8">
        <v>3690</v>
      </c>
      <c r="N104" s="8">
        <v>3690</v>
      </c>
      <c r="O104" s="8">
        <v>3690</v>
      </c>
      <c r="P104" s="8">
        <v>3690</v>
      </c>
      <c r="Q104" s="8">
        <v>3690</v>
      </c>
      <c r="R104" s="8">
        <v>3690</v>
      </c>
      <c r="S104" s="8">
        <v>3690</v>
      </c>
      <c r="T104" s="8">
        <v>3690</v>
      </c>
      <c r="U104" s="8">
        <v>3690</v>
      </c>
      <c r="V104" s="8">
        <v>3690</v>
      </c>
      <c r="W104" s="8">
        <v>3690</v>
      </c>
      <c r="X104" s="8">
        <v>3690</v>
      </c>
      <c r="Y104" s="8">
        <v>3690</v>
      </c>
      <c r="Z104" s="8">
        <v>3690</v>
      </c>
      <c r="AA104" s="8">
        <v>3690</v>
      </c>
    </row>
    <row r="105" spans="1:27">
      <c r="A105" s="16" t="s">
        <v>23</v>
      </c>
      <c r="B105" s="16" t="s">
        <v>94</v>
      </c>
      <c r="C105" s="8">
        <v>292.36999511718699</v>
      </c>
      <c r="D105" s="8">
        <v>432.37001323699911</v>
      </c>
      <c r="E105" s="8">
        <v>621.10998535156205</v>
      </c>
      <c r="F105" s="8">
        <v>877.68000793456986</v>
      </c>
      <c r="G105" s="8">
        <v>1101.140014648437</v>
      </c>
      <c r="H105" s="8">
        <v>1364.4800567626869</v>
      </c>
      <c r="I105" s="8">
        <v>1678.5599670410149</v>
      </c>
      <c r="J105" s="8">
        <v>2038.93994140625</v>
      </c>
      <c r="K105" s="8">
        <v>2397.2100219726508</v>
      </c>
      <c r="L105" s="8">
        <v>2790.2500610351508</v>
      </c>
      <c r="M105" s="8">
        <v>3251.3001098632813</v>
      </c>
      <c r="N105" s="8">
        <v>3788.1600341796802</v>
      </c>
      <c r="O105" s="8">
        <v>4407.45996093749</v>
      </c>
      <c r="P105" s="8">
        <v>5055.419921875</v>
      </c>
      <c r="Q105" s="8">
        <v>5711.9300537109302</v>
      </c>
      <c r="R105" s="8">
        <v>6409.9802246093695</v>
      </c>
      <c r="S105" s="8">
        <v>7183.1398925781195</v>
      </c>
      <c r="T105" s="8">
        <v>7993.6398925781195</v>
      </c>
      <c r="U105" s="8">
        <v>8876.2900390625</v>
      </c>
      <c r="V105" s="8">
        <v>9790.3400878906195</v>
      </c>
      <c r="W105" s="8">
        <v>10743.27978515625</v>
      </c>
      <c r="X105" s="8">
        <v>11741.759765625</v>
      </c>
      <c r="Y105" s="8">
        <v>12788.27978515625</v>
      </c>
      <c r="Z105" s="8">
        <v>13883.31005859375</v>
      </c>
      <c r="AA105" s="8">
        <v>14232.1904296875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3223.1113606103513</v>
      </c>
      <c r="E108" s="8">
        <v>5923.5110006103514</v>
      </c>
      <c r="F108" s="8">
        <v>7666.3246884297914</v>
      </c>
      <c r="G108" s="8">
        <v>7666.3246931194808</v>
      </c>
      <c r="H108" s="8">
        <v>7666.324693214231</v>
      </c>
      <c r="I108" s="8">
        <v>7666.324693809961</v>
      </c>
      <c r="J108" s="8">
        <v>7666.3246941142661</v>
      </c>
      <c r="K108" s="8">
        <v>7666.324694194961</v>
      </c>
      <c r="L108" s="8">
        <v>7666.3246942620308</v>
      </c>
      <c r="M108" s="8">
        <v>7666.3246945336705</v>
      </c>
      <c r="N108" s="8">
        <v>8824.2949462848501</v>
      </c>
      <c r="O108" s="8">
        <v>8724.2949471855809</v>
      </c>
      <c r="P108" s="8">
        <v>9129.247107215042</v>
      </c>
      <c r="Q108" s="8">
        <v>9129.2471075433405</v>
      </c>
      <c r="R108" s="8">
        <v>9129.2471106311204</v>
      </c>
      <c r="S108" s="8">
        <v>9079.2471147614706</v>
      </c>
      <c r="T108" s="8">
        <v>9079.2471159981505</v>
      </c>
      <c r="U108" s="8">
        <v>8879.2471320408004</v>
      </c>
      <c r="V108" s="8">
        <v>8329.2471327775311</v>
      </c>
      <c r="W108" s="8">
        <v>11942.173027370722</v>
      </c>
      <c r="X108" s="8">
        <v>11525.922506491772</v>
      </c>
      <c r="Y108" s="8">
        <v>11249.615577624614</v>
      </c>
      <c r="Z108" s="8">
        <v>9360.802368909046</v>
      </c>
      <c r="AA108" s="8">
        <v>9100.8023665847759</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122.550003051757</v>
      </c>
      <c r="D110" s="8">
        <v>200.80999469756986</v>
      </c>
      <c r="E110" s="8">
        <v>311.58000564575138</v>
      </c>
      <c r="F110" s="8">
        <v>478.78000640869089</v>
      </c>
      <c r="G110" s="8">
        <v>622.82999420165993</v>
      </c>
      <c r="H110" s="8">
        <v>788.04002380370991</v>
      </c>
      <c r="I110" s="8">
        <v>980.39002990722497</v>
      </c>
      <c r="J110" s="8">
        <v>1207.8900146484359</v>
      </c>
      <c r="K110" s="8">
        <v>1459.5799865722649</v>
      </c>
      <c r="L110" s="8">
        <v>1741.55004882812</v>
      </c>
      <c r="M110" s="8">
        <v>2063.23999023437</v>
      </c>
      <c r="N110" s="8">
        <v>2442.0000610351508</v>
      </c>
      <c r="O110" s="8">
        <v>2879.9299316406168</v>
      </c>
      <c r="P110" s="8">
        <v>3351.84008789062</v>
      </c>
      <c r="Q110" s="8">
        <v>3850.61010742187</v>
      </c>
      <c r="R110" s="8">
        <v>4378.0001220703098</v>
      </c>
      <c r="S110" s="8">
        <v>4960.3499755859302</v>
      </c>
      <c r="T110" s="8">
        <v>5578.9998779296802</v>
      </c>
      <c r="U110" s="8">
        <v>6242.4499511718695</v>
      </c>
      <c r="V110" s="8">
        <v>6931.93994140625</v>
      </c>
      <c r="W110" s="8">
        <v>7656.43017578125</v>
      </c>
      <c r="X110" s="8">
        <v>8412.169921875</v>
      </c>
      <c r="Y110" s="8">
        <v>9189.68994140625</v>
      </c>
      <c r="Z110" s="8">
        <v>9988.8701171875</v>
      </c>
      <c r="AA110" s="8">
        <v>10278.3798828125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3753.7902197125745</v>
      </c>
      <c r="E113" s="8">
        <v>5408.5491475640847</v>
      </c>
      <c r="F113" s="8">
        <v>6209.1900836469749</v>
      </c>
      <c r="G113" s="8">
        <v>6209.1900846112248</v>
      </c>
      <c r="H113" s="8">
        <v>6209.1900847525249</v>
      </c>
      <c r="I113" s="8">
        <v>6209.190224941065</v>
      </c>
      <c r="J113" s="8">
        <v>6153.860225224098</v>
      </c>
      <c r="K113" s="8">
        <v>9163.410160553678</v>
      </c>
      <c r="L113" s="8">
        <v>9163.4101607431767</v>
      </c>
      <c r="M113" s="8">
        <v>9163.4101609096779</v>
      </c>
      <c r="N113" s="8">
        <v>9163.4101612164777</v>
      </c>
      <c r="O113" s="8">
        <v>9158.4101614113788</v>
      </c>
      <c r="P113" s="8">
        <v>9158.4101617532779</v>
      </c>
      <c r="Q113" s="8">
        <v>9158.4101619732792</v>
      </c>
      <c r="R113" s="8">
        <v>8858.4101622784783</v>
      </c>
      <c r="S113" s="8">
        <v>8858.4101624485775</v>
      </c>
      <c r="T113" s="8">
        <v>8658.3401553623589</v>
      </c>
      <c r="U113" s="8">
        <v>8458.3401556548597</v>
      </c>
      <c r="V113" s="8">
        <v>8358.3401559447593</v>
      </c>
      <c r="W113" s="8">
        <v>7868.3401564841597</v>
      </c>
      <c r="X113" s="8">
        <v>7768.33993519046</v>
      </c>
      <c r="Y113" s="8">
        <v>7187.3309787754406</v>
      </c>
      <c r="Z113" s="8">
        <v>6366.6901675958907</v>
      </c>
      <c r="AA113" s="8">
        <v>5766.6901678223803</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168.82000732421801</v>
      </c>
      <c r="D115" s="8">
        <v>264.30000019073486</v>
      </c>
      <c r="E115" s="8">
        <v>399.94999313354447</v>
      </c>
      <c r="F115" s="8">
        <v>599.8300056457515</v>
      </c>
      <c r="G115" s="8">
        <v>764.79997253417901</v>
      </c>
      <c r="H115" s="8">
        <v>955.33998107909997</v>
      </c>
      <c r="I115" s="8">
        <v>1174.77001953125</v>
      </c>
      <c r="J115" s="8">
        <v>1435.9899597167939</v>
      </c>
      <c r="K115" s="8">
        <v>1711.9000549316349</v>
      </c>
      <c r="L115" s="8">
        <v>2026.530029296867</v>
      </c>
      <c r="M115" s="8">
        <v>2403.4499511718668</v>
      </c>
      <c r="N115" s="8">
        <v>2835.2399291992178</v>
      </c>
      <c r="O115" s="8">
        <v>3336.67016601562</v>
      </c>
      <c r="P115" s="8">
        <v>3875.74999999999</v>
      </c>
      <c r="Q115" s="8">
        <v>4445.7800292968695</v>
      </c>
      <c r="R115" s="8">
        <v>5052.2598876952998</v>
      </c>
      <c r="S115" s="8">
        <v>5720.79003906249</v>
      </c>
      <c r="T115" s="8">
        <v>6433.99999999999</v>
      </c>
      <c r="U115" s="8">
        <v>7202.0002441406195</v>
      </c>
      <c r="V115" s="8">
        <v>8011.2099609375</v>
      </c>
      <c r="W115" s="8">
        <v>8858.3200683593695</v>
      </c>
      <c r="X115" s="8">
        <v>9749.58984375</v>
      </c>
      <c r="Y115" s="8">
        <v>10694.43994140625</v>
      </c>
      <c r="Z115" s="8">
        <v>11670.16015625</v>
      </c>
      <c r="AA115" s="8">
        <v>12031.3095703125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2407.5733592179872</v>
      </c>
      <c r="F118" s="8">
        <v>2407.573880630971</v>
      </c>
      <c r="G118" s="8">
        <v>2377.573882092137</v>
      </c>
      <c r="H118" s="8">
        <v>2377.5738823886222</v>
      </c>
      <c r="I118" s="8">
        <v>2377.5738837902973</v>
      </c>
      <c r="J118" s="8">
        <v>2377.5738842655674</v>
      </c>
      <c r="K118" s="8">
        <v>2352.573884715227</v>
      </c>
      <c r="L118" s="8">
        <v>2352.5738852726572</v>
      </c>
      <c r="M118" s="8">
        <v>2352.5738860619972</v>
      </c>
      <c r="N118" s="8">
        <v>3319.584314008127</v>
      </c>
      <c r="O118" s="8">
        <v>3319.5843145668568</v>
      </c>
      <c r="P118" s="8">
        <v>3319.584320841107</v>
      </c>
      <c r="Q118" s="8">
        <v>3319.5843217506172</v>
      </c>
      <c r="R118" s="8">
        <v>3313.3145789593009</v>
      </c>
      <c r="S118" s="8">
        <v>3313.3145801579803</v>
      </c>
      <c r="T118" s="8">
        <v>3055.3145954601905</v>
      </c>
      <c r="U118" s="8">
        <v>2755.3146185087307</v>
      </c>
      <c r="V118" s="8">
        <v>2745.3146190701009</v>
      </c>
      <c r="W118" s="8">
        <v>2685.3146203035603</v>
      </c>
      <c r="X118" s="8">
        <v>2685.3144685868606</v>
      </c>
      <c r="Y118" s="8">
        <v>2001.0112296734401</v>
      </c>
      <c r="Z118" s="8">
        <v>1890.01087082393</v>
      </c>
      <c r="AA118" s="8">
        <v>1890.0108731073401</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178.77999877929599</v>
      </c>
      <c r="D120" s="8">
        <v>237.34999394416772</v>
      </c>
      <c r="E120" s="8">
        <v>302.04000854492102</v>
      </c>
      <c r="F120" s="8">
        <v>335.67000770568774</v>
      </c>
      <c r="G120" s="8">
        <v>398.72000122070301</v>
      </c>
      <c r="H120" s="8">
        <v>470.300010681152</v>
      </c>
      <c r="I120" s="8">
        <v>550.73999786376885</v>
      </c>
      <c r="J120" s="8">
        <v>645.11000823974609</v>
      </c>
      <c r="K120" s="8">
        <v>745.01997375488202</v>
      </c>
      <c r="L120" s="8">
        <v>855.85000610351494</v>
      </c>
      <c r="M120" s="8">
        <v>985.19003295898301</v>
      </c>
      <c r="N120" s="8">
        <v>1134.390014648437</v>
      </c>
      <c r="O120" s="8">
        <v>1300.6100158691349</v>
      </c>
      <c r="P120" s="8">
        <v>1476.4400329589839</v>
      </c>
      <c r="Q120" s="8">
        <v>1655.9999389648381</v>
      </c>
      <c r="R120" s="8">
        <v>1845.34997558593</v>
      </c>
      <c r="S120" s="8">
        <v>2052.3600463867178</v>
      </c>
      <c r="T120" s="8">
        <v>2268.6199951171802</v>
      </c>
      <c r="U120" s="8">
        <v>2499.839965820312</v>
      </c>
      <c r="V120" s="8">
        <v>2741.01000976562</v>
      </c>
      <c r="W120" s="8">
        <v>2989.4500122070313</v>
      </c>
      <c r="X120" s="8">
        <v>3247.5</v>
      </c>
      <c r="Y120" s="8">
        <v>3514.7799072265598</v>
      </c>
      <c r="Z120" s="8">
        <v>3792.32006835937</v>
      </c>
      <c r="AA120" s="8">
        <v>3882.43994140625</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1.1445439E-4</v>
      </c>
      <c r="S123" s="8">
        <v>1.15663956E-4</v>
      </c>
      <c r="T123" s="8">
        <v>1.2305093999999999E-4</v>
      </c>
      <c r="U123" s="8">
        <v>2.2875012499999999E-4</v>
      </c>
      <c r="V123" s="8">
        <v>2.3862338599999998E-4</v>
      </c>
      <c r="W123" s="8">
        <v>2.6656714999999999E-4</v>
      </c>
      <c r="X123" s="8">
        <v>2.6712038000000003E-4</v>
      </c>
      <c r="Y123" s="8">
        <v>2.8945632000000002E-4</v>
      </c>
      <c r="Z123" s="8">
        <v>3.1307436000000002E-4</v>
      </c>
      <c r="AA123" s="8">
        <v>3.2786560999999999E-4</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9.1400003433227504</v>
      </c>
      <c r="D125" s="8">
        <v>14.970000088214826</v>
      </c>
      <c r="E125" s="8">
        <v>22.75999951362601</v>
      </c>
      <c r="F125" s="8">
        <v>35.969998836517263</v>
      </c>
      <c r="G125" s="8">
        <v>45.950000762939403</v>
      </c>
      <c r="H125" s="8">
        <v>57.990000724792431</v>
      </c>
      <c r="I125" s="8">
        <v>71.619998931884709</v>
      </c>
      <c r="J125" s="8">
        <v>89.329999923705898</v>
      </c>
      <c r="K125" s="8">
        <v>108.2700004577636</v>
      </c>
      <c r="L125" s="8">
        <v>130.0800018310546</v>
      </c>
      <c r="M125" s="8">
        <v>156.1399993896479</v>
      </c>
      <c r="N125" s="8">
        <v>186.2100028991695</v>
      </c>
      <c r="O125" s="8">
        <v>220.70000457763589</v>
      </c>
      <c r="P125" s="8">
        <v>258.4700012207021</v>
      </c>
      <c r="Q125" s="8">
        <v>295.89999389648398</v>
      </c>
      <c r="R125" s="8">
        <v>335.68000030517499</v>
      </c>
      <c r="S125" s="8">
        <v>379.43998718261599</v>
      </c>
      <c r="T125" s="8">
        <v>425.90998840331997</v>
      </c>
      <c r="U125" s="8">
        <v>475.73001098632699</v>
      </c>
      <c r="V125" s="8">
        <v>528.13999938964696</v>
      </c>
      <c r="W125" s="8">
        <v>582.74000549316304</v>
      </c>
      <c r="X125" s="8">
        <v>640.05999755859307</v>
      </c>
      <c r="Y125" s="8">
        <v>700.669982910155</v>
      </c>
      <c r="Z125" s="8">
        <v>762.95999145507699</v>
      </c>
      <c r="AA125" s="8">
        <v>779.77999877929597</v>
      </c>
    </row>
  </sheetData>
  <sheetProtection algorithmName="SHA-512" hashValue="LIjUHvryOST3d/VrF4NgWolO1fCgr0zCsNkqmFq9YRksywzTyTtxmKA+85jFHiXloTqAKGmDiYTLACa5Ye/6CA==" saltValue="+qpRPI6yjNe84ybEHEHDt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229</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69.400419999999997</v>
      </c>
      <c r="H6" s="8">
        <v>69.400419999999997</v>
      </c>
      <c r="I6" s="8">
        <v>69.400419999999997</v>
      </c>
      <c r="J6" s="8">
        <v>69.400419999999997</v>
      </c>
      <c r="K6" s="8">
        <v>69.400419999999997</v>
      </c>
      <c r="L6" s="8">
        <v>69.400419999999997</v>
      </c>
      <c r="M6" s="8">
        <v>69.400419999999997</v>
      </c>
      <c r="N6" s="8">
        <v>69.400419999999997</v>
      </c>
      <c r="O6" s="8">
        <v>69.400419999999997</v>
      </c>
      <c r="P6" s="8">
        <v>282.15384</v>
      </c>
      <c r="Q6" s="8">
        <v>282.15384</v>
      </c>
      <c r="R6" s="8">
        <v>282.15384</v>
      </c>
      <c r="S6" s="8">
        <v>282.15384</v>
      </c>
      <c r="T6" s="8">
        <v>282.15384</v>
      </c>
      <c r="U6" s="8">
        <v>282.15384</v>
      </c>
      <c r="V6" s="8">
        <v>282.15384</v>
      </c>
      <c r="W6" s="8">
        <v>282.15384</v>
      </c>
      <c r="X6" s="8">
        <v>282.15384</v>
      </c>
      <c r="Y6" s="8">
        <v>951.93209999999999</v>
      </c>
      <c r="Z6" s="8">
        <v>951.93209999999999</v>
      </c>
      <c r="AA6" s="8">
        <v>951.93209999999999</v>
      </c>
      <c r="AB6" s="8">
        <v>951.93209999999999</v>
      </c>
      <c r="AC6" s="8">
        <v>951.93209999999999</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33.000141225359997</v>
      </c>
      <c r="Q7" s="8">
        <v>33.000141259220001</v>
      </c>
      <c r="R7" s="8">
        <v>33.000141286789997</v>
      </c>
      <c r="S7" s="8">
        <v>33.000141306080003</v>
      </c>
      <c r="T7" s="8">
        <v>33.00014132858</v>
      </c>
      <c r="U7" s="8">
        <v>33.000213857289999</v>
      </c>
      <c r="V7" s="8">
        <v>33.000213894730003</v>
      </c>
      <c r="W7" s="8">
        <v>33.000213942210003</v>
      </c>
      <c r="X7" s="8">
        <v>33.000213996299998</v>
      </c>
      <c r="Y7" s="8">
        <v>18.000259627470001</v>
      </c>
      <c r="Z7" s="8">
        <v>18.00025969915</v>
      </c>
      <c r="AA7" s="8">
        <v>2.5974603999999999E-4</v>
      </c>
      <c r="AB7" s="8">
        <v>2.5977896000000002E-4</v>
      </c>
      <c r="AC7" s="8">
        <v>2.5981048E-4</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1255.8111816479479</v>
      </c>
      <c r="Q8" s="8">
        <v>1255.8111816479479</v>
      </c>
      <c r="R8" s="8">
        <v>1255.8111816479479</v>
      </c>
      <c r="S8" s="8">
        <v>1255.8111816479479</v>
      </c>
      <c r="T8" s="8">
        <v>1255.8111816479479</v>
      </c>
      <c r="U8" s="8">
        <v>1246.862841647948</v>
      </c>
      <c r="V8" s="8">
        <v>1118.862841647948</v>
      </c>
      <c r="W8" s="8">
        <v>1118.862841647948</v>
      </c>
      <c r="X8" s="8">
        <v>1118.862841647948</v>
      </c>
      <c r="Y8" s="8">
        <v>1360.793601647948</v>
      </c>
      <c r="Z8" s="8">
        <v>1250.39360012207</v>
      </c>
      <c r="AA8" s="8">
        <v>1250.39360012207</v>
      </c>
      <c r="AB8" s="8">
        <v>1250.39360012207</v>
      </c>
      <c r="AC8" s="8">
        <v>1117.7966000000001</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684.900109818288</v>
      </c>
      <c r="P9" s="8">
        <v>684.90010994708803</v>
      </c>
      <c r="Q9" s="8">
        <v>684.90015775081804</v>
      </c>
      <c r="R9" s="8">
        <v>684.90015789804795</v>
      </c>
      <c r="S9" s="8">
        <v>684.90015794041801</v>
      </c>
      <c r="T9" s="8">
        <v>684.90015796915804</v>
      </c>
      <c r="U9" s="8">
        <v>684.90168333137797</v>
      </c>
      <c r="V9" s="8">
        <v>684.90168336247802</v>
      </c>
      <c r="W9" s="8">
        <v>642.40168339327795</v>
      </c>
      <c r="X9" s="8">
        <v>642.40168343567802</v>
      </c>
      <c r="Y9" s="8">
        <v>642.40168350727799</v>
      </c>
      <c r="Z9" s="8">
        <v>642.40168362787801</v>
      </c>
      <c r="AA9" s="8">
        <v>183.50168277719999</v>
      </c>
      <c r="AB9" s="8">
        <v>26.001682806800002</v>
      </c>
      <c r="AC9" s="8">
        <v>1.6828399000000001E-3</v>
      </c>
    </row>
    <row r="10" spans="1:29">
      <c r="A10" s="16" t="s">
        <v>96</v>
      </c>
      <c r="B10" s="16" t="s">
        <v>101</v>
      </c>
      <c r="C10" s="16" t="s">
        <v>136</v>
      </c>
      <c r="D10" s="16" t="s">
        <v>10</v>
      </c>
      <c r="E10" s="8">
        <v>14</v>
      </c>
      <c r="F10" s="8">
        <v>14</v>
      </c>
      <c r="G10" s="8">
        <v>14</v>
      </c>
      <c r="H10" s="8">
        <v>14</v>
      </c>
      <c r="I10" s="8">
        <v>145.32990000000001</v>
      </c>
      <c r="J10" s="8">
        <v>145.32990000000001</v>
      </c>
      <c r="K10" s="8">
        <v>145.32990000000001</v>
      </c>
      <c r="L10" s="8">
        <v>145.32990000000001</v>
      </c>
      <c r="M10" s="8">
        <v>145.32990000000001</v>
      </c>
      <c r="N10" s="8">
        <v>403.3913</v>
      </c>
      <c r="O10" s="8">
        <v>418.54897999999997</v>
      </c>
      <c r="P10" s="8">
        <v>728.59429999999998</v>
      </c>
      <c r="Q10" s="8">
        <v>728.59429999999998</v>
      </c>
      <c r="R10" s="8">
        <v>803.79660000000001</v>
      </c>
      <c r="S10" s="8">
        <v>803.79660000000001</v>
      </c>
      <c r="T10" s="8">
        <v>803.79660000000001</v>
      </c>
      <c r="U10" s="8">
        <v>882.077</v>
      </c>
      <c r="V10" s="8">
        <v>868.077</v>
      </c>
      <c r="W10" s="8">
        <v>919.49869999999999</v>
      </c>
      <c r="X10" s="8">
        <v>919.49869999999999</v>
      </c>
      <c r="Y10" s="8">
        <v>919.49869999999999</v>
      </c>
      <c r="Z10" s="8">
        <v>919.49869999999999</v>
      </c>
      <c r="AA10" s="8">
        <v>1214.0597</v>
      </c>
      <c r="AB10" s="8">
        <v>1214.0597</v>
      </c>
      <c r="AC10" s="8">
        <v>1214.0597</v>
      </c>
    </row>
    <row r="11" spans="1:29">
      <c r="A11" s="16" t="s">
        <v>96</v>
      </c>
      <c r="B11" s="16" t="s">
        <v>102</v>
      </c>
      <c r="C11" s="16" t="s">
        <v>137</v>
      </c>
      <c r="D11" s="16" t="s">
        <v>10</v>
      </c>
      <c r="E11" s="8">
        <v>99</v>
      </c>
      <c r="F11" s="8">
        <v>99</v>
      </c>
      <c r="G11" s="8">
        <v>99</v>
      </c>
      <c r="H11" s="8">
        <v>699</v>
      </c>
      <c r="I11" s="8">
        <v>699</v>
      </c>
      <c r="J11" s="8">
        <v>699</v>
      </c>
      <c r="K11" s="8">
        <v>699</v>
      </c>
      <c r="L11" s="8">
        <v>1458.1158</v>
      </c>
      <c r="M11" s="8">
        <v>2225.2190000000001</v>
      </c>
      <c r="N11" s="8">
        <v>2623.6711</v>
      </c>
      <c r="O11" s="8">
        <v>2642.6356999999998</v>
      </c>
      <c r="P11" s="8">
        <v>2838.31</v>
      </c>
      <c r="Q11" s="8">
        <v>2838.31</v>
      </c>
      <c r="R11" s="8">
        <v>2838.31</v>
      </c>
      <c r="S11" s="8">
        <v>2838.31</v>
      </c>
      <c r="T11" s="8">
        <v>2838.31</v>
      </c>
      <c r="U11" s="8">
        <v>2865.3935999999999</v>
      </c>
      <c r="V11" s="8">
        <v>2865.3935999999999</v>
      </c>
      <c r="W11" s="8">
        <v>2865.3935999999999</v>
      </c>
      <c r="X11" s="8">
        <v>2865.3935999999999</v>
      </c>
      <c r="Y11" s="8">
        <v>2865.3935999999999</v>
      </c>
      <c r="Z11" s="8">
        <v>2865.3935999999999</v>
      </c>
      <c r="AA11" s="8">
        <v>2865.3935999999999</v>
      </c>
      <c r="AB11" s="8">
        <v>2865.3935999999999</v>
      </c>
      <c r="AC11" s="8">
        <v>2865.3935999999999</v>
      </c>
    </row>
    <row r="12" spans="1:29">
      <c r="A12" s="16" t="s">
        <v>96</v>
      </c>
      <c r="B12" s="16" t="s">
        <v>103</v>
      </c>
      <c r="C12" s="16" t="s">
        <v>138</v>
      </c>
      <c r="D12" s="16" t="s">
        <v>10</v>
      </c>
      <c r="E12" s="8">
        <v>506.43000411987208</v>
      </c>
      <c r="F12" s="8">
        <v>506.43000411987208</v>
      </c>
      <c r="G12" s="8">
        <v>704.83000564575013</v>
      </c>
      <c r="H12" s="8">
        <v>1379.2406056457503</v>
      </c>
      <c r="I12" s="8">
        <v>1379.2406056457503</v>
      </c>
      <c r="J12" s="8">
        <v>1379.2406056457503</v>
      </c>
      <c r="K12" s="8">
        <v>1379.2406056457503</v>
      </c>
      <c r="L12" s="8">
        <v>1379.2406056457503</v>
      </c>
      <c r="M12" s="8">
        <v>1379.2406056457503</v>
      </c>
      <c r="N12" s="8">
        <v>1862.5780056457502</v>
      </c>
      <c r="O12" s="8">
        <v>1995.9872056457502</v>
      </c>
      <c r="P12" s="8">
        <v>2064.3763056457501</v>
      </c>
      <c r="Q12" s="8">
        <v>2064.3763056457501</v>
      </c>
      <c r="R12" s="8">
        <v>2118.8197056457502</v>
      </c>
      <c r="S12" s="8">
        <v>2118.8197056457502</v>
      </c>
      <c r="T12" s="8">
        <v>2118.8197056457502</v>
      </c>
      <c r="U12" s="8">
        <v>2190.6648056457502</v>
      </c>
      <c r="V12" s="8">
        <v>2190.6648056457502</v>
      </c>
      <c r="W12" s="8">
        <v>2190.6648056457502</v>
      </c>
      <c r="X12" s="8">
        <v>2190.6648056457502</v>
      </c>
      <c r="Y12" s="8">
        <v>2190.6648056457502</v>
      </c>
      <c r="Z12" s="8">
        <v>2190.6648056457502</v>
      </c>
      <c r="AA12" s="8">
        <v>2254.3393056457498</v>
      </c>
      <c r="AB12" s="8">
        <v>2113.2093045776351</v>
      </c>
      <c r="AC12" s="8">
        <v>2113.2093045776351</v>
      </c>
    </row>
    <row r="13" spans="1:29">
      <c r="A13" s="16" t="s">
        <v>96</v>
      </c>
      <c r="B13" s="16" t="s">
        <v>104</v>
      </c>
      <c r="C13" s="16" t="s">
        <v>28</v>
      </c>
      <c r="D13" s="16" t="s">
        <v>10</v>
      </c>
      <c r="E13" s="8">
        <v>1314.5579986572259</v>
      </c>
      <c r="F13" s="8">
        <v>1804.1580047607408</v>
      </c>
      <c r="G13" s="8">
        <v>4697.806704760741</v>
      </c>
      <c r="H13" s="8">
        <v>4774.7176047607409</v>
      </c>
      <c r="I13" s="8">
        <v>4774.7176047607409</v>
      </c>
      <c r="J13" s="8">
        <v>4774.7176047607409</v>
      </c>
      <c r="K13" s="8">
        <v>4774.7176047607409</v>
      </c>
      <c r="L13" s="8">
        <v>4774.7176047607409</v>
      </c>
      <c r="M13" s="8">
        <v>4843.2920047607404</v>
      </c>
      <c r="N13" s="8">
        <v>5436.3135047607411</v>
      </c>
      <c r="O13" s="8">
        <v>6678.0057047607406</v>
      </c>
      <c r="P13" s="8">
        <v>7019.7835047607405</v>
      </c>
      <c r="Q13" s="8">
        <v>7019.7835047607405</v>
      </c>
      <c r="R13" s="8">
        <v>7219.697004760741</v>
      </c>
      <c r="S13" s="8">
        <v>7219.697004760741</v>
      </c>
      <c r="T13" s="8">
        <v>7219.697004760741</v>
      </c>
      <c r="U13" s="8">
        <v>7219.697004760741</v>
      </c>
      <c r="V13" s="8">
        <v>7672.9670047607415</v>
      </c>
      <c r="W13" s="8">
        <v>7775.8690056762689</v>
      </c>
      <c r="X13" s="8">
        <v>7743.7650055847162</v>
      </c>
      <c r="Y13" s="8">
        <v>7827.7844054931629</v>
      </c>
      <c r="Z13" s="8">
        <v>7827.7844054931629</v>
      </c>
      <c r="AA13" s="8">
        <v>7793.2844054931629</v>
      </c>
      <c r="AB13" s="8">
        <v>7737.6444061035145</v>
      </c>
      <c r="AC13" s="8">
        <v>7737.6444061035145</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1.1406158599999999E-4</v>
      </c>
      <c r="P14" s="8">
        <v>4192.1445000000003</v>
      </c>
      <c r="Q14" s="8">
        <v>4279.9110000000001</v>
      </c>
      <c r="R14" s="8">
        <v>6100</v>
      </c>
      <c r="S14" s="8">
        <v>6100</v>
      </c>
      <c r="T14" s="8">
        <v>6100</v>
      </c>
      <c r="U14" s="8">
        <v>7083.3612999999996</v>
      </c>
      <c r="V14" s="8">
        <v>7639.3296</v>
      </c>
      <c r="W14" s="8">
        <v>7639.3296</v>
      </c>
      <c r="X14" s="8">
        <v>7639.3296</v>
      </c>
      <c r="Y14" s="8">
        <v>15942.981</v>
      </c>
      <c r="Z14" s="8">
        <v>17619.276999999998</v>
      </c>
      <c r="AA14" s="8">
        <v>18329.861000000001</v>
      </c>
      <c r="AB14" s="8">
        <v>18329.861000000001</v>
      </c>
      <c r="AC14" s="8">
        <v>18329.861000000001</v>
      </c>
    </row>
    <row r="15" spans="1:29">
      <c r="A15" s="16" t="s">
        <v>161</v>
      </c>
      <c r="B15" s="16" t="s">
        <v>106</v>
      </c>
      <c r="C15" s="16" t="s">
        <v>140</v>
      </c>
      <c r="D15" s="16" t="s">
        <v>10</v>
      </c>
      <c r="E15" s="8">
        <v>166</v>
      </c>
      <c r="F15" s="8">
        <v>166</v>
      </c>
      <c r="G15" s="8">
        <v>166.00019106177001</v>
      </c>
      <c r="H15" s="8">
        <v>166.00019109107001</v>
      </c>
      <c r="I15" s="8">
        <v>166.00019112359001</v>
      </c>
      <c r="J15" s="8">
        <v>166.00019115800001</v>
      </c>
      <c r="K15" s="8">
        <v>166.00019120783</v>
      </c>
      <c r="L15" s="8">
        <v>193.250925</v>
      </c>
      <c r="M15" s="8">
        <v>197.633318</v>
      </c>
      <c r="N15" s="8">
        <v>197.633318</v>
      </c>
      <c r="O15" s="8">
        <v>197.633318</v>
      </c>
      <c r="P15" s="8">
        <v>197.633318</v>
      </c>
      <c r="Q15" s="8">
        <v>243.44335999999998</v>
      </c>
      <c r="R15" s="8">
        <v>244.86005</v>
      </c>
      <c r="S15" s="8">
        <v>246.83530000000002</v>
      </c>
      <c r="T15" s="8">
        <v>246.83530000000002</v>
      </c>
      <c r="U15" s="8">
        <v>250.51031499999999</v>
      </c>
      <c r="V15" s="8">
        <v>265.74706000000003</v>
      </c>
      <c r="W15" s="8">
        <v>265.74706000000003</v>
      </c>
      <c r="X15" s="8">
        <v>265.74706000000003</v>
      </c>
      <c r="Y15" s="8">
        <v>261.81011999999998</v>
      </c>
      <c r="Z15" s="8">
        <v>275.19997000000001</v>
      </c>
      <c r="AA15" s="8">
        <v>275.19997000000001</v>
      </c>
      <c r="AB15" s="8">
        <v>275.19997000000001</v>
      </c>
      <c r="AC15" s="8">
        <v>275.19997000000001</v>
      </c>
    </row>
    <row r="16" spans="1:29">
      <c r="A16" s="16" t="s">
        <v>161</v>
      </c>
      <c r="B16" s="16" t="s">
        <v>107</v>
      </c>
      <c r="C16" s="16" t="s">
        <v>141</v>
      </c>
      <c r="D16" s="16" t="s">
        <v>10</v>
      </c>
      <c r="E16" s="8">
        <v>555</v>
      </c>
      <c r="F16" s="8">
        <v>555</v>
      </c>
      <c r="G16" s="8">
        <v>944.90841999999998</v>
      </c>
      <c r="H16" s="8">
        <v>6147.7245999999996</v>
      </c>
      <c r="I16" s="8">
        <v>6147.7245999999996</v>
      </c>
      <c r="J16" s="8">
        <v>6147.7245999999996</v>
      </c>
      <c r="K16" s="8">
        <v>6147.7245999999996</v>
      </c>
      <c r="L16" s="8">
        <v>6147.7245999999996</v>
      </c>
      <c r="M16" s="8">
        <v>6147.7245999999996</v>
      </c>
      <c r="N16" s="8">
        <v>6147.7245999999996</v>
      </c>
      <c r="O16" s="8">
        <v>6147.7245999999996</v>
      </c>
      <c r="P16" s="8">
        <v>6147.7245999999996</v>
      </c>
      <c r="Q16" s="8">
        <v>6147.7245999999996</v>
      </c>
      <c r="R16" s="8">
        <v>6147.7245999999996</v>
      </c>
      <c r="S16" s="8">
        <v>7636.473</v>
      </c>
      <c r="T16" s="8">
        <v>7636.473</v>
      </c>
      <c r="U16" s="8">
        <v>9211.7219999999998</v>
      </c>
      <c r="V16" s="8">
        <v>10534.254000000001</v>
      </c>
      <c r="W16" s="8">
        <v>10534.254999999999</v>
      </c>
      <c r="X16" s="8">
        <v>10534.254000000001</v>
      </c>
      <c r="Y16" s="8">
        <v>10534.254000000001</v>
      </c>
      <c r="Z16" s="8">
        <v>12443.019</v>
      </c>
      <c r="AA16" s="8">
        <v>12443.019</v>
      </c>
      <c r="AB16" s="8">
        <v>12443.019</v>
      </c>
      <c r="AC16" s="8">
        <v>12443.019</v>
      </c>
    </row>
    <row r="17" spans="1:29">
      <c r="A17" s="16" t="s">
        <v>161</v>
      </c>
      <c r="B17" s="16" t="s">
        <v>108</v>
      </c>
      <c r="C17" s="16" t="s">
        <v>142</v>
      </c>
      <c r="D17" s="16" t="s">
        <v>10</v>
      </c>
      <c r="E17" s="8">
        <v>902.09500122070153</v>
      </c>
      <c r="F17" s="8">
        <v>1602.0950012207015</v>
      </c>
      <c r="G17" s="8">
        <v>1602.0951221290616</v>
      </c>
      <c r="H17" s="8">
        <v>1602.0953562235215</v>
      </c>
      <c r="I17" s="8">
        <v>1602.0953571577516</v>
      </c>
      <c r="J17" s="8">
        <v>1602.0953571765515</v>
      </c>
      <c r="K17" s="8">
        <v>1602.0953587694016</v>
      </c>
      <c r="L17" s="8">
        <v>1602.0955454664015</v>
      </c>
      <c r="M17" s="8">
        <v>4105.3701012207011</v>
      </c>
      <c r="N17" s="8">
        <v>4105.3701012207011</v>
      </c>
      <c r="O17" s="8">
        <v>4841.4273012207013</v>
      </c>
      <c r="P17" s="8">
        <v>5036.9563012207018</v>
      </c>
      <c r="Q17" s="8">
        <v>5643.2700012207015</v>
      </c>
      <c r="R17" s="8">
        <v>6635.4646012207013</v>
      </c>
      <c r="S17" s="8">
        <v>6635.4646012207013</v>
      </c>
      <c r="T17" s="8">
        <v>6635.4646012207013</v>
      </c>
      <c r="U17" s="8">
        <v>6533.4395996948233</v>
      </c>
      <c r="V17" s="8">
        <v>8350.0699996948242</v>
      </c>
      <c r="W17" s="8">
        <v>8350.0699996948242</v>
      </c>
      <c r="X17" s="8">
        <v>8313.9899978637695</v>
      </c>
      <c r="Y17" s="8">
        <v>8313.9899978637695</v>
      </c>
      <c r="Z17" s="8">
        <v>8375.0075978637688</v>
      </c>
      <c r="AA17" s="8">
        <v>8325.0075978637688</v>
      </c>
      <c r="AB17" s="8">
        <v>8121.9675969482423</v>
      </c>
      <c r="AC17" s="8">
        <v>8052.2175969482423</v>
      </c>
    </row>
    <row r="18" spans="1:29">
      <c r="A18" s="16" t="s">
        <v>161</v>
      </c>
      <c r="B18" s="16" t="s">
        <v>109</v>
      </c>
      <c r="C18" s="16" t="s">
        <v>143</v>
      </c>
      <c r="D18" s="16" t="s">
        <v>10</v>
      </c>
      <c r="E18" s="8">
        <v>53</v>
      </c>
      <c r="F18" s="8">
        <v>53</v>
      </c>
      <c r="G18" s="8">
        <v>320.86200000000002</v>
      </c>
      <c r="H18" s="8">
        <v>320.86200000000002</v>
      </c>
      <c r="I18" s="8">
        <v>320.86200000000002</v>
      </c>
      <c r="J18" s="8">
        <v>320.86200000000002</v>
      </c>
      <c r="K18" s="8">
        <v>320.86200000000002</v>
      </c>
      <c r="L18" s="8">
        <v>320.86200000000002</v>
      </c>
      <c r="M18" s="8">
        <v>522.67523000000006</v>
      </c>
      <c r="N18" s="8">
        <v>522.67523000000006</v>
      </c>
      <c r="O18" s="8">
        <v>522.67523000000006</v>
      </c>
      <c r="P18" s="8">
        <v>759.22406000000001</v>
      </c>
      <c r="Q18" s="8">
        <v>759.22406000000001</v>
      </c>
      <c r="R18" s="8">
        <v>759.22406000000001</v>
      </c>
      <c r="S18" s="8">
        <v>760.95916999999997</v>
      </c>
      <c r="T18" s="8">
        <v>760.95916999999997</v>
      </c>
      <c r="U18" s="8">
        <v>760.95916999999997</v>
      </c>
      <c r="V18" s="8">
        <v>1274.2992999999999</v>
      </c>
      <c r="W18" s="8">
        <v>1274.2992999999999</v>
      </c>
      <c r="X18" s="8">
        <v>1274.2992999999999</v>
      </c>
      <c r="Y18" s="8">
        <v>1274.2992999999999</v>
      </c>
      <c r="Z18" s="8">
        <v>1971.2356</v>
      </c>
      <c r="AA18" s="8">
        <v>1971.2356</v>
      </c>
      <c r="AB18" s="8">
        <v>1971.2356</v>
      </c>
      <c r="AC18" s="8">
        <v>1971.2356</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1550.4001398692312</v>
      </c>
      <c r="P19" s="8">
        <v>2154.1012238964813</v>
      </c>
      <c r="Q19" s="8">
        <v>2154.1012238964813</v>
      </c>
      <c r="R19" s="8">
        <v>2154.1012238964813</v>
      </c>
      <c r="S19" s="8">
        <v>2474.7531938964812</v>
      </c>
      <c r="T19" s="8">
        <v>2474.7531938964812</v>
      </c>
      <c r="U19" s="8">
        <v>2474.7531938964812</v>
      </c>
      <c r="V19" s="8">
        <v>2503.4126908447242</v>
      </c>
      <c r="W19" s="8">
        <v>2503.4126908447242</v>
      </c>
      <c r="X19" s="8">
        <v>2503.4126908447242</v>
      </c>
      <c r="Y19" s="8">
        <v>3019.9430908447243</v>
      </c>
      <c r="Z19" s="8">
        <v>3156.0058908447245</v>
      </c>
      <c r="AA19" s="8">
        <v>3156.0058908447245</v>
      </c>
      <c r="AB19" s="8">
        <v>2764.845887182616</v>
      </c>
      <c r="AC19" s="8">
        <v>2515.8658876403797</v>
      </c>
    </row>
    <row r="20" spans="1:29">
      <c r="A20" s="16" t="s">
        <v>161</v>
      </c>
      <c r="B20" s="16" t="s">
        <v>111</v>
      </c>
      <c r="C20" s="16" t="s">
        <v>145</v>
      </c>
      <c r="D20" s="16" t="s">
        <v>10</v>
      </c>
      <c r="E20" s="8">
        <v>663.02799987792957</v>
      </c>
      <c r="F20" s="8">
        <v>663.02799987792957</v>
      </c>
      <c r="G20" s="8">
        <v>1388.2647998779296</v>
      </c>
      <c r="H20" s="8">
        <v>1388.2647998779296</v>
      </c>
      <c r="I20" s="8">
        <v>1388.2647998779296</v>
      </c>
      <c r="J20" s="8">
        <v>1388.2647998779296</v>
      </c>
      <c r="K20" s="8">
        <v>1388.2647998779296</v>
      </c>
      <c r="L20" s="8">
        <v>1388.2647998779296</v>
      </c>
      <c r="M20" s="8">
        <v>1388.2647998779296</v>
      </c>
      <c r="N20" s="8">
        <v>1388.2647998779296</v>
      </c>
      <c r="O20" s="8">
        <v>1388.2647998779296</v>
      </c>
      <c r="P20" s="8">
        <v>2809.0279998779297</v>
      </c>
      <c r="Q20" s="8">
        <v>2809.0279998779297</v>
      </c>
      <c r="R20" s="8">
        <v>2809.0279998779297</v>
      </c>
      <c r="S20" s="8">
        <v>2809.0279998779297</v>
      </c>
      <c r="T20" s="8">
        <v>2809.0279998779297</v>
      </c>
      <c r="U20" s="8">
        <v>2809.0279998779297</v>
      </c>
      <c r="V20" s="8">
        <v>2809.0279998779297</v>
      </c>
      <c r="W20" s="8">
        <v>2809.0279998779297</v>
      </c>
      <c r="X20" s="8">
        <v>2809.0279998779297</v>
      </c>
      <c r="Y20" s="8">
        <v>3347.9529998779299</v>
      </c>
      <c r="Z20" s="8">
        <v>3347.9529998779299</v>
      </c>
      <c r="AA20" s="8">
        <v>3347.9529998779299</v>
      </c>
      <c r="AB20" s="8">
        <v>3347.9529998779299</v>
      </c>
      <c r="AC20" s="8">
        <v>3154.9250000000002</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909.93871850463779</v>
      </c>
      <c r="I24" s="8">
        <v>2282.6422985046374</v>
      </c>
      <c r="J24" s="8">
        <v>2282.6422985046374</v>
      </c>
      <c r="K24" s="8">
        <v>2282.6422985046374</v>
      </c>
      <c r="L24" s="8">
        <v>2282.6422985046374</v>
      </c>
      <c r="M24" s="8">
        <v>2559.9063985046378</v>
      </c>
      <c r="N24" s="8">
        <v>2559.9063985046378</v>
      </c>
      <c r="O24" s="8">
        <v>2559.9063985046378</v>
      </c>
      <c r="P24" s="8">
        <v>2964.1066985046377</v>
      </c>
      <c r="Q24" s="8">
        <v>2964.1066985046377</v>
      </c>
      <c r="R24" s="8">
        <v>2964.1066985046377</v>
      </c>
      <c r="S24" s="8">
        <v>2964.1066985046377</v>
      </c>
      <c r="T24" s="8">
        <v>2964.1066985046377</v>
      </c>
      <c r="U24" s="8">
        <v>3047.2349985046376</v>
      </c>
      <c r="V24" s="8">
        <v>3222.7184985046379</v>
      </c>
      <c r="W24" s="8">
        <v>3222.7184985046379</v>
      </c>
      <c r="X24" s="8">
        <v>3191.6154978637687</v>
      </c>
      <c r="Y24" s="8">
        <v>3191.6154978637687</v>
      </c>
      <c r="Z24" s="8">
        <v>3191.6154978637687</v>
      </c>
      <c r="AA24" s="8">
        <v>3223.7999945068354</v>
      </c>
      <c r="AB24" s="8">
        <v>2826.3499975585937</v>
      </c>
      <c r="AC24" s="8">
        <v>2733.79</v>
      </c>
    </row>
    <row r="25" spans="1:29">
      <c r="A25" s="16" t="s">
        <v>162</v>
      </c>
      <c r="B25" s="16" t="s">
        <v>115</v>
      </c>
      <c r="C25" s="16" t="s">
        <v>217</v>
      </c>
      <c r="D25" s="16" t="s">
        <v>10</v>
      </c>
      <c r="E25" s="8">
        <v>0</v>
      </c>
      <c r="F25" s="8">
        <v>125</v>
      </c>
      <c r="G25" s="8">
        <v>254.63408000000001</v>
      </c>
      <c r="H25" s="8">
        <v>254.63408000000001</v>
      </c>
      <c r="I25" s="8">
        <v>254.63408000000001</v>
      </c>
      <c r="J25" s="8">
        <v>254.63408000000001</v>
      </c>
      <c r="K25" s="8">
        <v>254.63408000000001</v>
      </c>
      <c r="L25" s="8">
        <v>254.63408000000001</v>
      </c>
      <c r="M25" s="8">
        <v>254.63409999999999</v>
      </c>
      <c r="N25" s="8">
        <v>254.63409999999999</v>
      </c>
      <c r="O25" s="8">
        <v>254.63409999999999</v>
      </c>
      <c r="P25" s="8">
        <v>501.63601999999997</v>
      </c>
      <c r="Q25" s="8">
        <v>501.63601999999997</v>
      </c>
      <c r="R25" s="8">
        <v>501.63601999999997</v>
      </c>
      <c r="S25" s="8">
        <v>501.63601999999997</v>
      </c>
      <c r="T25" s="8">
        <v>1601.3206</v>
      </c>
      <c r="U25" s="8">
        <v>1601.3206</v>
      </c>
      <c r="V25" s="8">
        <v>1980.6215</v>
      </c>
      <c r="W25" s="8">
        <v>1980.6215</v>
      </c>
      <c r="X25" s="8">
        <v>1980.6215</v>
      </c>
      <c r="Y25" s="8">
        <v>1980.6215</v>
      </c>
      <c r="Z25" s="8">
        <v>1980.6215</v>
      </c>
      <c r="AA25" s="8">
        <v>1980.6215</v>
      </c>
      <c r="AB25" s="8">
        <v>1980.6215</v>
      </c>
      <c r="AC25" s="8">
        <v>1980.6215</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1118.9399948120106</v>
      </c>
      <c r="I30" s="8">
        <v>1118.9399948120106</v>
      </c>
      <c r="J30" s="8">
        <v>1118.9399948120106</v>
      </c>
      <c r="K30" s="8">
        <v>1118.9399948120106</v>
      </c>
      <c r="L30" s="8">
        <v>1118.9399948120106</v>
      </c>
      <c r="M30" s="8">
        <v>1118.9401131010445</v>
      </c>
      <c r="N30" s="8">
        <v>1118.9401134588306</v>
      </c>
      <c r="O30" s="8">
        <v>1118.9401134849807</v>
      </c>
      <c r="P30" s="8">
        <v>1486.8286348120105</v>
      </c>
      <c r="Q30" s="8">
        <v>1486.8286348120105</v>
      </c>
      <c r="R30" s="8">
        <v>1486.8286348120105</v>
      </c>
      <c r="S30" s="8">
        <v>1486.8286348120105</v>
      </c>
      <c r="T30" s="8">
        <v>1486.8286348120105</v>
      </c>
      <c r="U30" s="8">
        <v>1486.8286348120105</v>
      </c>
      <c r="V30" s="8">
        <v>1872.1179948120107</v>
      </c>
      <c r="W30" s="8">
        <v>1761.6379914550776</v>
      </c>
      <c r="X30" s="8">
        <v>1761.6379914550776</v>
      </c>
      <c r="Y30" s="8">
        <v>1771.4851414550776</v>
      </c>
      <c r="Z30" s="8">
        <v>1771.4851414550776</v>
      </c>
      <c r="AA30" s="8">
        <v>1771.4851414550776</v>
      </c>
      <c r="AB30" s="8">
        <v>1771.4851414550776</v>
      </c>
      <c r="AC30" s="8">
        <v>1771.4851414550776</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108.000108910295</v>
      </c>
      <c r="W31" s="8">
        <v>108.000108935616</v>
      </c>
      <c r="X31" s="8">
        <v>108.00010896107401</v>
      </c>
      <c r="Y31" s="8">
        <v>108.00019456116</v>
      </c>
      <c r="Z31" s="8">
        <v>108.00019476593</v>
      </c>
      <c r="AA31" s="8">
        <v>108.00026041700001</v>
      </c>
      <c r="AB31" s="8">
        <v>2.6046359999999999E-4</v>
      </c>
      <c r="AC31" s="8">
        <v>2.6050303000000003E-4</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404.20586034332274</v>
      </c>
      <c r="N32" s="8">
        <v>404.20586034332274</v>
      </c>
      <c r="O32" s="8">
        <v>404.20586034332274</v>
      </c>
      <c r="P32" s="8">
        <v>2293.8956003433227</v>
      </c>
      <c r="Q32" s="8">
        <v>2293.8956003433227</v>
      </c>
      <c r="R32" s="8">
        <v>2293.8956003433227</v>
      </c>
      <c r="S32" s="8">
        <v>2293.8956003433227</v>
      </c>
      <c r="T32" s="8">
        <v>2318.9762001144409</v>
      </c>
      <c r="U32" s="8">
        <v>2318.9762001144409</v>
      </c>
      <c r="V32" s="8">
        <v>2623.581700114441</v>
      </c>
      <c r="W32" s="8">
        <v>2623.581700114441</v>
      </c>
      <c r="X32" s="8">
        <v>2616.2017000000001</v>
      </c>
      <c r="Y32" s="8">
        <v>2659.5115000000001</v>
      </c>
      <c r="Z32" s="8">
        <v>2659.5115000000001</v>
      </c>
      <c r="AA32" s="8">
        <v>2659.5115000000001</v>
      </c>
      <c r="AB32" s="8">
        <v>2659.5115000000001</v>
      </c>
      <c r="AC32" s="8">
        <v>2659.5115000000001</v>
      </c>
    </row>
    <row r="33" spans="1:29">
      <c r="A33" s="16" t="s">
        <v>163</v>
      </c>
      <c r="B33" s="16" t="s">
        <v>122</v>
      </c>
      <c r="C33" s="16" t="s">
        <v>151</v>
      </c>
      <c r="D33" s="16" t="s">
        <v>10</v>
      </c>
      <c r="E33" s="8">
        <v>0</v>
      </c>
      <c r="F33" s="8">
        <v>0</v>
      </c>
      <c r="G33" s="8">
        <v>0</v>
      </c>
      <c r="H33" s="8">
        <v>0</v>
      </c>
      <c r="I33" s="8">
        <v>0</v>
      </c>
      <c r="J33" s="8">
        <v>0</v>
      </c>
      <c r="K33" s="8">
        <v>1.9006968000000001E-4</v>
      </c>
      <c r="L33" s="8">
        <v>1.9031709999999999E-4</v>
      </c>
      <c r="M33" s="8">
        <v>1300</v>
      </c>
      <c r="N33" s="8">
        <v>1300</v>
      </c>
      <c r="O33" s="8">
        <v>1300</v>
      </c>
      <c r="P33" s="8">
        <v>1300</v>
      </c>
      <c r="Q33" s="8">
        <v>1300</v>
      </c>
      <c r="R33" s="8">
        <v>1300</v>
      </c>
      <c r="S33" s="8">
        <v>1300</v>
      </c>
      <c r="T33" s="8">
        <v>1300</v>
      </c>
      <c r="U33" s="8">
        <v>1300</v>
      </c>
      <c r="V33" s="8">
        <v>1967.5501999999999</v>
      </c>
      <c r="W33" s="8">
        <v>1967.5501999999999</v>
      </c>
      <c r="X33" s="8">
        <v>1967.5501999999999</v>
      </c>
      <c r="Y33" s="8">
        <v>2027.1373000000001</v>
      </c>
      <c r="Z33" s="8">
        <v>2027.1373000000001</v>
      </c>
      <c r="AA33" s="8">
        <v>2027.1373000000001</v>
      </c>
      <c r="AB33" s="8">
        <v>2027.1373000000001</v>
      </c>
      <c r="AC33" s="8">
        <v>2027.1373000000001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1059.2357669482421</v>
      </c>
      <c r="H35" s="8">
        <v>1059.2357669482421</v>
      </c>
      <c r="I35" s="8">
        <v>1059.2357669482421</v>
      </c>
      <c r="J35" s="8">
        <v>1059.2357669482421</v>
      </c>
      <c r="K35" s="8">
        <v>1059.2357669482421</v>
      </c>
      <c r="L35" s="8">
        <v>1059.2357669482421</v>
      </c>
      <c r="M35" s="8">
        <v>1240.3683269482422</v>
      </c>
      <c r="N35" s="8">
        <v>1240.3683269482422</v>
      </c>
      <c r="O35" s="8">
        <v>1240.3683269482422</v>
      </c>
      <c r="P35" s="8">
        <v>1581.5587969482422</v>
      </c>
      <c r="Q35" s="8">
        <v>1581.5587969482422</v>
      </c>
      <c r="R35" s="8">
        <v>1581.5587969482422</v>
      </c>
      <c r="S35" s="8">
        <v>1581.5587969482422</v>
      </c>
      <c r="T35" s="8">
        <v>2113.393496948242</v>
      </c>
      <c r="U35" s="8">
        <v>2113.393496948242</v>
      </c>
      <c r="V35" s="8">
        <v>3249.1999969482422</v>
      </c>
      <c r="W35" s="8">
        <v>2979.1999969482422</v>
      </c>
      <c r="X35" s="8">
        <v>2979.1999969482422</v>
      </c>
      <c r="Y35" s="8">
        <v>2979.1999969482422</v>
      </c>
      <c r="Z35" s="8">
        <v>2900</v>
      </c>
      <c r="AA35" s="8">
        <v>2900</v>
      </c>
      <c r="AB35" s="8">
        <v>2900</v>
      </c>
      <c r="AC35" s="8">
        <v>2900</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583.65374999999995</v>
      </c>
      <c r="H37" s="8">
        <v>583.65374999999995</v>
      </c>
      <c r="I37" s="8">
        <v>583.65374999999995</v>
      </c>
      <c r="J37" s="8">
        <v>583.65374999999995</v>
      </c>
      <c r="K37" s="8">
        <v>583.65374999999995</v>
      </c>
      <c r="L37" s="8">
        <v>583.65374999999995</v>
      </c>
      <c r="M37" s="8">
        <v>624.28689999999995</v>
      </c>
      <c r="N37" s="8">
        <v>624.28689999999995</v>
      </c>
      <c r="O37" s="8">
        <v>624.28689999999995</v>
      </c>
      <c r="P37" s="8">
        <v>693.11270000000002</v>
      </c>
      <c r="Q37" s="8">
        <v>693.11270000000002</v>
      </c>
      <c r="R37" s="8">
        <v>693.11270000000002</v>
      </c>
      <c r="S37" s="8">
        <v>693.11270000000002</v>
      </c>
      <c r="T37" s="8">
        <v>693.11270000000002</v>
      </c>
      <c r="U37" s="8">
        <v>693.11270000000002</v>
      </c>
      <c r="V37" s="8">
        <v>729.84844999999996</v>
      </c>
      <c r="W37" s="8">
        <v>729.84844999999996</v>
      </c>
      <c r="X37" s="8">
        <v>729.84844999999996</v>
      </c>
      <c r="Y37" s="8">
        <v>729.84844999999996</v>
      </c>
      <c r="Z37" s="8">
        <v>736.76306</v>
      </c>
      <c r="AA37" s="8">
        <v>738.73469999999998</v>
      </c>
      <c r="AB37" s="8">
        <v>738.73469999999998</v>
      </c>
      <c r="AC37" s="8">
        <v>738.73469999999998</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1.3152726999999999E-4</v>
      </c>
      <c r="W38" s="8">
        <v>1.3154894999999999E-4</v>
      </c>
      <c r="X38" s="8">
        <v>1.3157834E-4</v>
      </c>
      <c r="Y38" s="8">
        <v>1.3174439999999999E-4</v>
      </c>
      <c r="Z38" s="8">
        <v>1.3182627000000001E-4</v>
      </c>
      <c r="AA38" s="8">
        <v>1.3193219E-4</v>
      </c>
      <c r="AB38" s="8">
        <v>1.3196998E-4</v>
      </c>
      <c r="AC38" s="8">
        <v>1.3201064E-4</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1.042796E-4</v>
      </c>
      <c r="W39" s="8">
        <v>1.0430051E-4</v>
      </c>
      <c r="X39" s="8">
        <v>1.04329534E-4</v>
      </c>
      <c r="Y39" s="8">
        <v>1.13873284E-4</v>
      </c>
      <c r="Z39" s="8">
        <v>1.14104514E-4</v>
      </c>
      <c r="AA39" s="8">
        <v>1.1426753000000001E-4</v>
      </c>
      <c r="AB39" s="8">
        <v>1.143072E-4</v>
      </c>
      <c r="AC39" s="8">
        <v>1.1435179E-4</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0</v>
      </c>
      <c r="G41" s="8">
        <v>0</v>
      </c>
      <c r="H41" s="8">
        <v>23.148517999999999</v>
      </c>
      <c r="I41" s="8">
        <v>23.148517999999999</v>
      </c>
      <c r="J41" s="8">
        <v>23.148517999999999</v>
      </c>
      <c r="K41" s="8">
        <v>23.148517999999999</v>
      </c>
      <c r="L41" s="8">
        <v>23.148517999999999</v>
      </c>
      <c r="M41" s="8">
        <v>23.148517999999999</v>
      </c>
      <c r="N41" s="8">
        <v>150</v>
      </c>
      <c r="O41" s="8">
        <v>150</v>
      </c>
      <c r="P41" s="8">
        <v>150</v>
      </c>
      <c r="Q41" s="8">
        <v>150</v>
      </c>
      <c r="R41" s="8">
        <v>150</v>
      </c>
      <c r="S41" s="8">
        <v>150</v>
      </c>
      <c r="T41" s="8">
        <v>150</v>
      </c>
      <c r="U41" s="8">
        <v>150</v>
      </c>
      <c r="V41" s="8">
        <v>150</v>
      </c>
      <c r="W41" s="8">
        <v>150</v>
      </c>
      <c r="X41" s="8">
        <v>150</v>
      </c>
      <c r="Y41" s="8">
        <v>150</v>
      </c>
      <c r="Z41" s="8">
        <v>150</v>
      </c>
      <c r="AA41" s="8">
        <v>150</v>
      </c>
      <c r="AB41" s="8">
        <v>150</v>
      </c>
      <c r="AC41" s="8">
        <v>150</v>
      </c>
    </row>
    <row r="42" spans="1:29">
      <c r="A42" s="16" t="s">
        <v>164</v>
      </c>
      <c r="B42" s="16" t="s">
        <v>131</v>
      </c>
      <c r="C42" s="16" t="s">
        <v>160</v>
      </c>
      <c r="D42" s="16" t="s">
        <v>10</v>
      </c>
      <c r="E42" s="8">
        <v>0</v>
      </c>
      <c r="F42" s="8">
        <v>125</v>
      </c>
      <c r="G42" s="8">
        <v>615.43406779296799</v>
      </c>
      <c r="H42" s="8">
        <v>615.43406779296799</v>
      </c>
      <c r="I42" s="8">
        <v>615.43406779296799</v>
      </c>
      <c r="J42" s="8">
        <v>615.43406779296799</v>
      </c>
      <c r="K42" s="8">
        <v>615.43406779296799</v>
      </c>
      <c r="L42" s="8">
        <v>615.43406779296799</v>
      </c>
      <c r="M42" s="8">
        <v>615.43408779296806</v>
      </c>
      <c r="N42" s="8">
        <v>615.43408779296806</v>
      </c>
      <c r="O42" s="8">
        <v>615.43408779296806</v>
      </c>
      <c r="P42" s="8">
        <v>862.43600779296798</v>
      </c>
      <c r="Q42" s="8">
        <v>862.43600779296798</v>
      </c>
      <c r="R42" s="8">
        <v>862.43600779296798</v>
      </c>
      <c r="S42" s="8">
        <v>862.43600779296798</v>
      </c>
      <c r="T42" s="8">
        <v>1962.1205877929681</v>
      </c>
      <c r="U42" s="8">
        <v>1962.1205877929681</v>
      </c>
      <c r="V42" s="8">
        <v>2341.421487792968</v>
      </c>
      <c r="W42" s="8">
        <v>2341.421487792968</v>
      </c>
      <c r="X42" s="8">
        <v>2341.421487792968</v>
      </c>
      <c r="Y42" s="8">
        <v>2341.421487792968</v>
      </c>
      <c r="Z42" s="8">
        <v>2341.421487792968</v>
      </c>
      <c r="AA42" s="8">
        <v>2341.421487792968</v>
      </c>
      <c r="AB42" s="8">
        <v>2341.421487792968</v>
      </c>
      <c r="AC42" s="8">
        <v>2341.421487792968</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900.31800842284997</v>
      </c>
      <c r="G45" s="8">
        <v>1541.5241084228501</v>
      </c>
      <c r="H45" s="8">
        <v>1541.5241084228501</v>
      </c>
      <c r="I45" s="8">
        <v>1573.5303084228499</v>
      </c>
      <c r="J45" s="8">
        <v>1573.5303084228499</v>
      </c>
      <c r="K45" s="8">
        <v>1573.5303084228499</v>
      </c>
      <c r="L45" s="8">
        <v>1573.5303084228499</v>
      </c>
      <c r="M45" s="8">
        <v>1627.19580842285</v>
      </c>
      <c r="N45" s="8">
        <v>1627.19580842285</v>
      </c>
      <c r="O45" s="8">
        <v>1627.19580842285</v>
      </c>
      <c r="P45" s="8">
        <v>1688.0292084228499</v>
      </c>
      <c r="Q45" s="8">
        <v>1688.0292084228499</v>
      </c>
      <c r="R45" s="8">
        <v>1688.0292084228499</v>
      </c>
      <c r="S45" s="8">
        <v>1688.0292084228499</v>
      </c>
      <c r="T45" s="8">
        <v>1688.0292084228499</v>
      </c>
      <c r="U45" s="8">
        <v>1688.0292084228499</v>
      </c>
      <c r="V45" s="8">
        <v>1657.1390030517571</v>
      </c>
      <c r="W45" s="8">
        <v>1657.1390030517571</v>
      </c>
      <c r="X45" s="8">
        <v>1657.1390030517571</v>
      </c>
      <c r="Y45" s="8">
        <v>1657.1390030517571</v>
      </c>
      <c r="Z45" s="8">
        <v>1657.1390030517571</v>
      </c>
      <c r="AA45" s="8">
        <v>1557.2582400000001</v>
      </c>
      <c r="AB45" s="8">
        <v>1557.2582400000001</v>
      </c>
      <c r="AC45" s="8">
        <v>1557.2582400000001</v>
      </c>
    </row>
    <row r="46" spans="1:29">
      <c r="A46" s="16" t="s">
        <v>96</v>
      </c>
      <c r="B46" s="16" t="s">
        <v>98</v>
      </c>
      <c r="C46" s="16" t="s">
        <v>133</v>
      </c>
      <c r="D46" s="16" t="s">
        <v>9</v>
      </c>
      <c r="E46" s="8">
        <v>43.200000762939403</v>
      </c>
      <c r="F46" s="8">
        <v>43.200000762939403</v>
      </c>
      <c r="G46" s="8">
        <v>766.58666076293946</v>
      </c>
      <c r="H46" s="8">
        <v>766.58666076293946</v>
      </c>
      <c r="I46" s="8">
        <v>814.80260076293951</v>
      </c>
      <c r="J46" s="8">
        <v>1176.4286007629394</v>
      </c>
      <c r="K46" s="8">
        <v>1283.5410007629393</v>
      </c>
      <c r="L46" s="8">
        <v>1729.6672007629395</v>
      </c>
      <c r="M46" s="8">
        <v>1821.8047007629395</v>
      </c>
      <c r="N46" s="8">
        <v>1821.8047007629395</v>
      </c>
      <c r="O46" s="8">
        <v>1821.8047007629395</v>
      </c>
      <c r="P46" s="8">
        <v>1869.7173007629394</v>
      </c>
      <c r="Q46" s="8">
        <v>1869.7173007629394</v>
      </c>
      <c r="R46" s="8">
        <v>1875.8312007629395</v>
      </c>
      <c r="S46" s="8">
        <v>1875.8312007629395</v>
      </c>
      <c r="T46" s="8">
        <v>1875.8312007629395</v>
      </c>
      <c r="U46" s="8">
        <v>1945.7189007629395</v>
      </c>
      <c r="V46" s="8">
        <v>1988.2208237651596</v>
      </c>
      <c r="W46" s="8">
        <v>1988.2208237864795</v>
      </c>
      <c r="X46" s="8">
        <v>1988.2208238056296</v>
      </c>
      <c r="Y46" s="8">
        <v>1988.2208238329195</v>
      </c>
      <c r="Z46" s="8">
        <v>1988.2208238561996</v>
      </c>
      <c r="AA46" s="8">
        <v>1988.2208238696694</v>
      </c>
      <c r="AB46" s="8">
        <v>1988.2208238832695</v>
      </c>
      <c r="AC46" s="8">
        <v>1988.2208238952396</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285.20081110443101</v>
      </c>
      <c r="S48" s="8">
        <v>285.20081110828102</v>
      </c>
      <c r="T48" s="8">
        <v>285.20081111283105</v>
      </c>
      <c r="U48" s="8">
        <v>285.200811119131</v>
      </c>
      <c r="V48" s="8">
        <v>285.200811125131</v>
      </c>
      <c r="W48" s="8">
        <v>285.20081113373101</v>
      </c>
      <c r="X48" s="8">
        <v>285.200811153031</v>
      </c>
      <c r="Y48" s="8">
        <v>285.20272785123103</v>
      </c>
      <c r="Z48" s="8">
        <v>455.01903220703105</v>
      </c>
      <c r="AA48" s="8">
        <v>623.78191220703104</v>
      </c>
      <c r="AB48" s="8">
        <v>623.78191220703104</v>
      </c>
      <c r="AC48" s="8">
        <v>623.78191220703104</v>
      </c>
    </row>
    <row r="49" spans="1:29">
      <c r="A49" s="16" t="s">
        <v>96</v>
      </c>
      <c r="B49" s="16" t="s">
        <v>101</v>
      </c>
      <c r="C49" s="16" t="s">
        <v>136</v>
      </c>
      <c r="D49" s="16" t="s">
        <v>9</v>
      </c>
      <c r="E49" s="8">
        <v>0</v>
      </c>
      <c r="F49" s="8">
        <v>958.10266000000001</v>
      </c>
      <c r="G49" s="8">
        <v>1000</v>
      </c>
      <c r="H49" s="8">
        <v>1000</v>
      </c>
      <c r="I49" s="8">
        <v>1000</v>
      </c>
      <c r="J49" s="8">
        <v>1000</v>
      </c>
      <c r="K49" s="8">
        <v>1000</v>
      </c>
      <c r="L49" s="8">
        <v>1000.0005579848</v>
      </c>
      <c r="M49" s="8">
        <v>1569.2834499999999</v>
      </c>
      <c r="N49" s="8">
        <v>1569.2834499999999</v>
      </c>
      <c r="O49" s="8">
        <v>1569.2834499999999</v>
      </c>
      <c r="P49" s="8">
        <v>1671.0165</v>
      </c>
      <c r="Q49" s="8">
        <v>1671.0165</v>
      </c>
      <c r="R49" s="8">
        <v>1671.0165</v>
      </c>
      <c r="S49" s="8">
        <v>1671.0165</v>
      </c>
      <c r="T49" s="8">
        <v>1671.0165</v>
      </c>
      <c r="U49" s="8">
        <v>1737.1936000000001</v>
      </c>
      <c r="V49" s="8">
        <v>1757.7864399999999</v>
      </c>
      <c r="W49" s="8">
        <v>1757.7864399999999</v>
      </c>
      <c r="X49" s="8">
        <v>1757.7864399999999</v>
      </c>
      <c r="Y49" s="8">
        <v>1757.7864399999999</v>
      </c>
      <c r="Z49" s="8">
        <v>1757.7864399999999</v>
      </c>
      <c r="AA49" s="8">
        <v>1757.7864399999999</v>
      </c>
      <c r="AB49" s="8">
        <v>1757.7864399999999</v>
      </c>
      <c r="AC49" s="8">
        <v>1757.7864399999999</v>
      </c>
    </row>
    <row r="50" spans="1:29">
      <c r="A50" s="16" t="s">
        <v>96</v>
      </c>
      <c r="B50" s="16" t="s">
        <v>102</v>
      </c>
      <c r="C50" s="16" t="s">
        <v>137</v>
      </c>
      <c r="D50" s="16" t="s">
        <v>9</v>
      </c>
      <c r="E50" s="8">
        <v>0</v>
      </c>
      <c r="F50" s="8">
        <v>0</v>
      </c>
      <c r="G50" s="8">
        <v>221.009994506835</v>
      </c>
      <c r="H50" s="8">
        <v>581.01002450683495</v>
      </c>
      <c r="I50" s="8">
        <v>581.01002450683495</v>
      </c>
      <c r="J50" s="8">
        <v>581.01002450683495</v>
      </c>
      <c r="K50" s="8">
        <v>1121.009994506835</v>
      </c>
      <c r="L50" s="8">
        <v>1121.009994506835</v>
      </c>
      <c r="M50" s="8">
        <v>1121.009994506835</v>
      </c>
      <c r="N50" s="8">
        <v>1121.009994506835</v>
      </c>
      <c r="O50" s="8">
        <v>1121.009994506835</v>
      </c>
      <c r="P50" s="8">
        <v>1121.010109231785</v>
      </c>
      <c r="Q50" s="8">
        <v>1135.127773506835</v>
      </c>
      <c r="R50" s="8">
        <v>1135.127773506835</v>
      </c>
      <c r="S50" s="8">
        <v>1135.127773506835</v>
      </c>
      <c r="T50" s="8">
        <v>1565.9836545068351</v>
      </c>
      <c r="U50" s="8">
        <v>1565.9836545068351</v>
      </c>
      <c r="V50" s="8">
        <v>1734.2638445068351</v>
      </c>
      <c r="W50" s="8">
        <v>2114.1369445068349</v>
      </c>
      <c r="X50" s="8">
        <v>2114.1369445068349</v>
      </c>
      <c r="Y50" s="8">
        <v>2225.3766945068351</v>
      </c>
      <c r="Z50" s="8">
        <v>2345.9926945068351</v>
      </c>
      <c r="AA50" s="8">
        <v>2345.9926945068351</v>
      </c>
      <c r="AB50" s="8">
        <v>2345.9926945068351</v>
      </c>
      <c r="AC50" s="8">
        <v>2345.9926945068351</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300.00017033973</v>
      </c>
      <c r="Z51" s="8">
        <v>300.00017042953999</v>
      </c>
      <c r="AA51" s="8">
        <v>300.00017045566</v>
      </c>
      <c r="AB51" s="8">
        <v>300.00017047272001</v>
      </c>
      <c r="AC51" s="8">
        <v>300.00017049207003</v>
      </c>
    </row>
    <row r="52" spans="1:29">
      <c r="A52" s="16" t="s">
        <v>96</v>
      </c>
      <c r="B52" s="16" t="s">
        <v>104</v>
      </c>
      <c r="C52" s="16" t="s">
        <v>28</v>
      </c>
      <c r="D52" s="16" t="s">
        <v>9</v>
      </c>
      <c r="E52" s="8">
        <v>1548.890014648437</v>
      </c>
      <c r="F52" s="8">
        <v>2948.890014648437</v>
      </c>
      <c r="G52" s="8">
        <v>2948.8901306216571</v>
      </c>
      <c r="H52" s="8">
        <v>2948.890130626527</v>
      </c>
      <c r="I52" s="8">
        <v>2948.8901306318371</v>
      </c>
      <c r="J52" s="8">
        <v>2948.8901306372131</v>
      </c>
      <c r="K52" s="8">
        <v>3099.584824648437</v>
      </c>
      <c r="L52" s="8">
        <v>5089.403714648437</v>
      </c>
      <c r="M52" s="8">
        <v>5089.403714648437</v>
      </c>
      <c r="N52" s="8">
        <v>5089.403714648437</v>
      </c>
      <c r="O52" s="8">
        <v>5089.403714648437</v>
      </c>
      <c r="P52" s="8">
        <v>5611.5672146484376</v>
      </c>
      <c r="Q52" s="8">
        <v>5611.5672146484376</v>
      </c>
      <c r="R52" s="8">
        <v>5611.5672146484376</v>
      </c>
      <c r="S52" s="8">
        <v>5611.5672146484376</v>
      </c>
      <c r="T52" s="8">
        <v>6460.1026146484364</v>
      </c>
      <c r="U52" s="8">
        <v>7148.8900146484375</v>
      </c>
      <c r="V52" s="8">
        <v>7148.8900146484375</v>
      </c>
      <c r="W52" s="8">
        <v>6696</v>
      </c>
      <c r="X52" s="8">
        <v>6696</v>
      </c>
      <c r="Y52" s="8">
        <v>6696</v>
      </c>
      <c r="Z52" s="8">
        <v>6696</v>
      </c>
      <c r="AA52" s="8">
        <v>6696</v>
      </c>
      <c r="AB52" s="8">
        <v>6696</v>
      </c>
      <c r="AC52" s="8">
        <v>6696</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1.0057957E-4</v>
      </c>
      <c r="Z53" s="8">
        <v>3.7538201999999998E-4</v>
      </c>
      <c r="AA53" s="8">
        <v>408.22696000000002</v>
      </c>
      <c r="AB53" s="8">
        <v>408.22696000000002</v>
      </c>
      <c r="AC53" s="8">
        <v>408.22696000000002</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2549.0572657275388</v>
      </c>
      <c r="H55" s="8">
        <v>2549.0572657275388</v>
      </c>
      <c r="I55" s="8">
        <v>2549.0572657275388</v>
      </c>
      <c r="J55" s="8">
        <v>2549.0572657275388</v>
      </c>
      <c r="K55" s="8">
        <v>2549.0572657275388</v>
      </c>
      <c r="L55" s="8">
        <v>2549.0572657275388</v>
      </c>
      <c r="M55" s="8">
        <v>2549.0572657275388</v>
      </c>
      <c r="N55" s="8">
        <v>2549.0572657275388</v>
      </c>
      <c r="O55" s="8">
        <v>2549.0572657275388</v>
      </c>
      <c r="P55" s="8">
        <v>2549.0572657275388</v>
      </c>
      <c r="Q55" s="8">
        <v>2376.5772699999998</v>
      </c>
      <c r="R55" s="8">
        <v>2376.5772699999998</v>
      </c>
      <c r="S55" s="8">
        <v>2376.5772699999998</v>
      </c>
      <c r="T55" s="8">
        <v>4118.4661999999998</v>
      </c>
      <c r="U55" s="8">
        <v>4118.4661999999998</v>
      </c>
      <c r="V55" s="8">
        <v>3848.4661999999998</v>
      </c>
      <c r="W55" s="8">
        <v>3848.4661999999998</v>
      </c>
      <c r="X55" s="8">
        <v>3848.4661999999998</v>
      </c>
      <c r="Y55" s="8">
        <v>5658.2060000000001</v>
      </c>
      <c r="Z55" s="8">
        <v>5658.2060000000001</v>
      </c>
      <c r="AA55" s="8">
        <v>5658.2060000000001</v>
      </c>
      <c r="AB55" s="8">
        <v>5658.2060000000001</v>
      </c>
      <c r="AC55" s="8">
        <v>5658.2060000000001</v>
      </c>
    </row>
    <row r="56" spans="1:29">
      <c r="A56" s="16" t="s">
        <v>161</v>
      </c>
      <c r="B56" s="16" t="s">
        <v>108</v>
      </c>
      <c r="C56" s="16" t="s">
        <v>142</v>
      </c>
      <c r="D56" s="16" t="s">
        <v>9</v>
      </c>
      <c r="E56" s="8">
        <v>113.19000244140599</v>
      </c>
      <c r="F56" s="8">
        <v>1115.190002441406</v>
      </c>
      <c r="G56" s="8">
        <v>1915.190002441406</v>
      </c>
      <c r="H56" s="8">
        <v>1915.190002441406</v>
      </c>
      <c r="I56" s="8">
        <v>2834.1900024414063</v>
      </c>
      <c r="J56" s="8">
        <v>2834.1900024414063</v>
      </c>
      <c r="K56" s="8">
        <v>3893.3815024414062</v>
      </c>
      <c r="L56" s="8">
        <v>3893.3815024414062</v>
      </c>
      <c r="M56" s="8">
        <v>3893.3815024414062</v>
      </c>
      <c r="N56" s="8">
        <v>3893.3815024414062</v>
      </c>
      <c r="O56" s="8">
        <v>3893.3815024414062</v>
      </c>
      <c r="P56" s="8">
        <v>4120.4920024414059</v>
      </c>
      <c r="Q56" s="8">
        <v>4120.4920024414059</v>
      </c>
      <c r="R56" s="8">
        <v>4120.4920024414059</v>
      </c>
      <c r="S56" s="8">
        <v>4120.4920024414059</v>
      </c>
      <c r="T56" s="8">
        <v>6184.1900024414063</v>
      </c>
      <c r="U56" s="8">
        <v>6605.074302441406</v>
      </c>
      <c r="V56" s="8">
        <v>6605.074302441406</v>
      </c>
      <c r="W56" s="8">
        <v>6605.074302441406</v>
      </c>
      <c r="X56" s="8">
        <v>6605.074302441406</v>
      </c>
      <c r="Y56" s="8">
        <v>6605.074302441406</v>
      </c>
      <c r="Z56" s="8">
        <v>6605.074302441406</v>
      </c>
      <c r="AA56" s="8">
        <v>6605.074302441406</v>
      </c>
      <c r="AB56" s="8">
        <v>6491.8842999999997</v>
      </c>
      <c r="AC56" s="8">
        <v>6491.8842999999997</v>
      </c>
    </row>
    <row r="57" spans="1:29">
      <c r="A57" s="16" t="s">
        <v>161</v>
      </c>
      <c r="B57" s="16" t="s">
        <v>109</v>
      </c>
      <c r="C57" s="16" t="s">
        <v>143</v>
      </c>
      <c r="D57" s="16" t="s">
        <v>9</v>
      </c>
      <c r="E57" s="8">
        <v>198.94000244140599</v>
      </c>
      <c r="F57" s="8">
        <v>987.41050244140604</v>
      </c>
      <c r="G57" s="8">
        <v>997.76260244140599</v>
      </c>
      <c r="H57" s="8">
        <v>997.76260244140599</v>
      </c>
      <c r="I57" s="8">
        <v>997.76260244140599</v>
      </c>
      <c r="J57" s="8">
        <v>997.76260244140599</v>
      </c>
      <c r="K57" s="8">
        <v>997.76260244140599</v>
      </c>
      <c r="L57" s="8">
        <v>997.76260244140599</v>
      </c>
      <c r="M57" s="8">
        <v>997.76260244140599</v>
      </c>
      <c r="N57" s="8">
        <v>997.76260244140599</v>
      </c>
      <c r="O57" s="8">
        <v>997.76260244140599</v>
      </c>
      <c r="P57" s="8">
        <v>1112.160762441406</v>
      </c>
      <c r="Q57" s="8">
        <v>1112.160762441406</v>
      </c>
      <c r="R57" s="8">
        <v>1112.160762441406</v>
      </c>
      <c r="S57" s="8">
        <v>1112.160762441406</v>
      </c>
      <c r="T57" s="8">
        <v>1112.160762441406</v>
      </c>
      <c r="U57" s="8">
        <v>1391.469202441406</v>
      </c>
      <c r="V57" s="8">
        <v>1300</v>
      </c>
      <c r="W57" s="8">
        <v>1300.0001523133001</v>
      </c>
      <c r="X57" s="8">
        <v>1300.0001555568499</v>
      </c>
      <c r="Y57" s="8">
        <v>1345.21236</v>
      </c>
      <c r="Z57" s="8">
        <v>2091.8722499999999</v>
      </c>
      <c r="AA57" s="8">
        <v>2091.8722499999999</v>
      </c>
      <c r="AB57" s="8">
        <v>2091.8722499999999</v>
      </c>
      <c r="AC57" s="8">
        <v>2091.8722499999999</v>
      </c>
    </row>
    <row r="58" spans="1:29">
      <c r="A58" s="16" t="s">
        <v>161</v>
      </c>
      <c r="B58" s="16" t="s">
        <v>110</v>
      </c>
      <c r="C58" s="16" t="s">
        <v>144</v>
      </c>
      <c r="D58" s="16" t="s">
        <v>9</v>
      </c>
      <c r="E58" s="8">
        <v>0</v>
      </c>
      <c r="F58" s="8">
        <v>1.5857579999999999E-4</v>
      </c>
      <c r="G58" s="8">
        <v>1.5859730999999999E-4</v>
      </c>
      <c r="H58" s="8">
        <v>1.5860941E-4</v>
      </c>
      <c r="I58" s="8">
        <v>1.5861187000000001E-4</v>
      </c>
      <c r="J58" s="8">
        <v>100.800161673537</v>
      </c>
      <c r="K58" s="8">
        <v>100.800161707797</v>
      </c>
      <c r="L58" s="8">
        <v>776.04817305175698</v>
      </c>
      <c r="M58" s="8">
        <v>776.04817305175698</v>
      </c>
      <c r="N58" s="8">
        <v>776.04817305175698</v>
      </c>
      <c r="O58" s="8">
        <v>1876.0482030517569</v>
      </c>
      <c r="P58" s="8">
        <v>2092.1385030517572</v>
      </c>
      <c r="Q58" s="8">
        <v>2261.1237030517568</v>
      </c>
      <c r="R58" s="8">
        <v>2389.431553051757</v>
      </c>
      <c r="S58" s="8">
        <v>2389.431553051757</v>
      </c>
      <c r="T58" s="8">
        <v>2389.431553051757</v>
      </c>
      <c r="U58" s="8">
        <v>2420.2228530517568</v>
      </c>
      <c r="V58" s="8">
        <v>2420.2228530517568</v>
      </c>
      <c r="W58" s="8">
        <v>2433.2164530517571</v>
      </c>
      <c r="X58" s="8">
        <v>2433.2164530517571</v>
      </c>
      <c r="Y58" s="8">
        <v>2433.2164530517571</v>
      </c>
      <c r="Z58" s="8">
        <v>2568.9765330517571</v>
      </c>
      <c r="AA58" s="8">
        <v>2568.9765330517571</v>
      </c>
      <c r="AB58" s="8">
        <v>2568.9765330517571</v>
      </c>
      <c r="AC58" s="8">
        <v>2568.9765330517571</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1.3349359000000001E-3</v>
      </c>
      <c r="R59" s="8">
        <v>300</v>
      </c>
      <c r="S59" s="8">
        <v>300</v>
      </c>
      <c r="T59" s="8">
        <v>300</v>
      </c>
      <c r="U59" s="8">
        <v>300.00536101540001</v>
      </c>
      <c r="V59" s="8">
        <v>300.00536103360002</v>
      </c>
      <c r="W59" s="8">
        <v>300.00536601760001</v>
      </c>
      <c r="X59" s="8">
        <v>300.00536618899997</v>
      </c>
      <c r="Y59" s="8">
        <v>300.005366251</v>
      </c>
      <c r="Z59" s="8">
        <v>300.005366933</v>
      </c>
      <c r="AA59" s="8">
        <v>300.00536701179999</v>
      </c>
      <c r="AB59" s="8">
        <v>300.00536704669997</v>
      </c>
      <c r="AC59" s="8">
        <v>300.00536706349999</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213</v>
      </c>
      <c r="M61" s="8">
        <v>213</v>
      </c>
      <c r="N61" s="8">
        <v>213</v>
      </c>
      <c r="O61" s="8">
        <v>213</v>
      </c>
      <c r="P61" s="8">
        <v>213</v>
      </c>
      <c r="Q61" s="8">
        <v>371.98946000000001</v>
      </c>
      <c r="R61" s="8">
        <v>394.31873999999999</v>
      </c>
      <c r="S61" s="8">
        <v>300</v>
      </c>
      <c r="T61" s="8">
        <v>300</v>
      </c>
      <c r="U61" s="8">
        <v>300</v>
      </c>
      <c r="V61" s="8">
        <v>300</v>
      </c>
      <c r="W61" s="8">
        <v>300</v>
      </c>
      <c r="X61" s="8">
        <v>300</v>
      </c>
      <c r="Y61" s="8">
        <v>300</v>
      </c>
      <c r="Z61" s="8">
        <v>370.88754</v>
      </c>
      <c r="AA61" s="8">
        <v>370.88754</v>
      </c>
      <c r="AB61" s="8">
        <v>370.88754</v>
      </c>
      <c r="AC61" s="8">
        <v>370.88754</v>
      </c>
    </row>
    <row r="62" spans="1:29">
      <c r="A62" s="16" t="s">
        <v>161</v>
      </c>
      <c r="B62" s="16" t="s">
        <v>185</v>
      </c>
      <c r="C62" s="16" t="s">
        <v>186</v>
      </c>
      <c r="D62" s="16" t="s">
        <v>9</v>
      </c>
      <c r="E62" s="8">
        <v>0</v>
      </c>
      <c r="F62" s="8">
        <v>0</v>
      </c>
      <c r="G62" s="8">
        <v>456.65816395529998</v>
      </c>
      <c r="H62" s="8">
        <v>456.65816395623</v>
      </c>
      <c r="I62" s="8">
        <v>456.65816395815</v>
      </c>
      <c r="J62" s="8">
        <v>456.65816396264</v>
      </c>
      <c r="K62" s="8">
        <v>574.36797000000001</v>
      </c>
      <c r="L62" s="8">
        <v>1070.7107699999999</v>
      </c>
      <c r="M62" s="8">
        <v>1070.7107699999999</v>
      </c>
      <c r="N62" s="8">
        <v>1070.7107699999999</v>
      </c>
      <c r="O62" s="8">
        <v>1070.7107699999999</v>
      </c>
      <c r="P62" s="8">
        <v>1527.87032</v>
      </c>
      <c r="Q62" s="8">
        <v>1527.87032</v>
      </c>
      <c r="R62" s="8">
        <v>1527.87032</v>
      </c>
      <c r="S62" s="8">
        <v>1527.87032</v>
      </c>
      <c r="T62" s="8">
        <v>1662.35815</v>
      </c>
      <c r="U62" s="8">
        <v>1662.35815</v>
      </c>
      <c r="V62" s="8">
        <v>1662.35815</v>
      </c>
      <c r="W62" s="8">
        <v>1662.35815</v>
      </c>
      <c r="X62" s="8">
        <v>1662.35815</v>
      </c>
      <c r="Y62" s="8">
        <v>2007.20496</v>
      </c>
      <c r="Z62" s="8">
        <v>2007.20496</v>
      </c>
      <c r="AA62" s="8">
        <v>2007.20496</v>
      </c>
      <c r="AB62" s="8">
        <v>2007.20496</v>
      </c>
      <c r="AC62" s="8">
        <v>2007.20496</v>
      </c>
    </row>
    <row r="63" spans="1:29">
      <c r="A63" s="16" t="s">
        <v>162</v>
      </c>
      <c r="B63" s="16" t="s">
        <v>114</v>
      </c>
      <c r="C63" s="16" t="s">
        <v>218</v>
      </c>
      <c r="D63" s="16" t="s">
        <v>9</v>
      </c>
      <c r="E63" s="8">
        <v>0</v>
      </c>
      <c r="F63" s="8">
        <v>286.32208000000003</v>
      </c>
      <c r="G63" s="8">
        <v>286.32208000000003</v>
      </c>
      <c r="H63" s="8">
        <v>286.32208000000003</v>
      </c>
      <c r="I63" s="8">
        <v>377.00029063705</v>
      </c>
      <c r="J63" s="8">
        <v>377.0002906519</v>
      </c>
      <c r="K63" s="8">
        <v>1298.8869</v>
      </c>
      <c r="L63" s="8">
        <v>1298.8869</v>
      </c>
      <c r="M63" s="8">
        <v>1298.8869</v>
      </c>
      <c r="N63" s="8">
        <v>1298.8869</v>
      </c>
      <c r="O63" s="8">
        <v>1298.8869</v>
      </c>
      <c r="P63" s="8">
        <v>1298.8869</v>
      </c>
      <c r="Q63" s="8">
        <v>1298.8869</v>
      </c>
      <c r="R63" s="8">
        <v>1298.8869</v>
      </c>
      <c r="S63" s="8">
        <v>1298.8869</v>
      </c>
      <c r="T63" s="8">
        <v>1508</v>
      </c>
      <c r="U63" s="8">
        <v>1508</v>
      </c>
      <c r="V63" s="8">
        <v>1508</v>
      </c>
      <c r="W63" s="8">
        <v>1754.8112000000001</v>
      </c>
      <c r="X63" s="8">
        <v>1754.8112000000001</v>
      </c>
      <c r="Y63" s="8">
        <v>2207.3155999999999</v>
      </c>
      <c r="Z63" s="8">
        <v>2351.5277999999998</v>
      </c>
      <c r="AA63" s="8">
        <v>2351.5277999999998</v>
      </c>
      <c r="AB63" s="8">
        <v>2351.5277999999998</v>
      </c>
      <c r="AC63" s="8">
        <v>2351.5277999999998</v>
      </c>
    </row>
    <row r="64" spans="1:29">
      <c r="A64" s="16" t="s">
        <v>162</v>
      </c>
      <c r="B64" s="16" t="s">
        <v>115</v>
      </c>
      <c r="C64" s="16" t="s">
        <v>217</v>
      </c>
      <c r="D64" s="16" t="s">
        <v>9</v>
      </c>
      <c r="E64" s="8">
        <v>699.89999008178654</v>
      </c>
      <c r="F64" s="8">
        <v>1018.8999900817865</v>
      </c>
      <c r="G64" s="8">
        <v>1640.3071600817866</v>
      </c>
      <c r="H64" s="8">
        <v>1640.3071600817866</v>
      </c>
      <c r="I64" s="8">
        <v>1640.3071600817866</v>
      </c>
      <c r="J64" s="8">
        <v>1640.3071600817866</v>
      </c>
      <c r="K64" s="8">
        <v>1640.3071600817866</v>
      </c>
      <c r="L64" s="8">
        <v>1693.2081600817864</v>
      </c>
      <c r="M64" s="8">
        <v>1694.8451900817865</v>
      </c>
      <c r="N64" s="8">
        <v>1694.8451900817865</v>
      </c>
      <c r="O64" s="8">
        <v>1694.8451900817865</v>
      </c>
      <c r="P64" s="8">
        <v>1974.8999900817867</v>
      </c>
      <c r="Q64" s="8">
        <v>1974.8999900817867</v>
      </c>
      <c r="R64" s="8">
        <v>1974.8999900817867</v>
      </c>
      <c r="S64" s="8">
        <v>1974.8999900817867</v>
      </c>
      <c r="T64" s="8">
        <v>1974.8999900817867</v>
      </c>
      <c r="U64" s="8">
        <v>2144.5784900817866</v>
      </c>
      <c r="V64" s="8">
        <v>2291.2484931335448</v>
      </c>
      <c r="W64" s="8">
        <v>2039.2808931335444</v>
      </c>
      <c r="X64" s="8">
        <v>2039.2808931335444</v>
      </c>
      <c r="Y64" s="8">
        <v>2133.9232931335446</v>
      </c>
      <c r="Z64" s="8">
        <v>2300.148792370605</v>
      </c>
      <c r="AA64" s="8">
        <v>2300.148792370605</v>
      </c>
      <c r="AB64" s="8">
        <v>2072.1487999999999</v>
      </c>
      <c r="AC64" s="8">
        <v>2072.1487999999999</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524.3511445441261</v>
      </c>
      <c r="Q65" s="8">
        <v>749.35398310419612</v>
      </c>
      <c r="R65" s="8">
        <v>880.37246084472611</v>
      </c>
      <c r="S65" s="8">
        <v>880.37246084472611</v>
      </c>
      <c r="T65" s="8">
        <v>880.37246084472611</v>
      </c>
      <c r="U65" s="8">
        <v>880.37246084472611</v>
      </c>
      <c r="V65" s="8">
        <v>880.37246084472611</v>
      </c>
      <c r="W65" s="8">
        <v>800.42246389648403</v>
      </c>
      <c r="X65" s="8">
        <v>800.42246389648403</v>
      </c>
      <c r="Y65" s="8">
        <v>800.42246389648403</v>
      </c>
      <c r="Z65" s="8">
        <v>1188.3999938964839</v>
      </c>
      <c r="AA65" s="8">
        <v>1188.3999938964839</v>
      </c>
      <c r="AB65" s="8">
        <v>984</v>
      </c>
      <c r="AC65" s="8">
        <v>984</v>
      </c>
    </row>
    <row r="66" spans="1:29">
      <c r="A66" s="16" t="s">
        <v>162</v>
      </c>
      <c r="B66" s="16" t="s">
        <v>117</v>
      </c>
      <c r="C66" s="16" t="s">
        <v>220</v>
      </c>
      <c r="D66" s="16" t="s">
        <v>9</v>
      </c>
      <c r="E66" s="8">
        <v>465.74999618530251</v>
      </c>
      <c r="F66" s="8">
        <v>465.75011150068849</v>
      </c>
      <c r="G66" s="8">
        <v>1088.3743401853026</v>
      </c>
      <c r="H66" s="8">
        <v>1088.3743401853026</v>
      </c>
      <c r="I66" s="8">
        <v>1088.3743401853026</v>
      </c>
      <c r="J66" s="8">
        <v>1088.3743401853026</v>
      </c>
      <c r="K66" s="8">
        <v>1088.3743401853026</v>
      </c>
      <c r="L66" s="8">
        <v>2254.8537961853026</v>
      </c>
      <c r="M66" s="8">
        <v>2254.8537961853026</v>
      </c>
      <c r="N66" s="8">
        <v>2254.8537961853026</v>
      </c>
      <c r="O66" s="8">
        <v>2254.8537961853026</v>
      </c>
      <c r="P66" s="8">
        <v>2604.7499961853027</v>
      </c>
      <c r="Q66" s="8">
        <v>2604.7499961853027</v>
      </c>
      <c r="R66" s="8">
        <v>2604.7499961853027</v>
      </c>
      <c r="S66" s="8">
        <v>2604.7499961853027</v>
      </c>
      <c r="T66" s="8">
        <v>2604.7499961853027</v>
      </c>
      <c r="U66" s="8">
        <v>3081.4182969482417</v>
      </c>
      <c r="V66" s="8">
        <v>3081.4182969482417</v>
      </c>
      <c r="W66" s="8">
        <v>3081.4182969482417</v>
      </c>
      <c r="X66" s="8">
        <v>3081.4182969482417</v>
      </c>
      <c r="Y66" s="8">
        <v>3432.7973969482418</v>
      </c>
      <c r="Z66" s="8">
        <v>3514.2049969482423</v>
      </c>
      <c r="AA66" s="8">
        <v>3514.2049969482423</v>
      </c>
      <c r="AB66" s="8">
        <v>3288.5050000000001</v>
      </c>
      <c r="AC66" s="8">
        <v>3288.5050000000001</v>
      </c>
    </row>
    <row r="67" spans="1:29">
      <c r="A67" s="16" t="s">
        <v>162</v>
      </c>
      <c r="B67" s="16" t="s">
        <v>118</v>
      </c>
      <c r="C67" s="16" t="s">
        <v>216</v>
      </c>
      <c r="D67" s="16" t="s">
        <v>9</v>
      </c>
      <c r="E67" s="8">
        <v>2082.6600036621071</v>
      </c>
      <c r="F67" s="8">
        <v>2141.365238662107</v>
      </c>
      <c r="G67" s="8">
        <v>4214.6600036621076</v>
      </c>
      <c r="H67" s="8">
        <v>4214.6600036621076</v>
      </c>
      <c r="I67" s="8">
        <v>4214.6600036621076</v>
      </c>
      <c r="J67" s="8">
        <v>4214.6600036621076</v>
      </c>
      <c r="K67" s="8">
        <v>4214.6600036621076</v>
      </c>
      <c r="L67" s="8">
        <v>4421.5128036621072</v>
      </c>
      <c r="M67" s="8">
        <v>4421.5128036621072</v>
      </c>
      <c r="N67" s="8">
        <v>4421.5128036621072</v>
      </c>
      <c r="O67" s="8">
        <v>4421.5128036621072</v>
      </c>
      <c r="P67" s="8">
        <v>4354.312806713865</v>
      </c>
      <c r="Q67" s="8">
        <v>3934.312806713865</v>
      </c>
      <c r="R67" s="8">
        <v>3934.312806713865</v>
      </c>
      <c r="S67" s="8">
        <v>3752.6128097656228</v>
      </c>
      <c r="T67" s="8">
        <v>3752.6128097656228</v>
      </c>
      <c r="U67" s="8">
        <v>3948.670009765623</v>
      </c>
      <c r="V67" s="8">
        <v>3971.3190036621081</v>
      </c>
      <c r="W67" s="8">
        <v>3971.3190036621081</v>
      </c>
      <c r="X67" s="8">
        <v>3107.7590061035153</v>
      </c>
      <c r="Y67" s="8">
        <v>3448.2304061035147</v>
      </c>
      <c r="Z67" s="8">
        <v>4058.6735061035151</v>
      </c>
      <c r="AA67" s="8">
        <v>4058.6735061035151</v>
      </c>
      <c r="AB67" s="8">
        <v>4058.6735061035151</v>
      </c>
      <c r="AC67" s="8">
        <v>4058.6735061035151</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2.3005266999999999E-4</v>
      </c>
      <c r="L69" s="8">
        <v>2.3005658000000001E-4</v>
      </c>
      <c r="M69" s="8">
        <v>2.3005871000000001E-4</v>
      </c>
      <c r="N69" s="8">
        <v>2.3005998999999999E-4</v>
      </c>
      <c r="O69" s="8">
        <v>2.3006236999999999E-4</v>
      </c>
      <c r="P69" s="8">
        <v>2.3006822000000001E-4</v>
      </c>
      <c r="Q69" s="8">
        <v>2.3007997999999999E-4</v>
      </c>
      <c r="R69" s="8">
        <v>2.3010430000000001E-4</v>
      </c>
      <c r="S69" s="8">
        <v>2.3011654E-4</v>
      </c>
      <c r="T69" s="8">
        <v>544</v>
      </c>
      <c r="U69" s="8">
        <v>544</v>
      </c>
      <c r="V69" s="8">
        <v>544</v>
      </c>
      <c r="W69" s="8">
        <v>544</v>
      </c>
      <c r="X69" s="8">
        <v>544</v>
      </c>
      <c r="Y69" s="8">
        <v>544</v>
      </c>
      <c r="Z69" s="8">
        <v>576.56290000000001</v>
      </c>
      <c r="AA69" s="8">
        <v>576.56290000000001</v>
      </c>
      <c r="AB69" s="8">
        <v>576.56290000000001</v>
      </c>
      <c r="AC69" s="8">
        <v>576.56290000000001</v>
      </c>
    </row>
    <row r="70" spans="1:29">
      <c r="A70" s="16" t="s">
        <v>163</v>
      </c>
      <c r="B70" s="16" t="s">
        <v>120</v>
      </c>
      <c r="C70" s="16" t="s">
        <v>149</v>
      </c>
      <c r="D70" s="16" t="s">
        <v>9</v>
      </c>
      <c r="E70" s="8">
        <v>324.5</v>
      </c>
      <c r="F70" s="8">
        <v>324.5</v>
      </c>
      <c r="G70" s="8">
        <v>324.5</v>
      </c>
      <c r="H70" s="8">
        <v>324.5</v>
      </c>
      <c r="I70" s="8">
        <v>440.03457000000003</v>
      </c>
      <c r="J70" s="8">
        <v>440.03457000000003</v>
      </c>
      <c r="K70" s="8">
        <v>440.03457000000003</v>
      </c>
      <c r="L70" s="8">
        <v>552.72829000000002</v>
      </c>
      <c r="M70" s="8">
        <v>604.23257000000001</v>
      </c>
      <c r="N70" s="8">
        <v>477.73257000000001</v>
      </c>
      <c r="O70" s="8">
        <v>477.73257000000001</v>
      </c>
      <c r="P70" s="8">
        <v>570.36194</v>
      </c>
      <c r="Q70" s="8">
        <v>482.92352</v>
      </c>
      <c r="R70" s="8">
        <v>530.51955999999996</v>
      </c>
      <c r="S70" s="8">
        <v>491.51956000000001</v>
      </c>
      <c r="T70" s="8">
        <v>499.67473999999999</v>
      </c>
      <c r="U70" s="8">
        <v>516.25696000000005</v>
      </c>
      <c r="V70" s="8">
        <v>516.7731</v>
      </c>
      <c r="W70" s="8">
        <v>516.7731</v>
      </c>
      <c r="X70" s="8">
        <v>516.7731</v>
      </c>
      <c r="Y70" s="8">
        <v>520.10564999999997</v>
      </c>
      <c r="Z70" s="8">
        <v>565.86803359853002</v>
      </c>
      <c r="AA70" s="8">
        <v>565.86840253679998</v>
      </c>
      <c r="AB70" s="8">
        <v>565.86840255589993</v>
      </c>
      <c r="AC70" s="8">
        <v>565.86840257289998</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296.36223999999999</v>
      </c>
      <c r="Z71" s="8">
        <v>400.00164979610003</v>
      </c>
      <c r="AA71" s="8">
        <v>400.00164996820001</v>
      </c>
      <c r="AB71" s="8">
        <v>400.00164998349999</v>
      </c>
      <c r="AC71" s="8">
        <v>400.00164998819997</v>
      </c>
    </row>
    <row r="72" spans="1:29">
      <c r="A72" s="16" t="s">
        <v>163</v>
      </c>
      <c r="B72" s="16" t="s">
        <v>122</v>
      </c>
      <c r="C72" s="16" t="s">
        <v>151</v>
      </c>
      <c r="D72" s="16" t="s">
        <v>9</v>
      </c>
      <c r="E72" s="8">
        <v>1343.0600090026815</v>
      </c>
      <c r="F72" s="8">
        <v>1854.8554790026815</v>
      </c>
      <c r="G72" s="8">
        <v>1854.8554790026815</v>
      </c>
      <c r="H72" s="8">
        <v>2154.8554790026815</v>
      </c>
      <c r="I72" s="8">
        <v>2719.1715090026814</v>
      </c>
      <c r="J72" s="8">
        <v>2797.1127090026812</v>
      </c>
      <c r="K72" s="8">
        <v>2797.1127090026812</v>
      </c>
      <c r="L72" s="8">
        <v>2744.3600120544393</v>
      </c>
      <c r="M72" s="8">
        <v>2744.3600120544393</v>
      </c>
      <c r="N72" s="8">
        <v>2672.9600105285604</v>
      </c>
      <c r="O72" s="8">
        <v>2488.1600074768035</v>
      </c>
      <c r="P72" s="8">
        <v>2727.0969574768033</v>
      </c>
      <c r="Q72" s="8">
        <v>2727.0969774768037</v>
      </c>
      <c r="R72" s="8">
        <v>3094.199006713864</v>
      </c>
      <c r="S72" s="8">
        <v>3094.199006713864</v>
      </c>
      <c r="T72" s="8">
        <v>3094.199006713864</v>
      </c>
      <c r="U72" s="8">
        <v>3581.9027067138641</v>
      </c>
      <c r="V72" s="8">
        <v>3368.042706103513</v>
      </c>
      <c r="W72" s="8">
        <v>3925.7813061035131</v>
      </c>
      <c r="X72" s="8">
        <v>3925.7813061035131</v>
      </c>
      <c r="Y72" s="8">
        <v>3925.7813061035131</v>
      </c>
      <c r="Z72" s="8">
        <v>4083.6623061035129</v>
      </c>
      <c r="AA72" s="8">
        <v>4083.6623061035129</v>
      </c>
      <c r="AB72" s="8">
        <v>4083.6623061035129</v>
      </c>
      <c r="AC72" s="8">
        <v>4083.6623061035129</v>
      </c>
    </row>
    <row r="73" spans="1:29">
      <c r="A73" s="16" t="s">
        <v>163</v>
      </c>
      <c r="B73" s="16" t="s">
        <v>123</v>
      </c>
      <c r="C73" s="16" t="s">
        <v>152</v>
      </c>
      <c r="D73" s="16" t="s">
        <v>9</v>
      </c>
      <c r="E73" s="8">
        <v>90.75</v>
      </c>
      <c r="F73" s="8">
        <v>90.750130255399995</v>
      </c>
      <c r="G73" s="8">
        <v>90.750130324579999</v>
      </c>
      <c r="H73" s="8">
        <v>90.750130345939994</v>
      </c>
      <c r="I73" s="8">
        <v>90.750130641870001</v>
      </c>
      <c r="J73" s="8">
        <v>1.3183802000000001E-4</v>
      </c>
      <c r="K73" s="8">
        <v>105.35014</v>
      </c>
      <c r="L73" s="8">
        <v>105.35569</v>
      </c>
      <c r="M73" s="8">
        <v>105.35569</v>
      </c>
      <c r="N73" s="8">
        <v>105.35569</v>
      </c>
      <c r="O73" s="8">
        <v>105.35569</v>
      </c>
      <c r="P73" s="8">
        <v>108.08238231387</v>
      </c>
      <c r="Q73" s="8">
        <v>108.08238241158</v>
      </c>
      <c r="R73" s="8">
        <v>108.08238275993</v>
      </c>
      <c r="S73" s="8">
        <v>108.08238289822</v>
      </c>
      <c r="T73" s="8">
        <v>108.08238292818</v>
      </c>
      <c r="U73" s="8">
        <v>108.08238300524999</v>
      </c>
      <c r="V73" s="8">
        <v>108.0823880491</v>
      </c>
      <c r="W73" s="8">
        <v>108.08238821486</v>
      </c>
      <c r="X73" s="8">
        <v>108.08238845255001</v>
      </c>
      <c r="Y73" s="8">
        <v>116.58919670293</v>
      </c>
      <c r="Z73" s="8">
        <v>464.01182</v>
      </c>
      <c r="AA73" s="8">
        <v>476.83159999999998</v>
      </c>
      <c r="AB73" s="8">
        <v>476.83159999999998</v>
      </c>
      <c r="AC73" s="8">
        <v>476.83159999999998</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422.4001867577889</v>
      </c>
      <c r="Q74" s="8">
        <v>422.40018700775892</v>
      </c>
      <c r="R74" s="8">
        <v>422.4001870722289</v>
      </c>
      <c r="S74" s="8">
        <v>422.40018709476891</v>
      </c>
      <c r="T74" s="8">
        <v>422.40018711819891</v>
      </c>
      <c r="U74" s="8">
        <v>422.40018715343888</v>
      </c>
      <c r="V74" s="8">
        <v>422.40018718820892</v>
      </c>
      <c r="W74" s="8">
        <v>422.40018721757889</v>
      </c>
      <c r="X74" s="8">
        <v>210.00018584938999</v>
      </c>
      <c r="Y74" s="8">
        <v>689.28988116851997</v>
      </c>
      <c r="Z74" s="8">
        <v>901.43270614899996</v>
      </c>
      <c r="AA74" s="8">
        <v>901.43270620931992</v>
      </c>
      <c r="AB74" s="8">
        <v>901.43270622747002</v>
      </c>
      <c r="AC74" s="8">
        <v>901.43270624071999</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169.95042999999998</v>
      </c>
      <c r="H77" s="8">
        <v>169.95042999999998</v>
      </c>
      <c r="I77" s="8">
        <v>103.95043</v>
      </c>
      <c r="J77" s="8">
        <v>103.95061504648</v>
      </c>
      <c r="K77" s="8">
        <v>203.77951506815998</v>
      </c>
      <c r="L77" s="8">
        <v>203.77951509239998</v>
      </c>
      <c r="M77" s="8">
        <v>203.77951518967998</v>
      </c>
      <c r="N77" s="8">
        <v>133.77951519695998</v>
      </c>
      <c r="O77" s="8">
        <v>133.77951527618998</v>
      </c>
      <c r="P77" s="8">
        <v>202.46525542930999</v>
      </c>
      <c r="Q77" s="8">
        <v>202.46525562701001</v>
      </c>
      <c r="R77" s="8">
        <v>202.46527840280001</v>
      </c>
      <c r="S77" s="8">
        <v>202.46527845034998</v>
      </c>
      <c r="T77" s="8">
        <v>202.46527847600001</v>
      </c>
      <c r="U77" s="8">
        <v>202.46527849814001</v>
      </c>
      <c r="V77" s="8">
        <v>202.46527852917998</v>
      </c>
      <c r="W77" s="8">
        <v>202.4653133553</v>
      </c>
      <c r="X77" s="8">
        <v>202.46531339342999</v>
      </c>
      <c r="Y77" s="8">
        <v>321.08255773783998</v>
      </c>
      <c r="Z77" s="8">
        <v>321.08255780599995</v>
      </c>
      <c r="AA77" s="8">
        <v>321.08255791759996</v>
      </c>
      <c r="AB77" s="8">
        <v>321.08255793819995</v>
      </c>
      <c r="AC77" s="8">
        <v>321.08255795635</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168</v>
      </c>
      <c r="H79" s="8">
        <v>208.767246</v>
      </c>
      <c r="I79" s="8">
        <v>208.76725400000001</v>
      </c>
      <c r="J79" s="8">
        <v>208.76726500000001</v>
      </c>
      <c r="K79" s="8">
        <v>336.23567000000003</v>
      </c>
      <c r="L79" s="8">
        <v>344.62378000000001</v>
      </c>
      <c r="M79" s="8">
        <v>344.62378000000001</v>
      </c>
      <c r="N79" s="8">
        <v>427.68606999999997</v>
      </c>
      <c r="O79" s="8">
        <v>448.52533</v>
      </c>
      <c r="P79" s="8">
        <v>448.52533</v>
      </c>
      <c r="Q79" s="8">
        <v>502.96071999999998</v>
      </c>
      <c r="R79" s="8">
        <v>568.00015440429002</v>
      </c>
      <c r="S79" s="8">
        <v>568.00015441641006</v>
      </c>
      <c r="T79" s="8">
        <v>568.00015443117002</v>
      </c>
      <c r="U79" s="8">
        <v>568.00015444402004</v>
      </c>
      <c r="V79" s="8">
        <v>568.00015446402995</v>
      </c>
      <c r="W79" s="8">
        <v>568.00015447586998</v>
      </c>
      <c r="X79" s="8">
        <v>568.00015449476996</v>
      </c>
      <c r="Y79" s="8">
        <v>568.00015451542004</v>
      </c>
      <c r="Z79" s="8">
        <v>568.00015456029996</v>
      </c>
      <c r="AA79" s="8">
        <v>568.00015459958001</v>
      </c>
      <c r="AB79" s="8">
        <v>568.00015461354997</v>
      </c>
      <c r="AC79" s="8">
        <v>400.00015462974</v>
      </c>
    </row>
    <row r="80" spans="1:29">
      <c r="A80" s="16" t="s">
        <v>164</v>
      </c>
      <c r="B80" s="16" t="s">
        <v>130</v>
      </c>
      <c r="C80" s="16" t="s">
        <v>159</v>
      </c>
      <c r="D80" s="16" t="s">
        <v>9</v>
      </c>
      <c r="E80" s="8">
        <v>251.34999847412098</v>
      </c>
      <c r="F80" s="8">
        <v>251.34999847412098</v>
      </c>
      <c r="G80" s="8">
        <v>251.34999847412098</v>
      </c>
      <c r="H80" s="8">
        <v>487.43411847412096</v>
      </c>
      <c r="I80" s="8">
        <v>607.11949847412097</v>
      </c>
      <c r="J80" s="8">
        <v>726.80489847412105</v>
      </c>
      <c r="K80" s="8">
        <v>739.22386847412099</v>
      </c>
      <c r="L80" s="8">
        <v>851.85049847412097</v>
      </c>
      <c r="M80" s="8">
        <v>971.53584847412094</v>
      </c>
      <c r="N80" s="8">
        <v>971.53584847412094</v>
      </c>
      <c r="O80" s="8">
        <v>971.53584847412094</v>
      </c>
      <c r="P80" s="8">
        <v>971.53584847412094</v>
      </c>
      <c r="Q80" s="8">
        <v>971.53584847412094</v>
      </c>
      <c r="R80" s="8">
        <v>971.53584847412094</v>
      </c>
      <c r="S80" s="8">
        <v>971.53584847412094</v>
      </c>
      <c r="T80" s="8">
        <v>971.53584847412094</v>
      </c>
      <c r="U80" s="8">
        <v>971.53584847412094</v>
      </c>
      <c r="V80" s="8">
        <v>971.53584847412094</v>
      </c>
      <c r="W80" s="8">
        <v>971.53584847412094</v>
      </c>
      <c r="X80" s="8">
        <v>971.53584847412094</v>
      </c>
      <c r="Y80" s="8">
        <v>971.53584847412094</v>
      </c>
      <c r="Z80" s="8">
        <v>971.53584847412094</v>
      </c>
      <c r="AA80" s="8">
        <v>971.53584847412094</v>
      </c>
      <c r="AB80" s="8">
        <v>971.53584847412094</v>
      </c>
      <c r="AC80" s="8">
        <v>831.78584847412094</v>
      </c>
    </row>
    <row r="81" spans="1:29">
      <c r="A81" s="16" t="s">
        <v>164</v>
      </c>
      <c r="B81" s="16" t="s">
        <v>131</v>
      </c>
      <c r="C81" s="16" t="s">
        <v>160</v>
      </c>
      <c r="D81" s="16" t="s">
        <v>9</v>
      </c>
      <c r="E81" s="8">
        <v>843.89999008178654</v>
      </c>
      <c r="F81" s="8">
        <v>1749.9906900817864</v>
      </c>
      <c r="G81" s="8">
        <v>2664.9431600817866</v>
      </c>
      <c r="H81" s="8">
        <v>2684.3071600817866</v>
      </c>
      <c r="I81" s="8">
        <v>2684.3071600817866</v>
      </c>
      <c r="J81" s="8">
        <v>2684.3071600817866</v>
      </c>
      <c r="K81" s="8">
        <v>2684.3071600817866</v>
      </c>
      <c r="L81" s="8">
        <v>2737.2081600817864</v>
      </c>
      <c r="M81" s="8">
        <v>2738.8453138242867</v>
      </c>
      <c r="N81" s="8">
        <v>2738.8464379423867</v>
      </c>
      <c r="O81" s="8">
        <v>2850.2194650817869</v>
      </c>
      <c r="P81" s="8">
        <v>3260.7673900817867</v>
      </c>
      <c r="Q81" s="8">
        <v>3341.3158900817866</v>
      </c>
      <c r="R81" s="8">
        <v>3412.1351300817869</v>
      </c>
      <c r="S81" s="8">
        <v>3412.1351300817869</v>
      </c>
      <c r="T81" s="8">
        <v>3412.1351300817869</v>
      </c>
      <c r="U81" s="8">
        <v>3581.8136300817869</v>
      </c>
      <c r="V81" s="8">
        <v>3728.4836331335446</v>
      </c>
      <c r="W81" s="8">
        <v>3332.5160331335446</v>
      </c>
      <c r="X81" s="8">
        <v>3332.5160331335446</v>
      </c>
      <c r="Y81" s="8">
        <v>3427.1584331335443</v>
      </c>
      <c r="Z81" s="8">
        <v>3593.3839323706052</v>
      </c>
      <c r="AA81" s="8">
        <v>3593.3839323706052</v>
      </c>
      <c r="AB81" s="8">
        <v>3365.3839399999997</v>
      </c>
      <c r="AC81" s="8">
        <v>3365.3839399999997</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220</v>
      </c>
      <c r="I86" s="8">
        <v>720</v>
      </c>
      <c r="J86" s="8">
        <v>1391.0889</v>
      </c>
      <c r="K86" s="8">
        <v>1887</v>
      </c>
      <c r="L86" s="8">
        <v>2553</v>
      </c>
      <c r="M86" s="8">
        <v>3220</v>
      </c>
      <c r="N86" s="8">
        <v>4220</v>
      </c>
      <c r="O86" s="8">
        <v>4266.598</v>
      </c>
      <c r="P86" s="8">
        <v>4266.598</v>
      </c>
      <c r="Q86" s="8">
        <v>4266.598</v>
      </c>
      <c r="R86" s="8">
        <v>4572.9570000000003</v>
      </c>
      <c r="S86" s="8">
        <v>4572.9570000000003</v>
      </c>
      <c r="T86" s="8">
        <v>4572.9570000000003</v>
      </c>
      <c r="U86" s="8">
        <v>4572.9570000000003</v>
      </c>
      <c r="V86" s="8">
        <v>4572.9570000000003</v>
      </c>
      <c r="W86" s="8">
        <v>4572.9570000000003</v>
      </c>
      <c r="X86" s="8">
        <v>4572.9570000000003</v>
      </c>
      <c r="Y86" s="8">
        <v>4572.9570000000003</v>
      </c>
      <c r="Z86" s="8">
        <v>4572.9570000000003</v>
      </c>
      <c r="AA86" s="8">
        <v>4572.9570000000003</v>
      </c>
      <c r="AB86" s="8">
        <v>4572.9570000000003</v>
      </c>
      <c r="AC86" s="8">
        <v>4572.9570000000003</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499.99997000000002</v>
      </c>
      <c r="H88" s="8">
        <v>780</v>
      </c>
      <c r="I88" s="8">
        <v>780</v>
      </c>
      <c r="J88" s="8">
        <v>780</v>
      </c>
      <c r="K88" s="8">
        <v>780</v>
      </c>
      <c r="L88" s="8">
        <v>780</v>
      </c>
      <c r="M88" s="8">
        <v>780</v>
      </c>
      <c r="N88" s="8">
        <v>780</v>
      </c>
      <c r="O88" s="8">
        <v>1733.4018999999998</v>
      </c>
      <c r="P88" s="8">
        <v>2733.402</v>
      </c>
      <c r="Q88" s="8">
        <v>3733.4018999999998</v>
      </c>
      <c r="R88" s="8">
        <v>4427.0429999999997</v>
      </c>
      <c r="S88" s="8">
        <v>4427.0429999999997</v>
      </c>
      <c r="T88" s="8">
        <v>4427.0429999999997</v>
      </c>
      <c r="U88" s="8">
        <v>4427.0429999999997</v>
      </c>
      <c r="V88" s="8">
        <v>4427.0429999999997</v>
      </c>
      <c r="W88" s="8">
        <v>4427.0429999999997</v>
      </c>
      <c r="X88" s="8">
        <v>4427.0429999999997</v>
      </c>
      <c r="Y88" s="8">
        <v>4427.0429999999997</v>
      </c>
      <c r="Z88" s="8">
        <v>4427.0429999999997</v>
      </c>
      <c r="AA88" s="8">
        <v>4427.0429999999997</v>
      </c>
      <c r="AB88" s="8">
        <v>4427.0429999999997</v>
      </c>
      <c r="AC88" s="8">
        <v>4427.0429999999997</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S7gBkTT6Jm5iKVnedw4IPxgTw/1FZVMFoUQrSgQzhhsjr+CRu62ZLZ/HDjnMjBsKztQLRa0c+EkMj7SvJ2fyuQ==" saltValue="XSY08aI8IhOXuolADH11P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10</vt:i4>
      </vt:variant>
    </vt:vector>
  </HeadingPairs>
  <TitlesOfParts>
    <vt:vector size="57" baseType="lpstr">
      <vt:lpstr>Cover</vt:lpstr>
      <vt:lpstr>Release notice</vt:lpstr>
      <vt:lpstr>Version notes</vt:lpstr>
      <vt:lpstr>Abbreviations and notes</vt:lpstr>
      <vt:lpstr>---Compare options---</vt:lpstr>
      <vt:lpstr>BaseCase_CF</vt:lpstr>
      <vt:lpstr>BaseCase_Generation</vt:lpstr>
      <vt:lpstr>BaseCase_Capacity</vt:lpstr>
      <vt:lpstr>BaseCase_REZ Capacity</vt:lpstr>
      <vt:lpstr>BaseCase_REZ Generation</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ML1_USE+DSP Cost</vt:lpstr>
      <vt:lpstr>ML1_SyncCon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'Release notice'!_Ref27661161</vt:lpstr>
      <vt:lpstr>Cover!fyColHeading</vt:lpstr>
      <vt:lpstr>Cover!fyCoverDate</vt:lpstr>
      <vt:lpstr>Cover!fyCoverDraft</vt:lpstr>
      <vt:lpstr>Cover!fyCurrencyUnit</vt:lpstr>
      <vt:lpstr>Cover!fyProjectName</vt:lpstr>
      <vt:lpstr>Cover!fySectionName</vt:lpstr>
      <vt:lpstr>Cover!fySheetName</vt:lpstr>
      <vt:lpstr>Cover!fySubsectName</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Gabrielle Ball</cp:lastModifiedBy>
  <dcterms:created xsi:type="dcterms:W3CDTF">2020-10-29T01:47:54Z</dcterms:created>
  <dcterms:modified xsi:type="dcterms:W3CDTF">2025-10-30T23:51:49Z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