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Y:\Marinus Link 2025\Results\Results workbooks\Published 2025\"/>
    </mc:Choice>
  </mc:AlternateContent>
  <xr:revisionPtr revIDLastSave="0" documentId="13_ncr:1_{91A8E777-9404-4C21-B92F-C5C50CC2FD6F}" xr6:coauthVersionLast="47" xr6:coauthVersionMax="47" xr10:uidLastSave="{00000000-0000-0000-0000-000000000000}"/>
  <bookViews>
    <workbookView xWindow="-120" yWindow="-120" windowWidth="29040" windowHeight="15840" xr2:uid="{00000000-000D-0000-FFFF-FFFF00000000}"/>
  </bookViews>
  <sheets>
    <sheet name="Cover" sheetId="4927" r:id="rId1"/>
    <sheet name="Release notice" sheetId="4928"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Capacity" sheetId="4745" r:id="rId9"/>
    <sheet name="BaseCase_REZ Generation" sheetId="4744"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4929" r:id="rId18"/>
    <sheet name="BaseCase_Emissions Cost" sheetId="4923" r:id="rId19"/>
    <sheet name="ML1_CF" sheetId="4895" r:id="rId20"/>
    <sheet name="ML1_Generation" sheetId="4896" r:id="rId21"/>
    <sheet name="ML1_Capacity" sheetId="4897" r:id="rId22"/>
    <sheet name="ML1_REZ Generation" sheetId="4898" r:id="rId23"/>
    <sheet name="ML1_REZ Capacity" sheetId="4899" r:id="rId24"/>
    <sheet name="ML1_VOM Cost" sheetId="4900" r:id="rId25"/>
    <sheet name="ML1_FOM Cost" sheetId="4901" r:id="rId26"/>
    <sheet name="ML1_Fuel Cost" sheetId="4902" r:id="rId27"/>
    <sheet name="ML1_Build Cost" sheetId="4903" r:id="rId28"/>
    <sheet name="ML1_Rehab Cost" sheetId="4904" r:id="rId29"/>
    <sheet name="ML1_REZ Tx Cost" sheetId="4905" r:id="rId30"/>
    <sheet name="ML1_USE+DSP Cost" sheetId="4906" r:id="rId31"/>
    <sheet name="ML1_SyncCon Cost" sheetId="4930" r:id="rId32"/>
    <sheet name="ML1_Emissions Cost" sheetId="4924" r:id="rId33"/>
    <sheet name="ML2_CF" sheetId="4909" r:id="rId34"/>
    <sheet name="ML2_Generation" sheetId="4910" r:id="rId35"/>
    <sheet name="ML2_Capacity" sheetId="4911" r:id="rId36"/>
    <sheet name="ML2_REZ Generation" sheetId="4912" r:id="rId37"/>
    <sheet name="ML2_REZ Capacity" sheetId="4913" r:id="rId38"/>
    <sheet name="ML2_VOM Cost" sheetId="4914" r:id="rId39"/>
    <sheet name="ML2_FOM Cost" sheetId="4915" r:id="rId40"/>
    <sheet name="ML2_Fuel Cost" sheetId="4916" r:id="rId41"/>
    <sheet name="ML2_Build Cost" sheetId="4917" r:id="rId42"/>
    <sheet name="ML2_Rehab Cost" sheetId="4918" r:id="rId43"/>
    <sheet name="ML2_REZ Tx Cost" sheetId="4919" r:id="rId44"/>
    <sheet name="ML2_USE+DSP Cost" sheetId="4920" r:id="rId45"/>
    <sheet name="ML2_SyncCon Cost" sheetId="4931" r:id="rId46"/>
    <sheet name="ML2_Emissions Cost" sheetId="4925" r:id="rId47"/>
  </sheets>
  <externalReferences>
    <externalReference r:id="rId48"/>
  </externalReferences>
  <definedNames>
    <definedName name="_Draft" localSheetId="0">"Draft"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8" hidden="1">'BaseCase_REZ Capacity'!$A$5:$AC$42</definedName>
    <definedName name="_xlnm._FilterDatabase" localSheetId="9" hidden="1">'BaseCase_REZ Generation'!$A$5:$AC$42</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Capacity'!$A$5:$AC$42</definedName>
    <definedName name="_xlnm._FilterDatabase" localSheetId="22" hidden="1">'ML1_REZ Generation'!$A$5:$AC$42</definedName>
    <definedName name="_xlnm._FilterDatabase" localSheetId="29" hidden="1">'ML1_REZ Tx Cost'!$A$5:$AA$5</definedName>
    <definedName name="_xlnm._FilterDatabase" localSheetId="30"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Capacity'!$A$5:$AC$42</definedName>
    <definedName name="_xlnm._FilterDatabase" localSheetId="36" hidden="1">'ML2_REZ Generation'!$A$5:$AC$42</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IQWBGuid" hidden="1">"32a91085-3057-4656-87d2-f3c7894ddc12"</definedName>
    <definedName name="COUNT">#REF!</definedName>
    <definedName name="fyColHeading" localSheetId="0">Cover!$E$6</definedName>
    <definedName name="fyCoverDate" localSheetId="0">Cover!$C$10</definedName>
    <definedName name="fyCoverDraft" localSheetId="0">Cover!$H$18</definedName>
    <definedName name="fyCurrencyUnit" localSheetId="0">Cover!$A$6</definedName>
    <definedName name="fyProjectName" localSheetId="0">Cover!$C$7</definedName>
    <definedName name="fySectionName" localSheetId="0">Cover!$U$2</definedName>
    <definedName name="fySheetName" localSheetId="0">Cover!$A$2</definedName>
    <definedName name="fySubsectName" localSheetId="0">Cover!$U$3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69" i="784" l="1"/>
  <c r="E68" i="784"/>
  <c r="E48" i="784"/>
  <c r="A44" i="784"/>
  <c r="I68" i="784"/>
  <c r="E14" i="784" l="1"/>
  <c r="E35" i="784"/>
  <c r="I48" i="784"/>
  <c r="E32" i="784" l="1"/>
  <c r="E11" i="784" l="1"/>
  <c r="I84" i="784" l="1"/>
  <c r="J84" i="784"/>
  <c r="K84" i="784"/>
  <c r="L84" i="784"/>
  <c r="M84" i="784"/>
  <c r="N84" i="784"/>
  <c r="O84" i="784"/>
  <c r="P84" i="784"/>
  <c r="Q84" i="784"/>
  <c r="R84" i="784"/>
  <c r="S84" i="784"/>
  <c r="T84" i="784"/>
  <c r="U84" i="784"/>
  <c r="V84" i="784"/>
  <c r="W84" i="784"/>
  <c r="X84" i="784"/>
  <c r="Y84" i="784"/>
  <c r="Z84" i="784"/>
  <c r="AA84" i="784"/>
  <c r="AB84" i="784"/>
  <c r="AC84" i="784"/>
  <c r="AD84" i="784"/>
  <c r="AE84" i="784"/>
  <c r="AF84" i="784"/>
  <c r="AG84" i="784"/>
  <c r="A24" i="784" l="1"/>
  <c r="A3" i="784"/>
  <c r="E36" i="784"/>
  <c r="E31" i="784"/>
  <c r="E30" i="784"/>
  <c r="E29" i="784"/>
  <c r="I119" i="784"/>
  <c r="A146" i="784" l="1"/>
  <c r="A127" i="784"/>
  <c r="I95" i="784"/>
  <c r="S106" i="784" l="1"/>
  <c r="S130" i="784" s="1"/>
  <c r="S149" i="784" l="1"/>
  <c r="S132" i="784"/>
  <c r="S131" i="784"/>
  <c r="S133" i="784"/>
  <c r="E15" i="784" l="1"/>
  <c r="S152" i="784"/>
  <c r="S150" i="784"/>
  <c r="S151" i="784"/>
  <c r="AG106" i="784" l="1"/>
  <c r="AG130" i="784" s="1"/>
  <c r="AF106" i="784"/>
  <c r="AF130" i="784" s="1"/>
  <c r="AE106" i="784"/>
  <c r="AE130" i="784" s="1"/>
  <c r="AD106" i="784"/>
  <c r="AD130" i="784" s="1"/>
  <c r="AC106" i="784"/>
  <c r="AC130" i="784" s="1"/>
  <c r="AB106" i="784"/>
  <c r="AB130" i="784" s="1"/>
  <c r="AA106" i="784"/>
  <c r="AA130" i="784" s="1"/>
  <c r="Z106" i="784"/>
  <c r="Z130" i="784" s="1"/>
  <c r="Y106" i="784"/>
  <c r="Y130" i="784" s="1"/>
  <c r="X106" i="784"/>
  <c r="X130" i="784" s="1"/>
  <c r="W106" i="784"/>
  <c r="W130" i="784" s="1"/>
  <c r="V106" i="784"/>
  <c r="V130" i="784" s="1"/>
  <c r="U106" i="784"/>
  <c r="U130" i="784" s="1"/>
  <c r="T106" i="784"/>
  <c r="T130" i="784" s="1"/>
  <c r="R106" i="784"/>
  <c r="R130" i="784" s="1"/>
  <c r="Q106" i="784"/>
  <c r="Q130" i="784" s="1"/>
  <c r="P106" i="784"/>
  <c r="P130" i="784" s="1"/>
  <c r="O106" i="784"/>
  <c r="O130" i="784" s="1"/>
  <c r="N106" i="784"/>
  <c r="N130" i="784" s="1"/>
  <c r="M106" i="784"/>
  <c r="M130" i="784" s="1"/>
  <c r="L106" i="784"/>
  <c r="L130" i="784" s="1"/>
  <c r="K106" i="784"/>
  <c r="K130" i="784" s="1"/>
  <c r="J106" i="784"/>
  <c r="J130" i="784" s="1"/>
  <c r="I106" i="784"/>
  <c r="I130" i="784" s="1"/>
  <c r="A103" i="784"/>
  <c r="A81" i="784"/>
  <c r="E10" i="784"/>
  <c r="E9" i="784"/>
  <c r="E8" i="784"/>
  <c r="J1" i="784"/>
  <c r="I98" i="784"/>
  <c r="I87" i="784"/>
  <c r="I99" i="784"/>
  <c r="I89" i="784"/>
  <c r="I86" i="784"/>
  <c r="I92" i="784"/>
  <c r="I88" i="784"/>
  <c r="I96" i="784"/>
  <c r="I91" i="784"/>
  <c r="I100" i="784"/>
  <c r="I94" i="784"/>
  <c r="I90" i="784"/>
  <c r="J119" i="784"/>
  <c r="I93" i="784"/>
  <c r="I85" i="784"/>
  <c r="U149" i="784" l="1"/>
  <c r="V149" i="784"/>
  <c r="W149" i="784"/>
  <c r="X149" i="784"/>
  <c r="Y149" i="784"/>
  <c r="Z149" i="784"/>
  <c r="I149" i="784"/>
  <c r="AA149" i="784"/>
  <c r="AC149" i="784"/>
  <c r="AD149" i="784"/>
  <c r="AE149" i="784"/>
  <c r="J149" i="784"/>
  <c r="L149" i="784"/>
  <c r="O149" i="784"/>
  <c r="AF149" i="784"/>
  <c r="M149" i="784"/>
  <c r="P149" i="784"/>
  <c r="AG149" i="784"/>
  <c r="AB149" i="784"/>
  <c r="Q149" i="784"/>
  <c r="N149" i="784"/>
  <c r="R149" i="784"/>
  <c r="K149" i="784"/>
  <c r="T149" i="784"/>
  <c r="K1" i="784"/>
  <c r="Q132" i="784"/>
  <c r="AD131" i="784"/>
  <c r="W132" i="784"/>
  <c r="N133" i="784"/>
  <c r="I133" i="784"/>
  <c r="Z131" i="784"/>
  <c r="O133" i="784"/>
  <c r="AE133" i="784"/>
  <c r="AF131" i="784"/>
  <c r="J68" i="784"/>
  <c r="R131" i="784"/>
  <c r="AF132" i="784"/>
  <c r="K131" i="784"/>
  <c r="T133" i="784"/>
  <c r="Q131" i="784"/>
  <c r="V131" i="784"/>
  <c r="U131" i="784"/>
  <c r="AB133" i="784"/>
  <c r="W133" i="784"/>
  <c r="Q133" i="784"/>
  <c r="O132" i="784"/>
  <c r="Y131" i="784"/>
  <c r="Z132" i="784"/>
  <c r="R133" i="784"/>
  <c r="AD132" i="784"/>
  <c r="AG133" i="784"/>
  <c r="AB131" i="784"/>
  <c r="AG132" i="784"/>
  <c r="AA132" i="784"/>
  <c r="K119" i="784"/>
  <c r="P132" i="784"/>
  <c r="N131" i="784"/>
  <c r="AE132" i="784"/>
  <c r="I132" i="784"/>
  <c r="Y133" i="784"/>
  <c r="L132" i="784"/>
  <c r="AE131" i="784"/>
  <c r="X132" i="784"/>
  <c r="AA131" i="784"/>
  <c r="J131" i="784"/>
  <c r="AF133" i="784"/>
  <c r="P133" i="784"/>
  <c r="X133" i="784"/>
  <c r="AD133" i="784"/>
  <c r="M133" i="784"/>
  <c r="K132" i="784"/>
  <c r="V132" i="784"/>
  <c r="AC132" i="784"/>
  <c r="Z133" i="784"/>
  <c r="N132" i="784"/>
  <c r="Y132" i="784"/>
  <c r="AC133" i="784"/>
  <c r="L133" i="784"/>
  <c r="X131" i="784"/>
  <c r="J132" i="784"/>
  <c r="U133" i="784"/>
  <c r="M131" i="784"/>
  <c r="AC131" i="784"/>
  <c r="AG131" i="784"/>
  <c r="I131" i="784"/>
  <c r="L131" i="784"/>
  <c r="T131" i="784"/>
  <c r="W131" i="784"/>
  <c r="R132" i="784"/>
  <c r="AB132" i="784"/>
  <c r="J133" i="784"/>
  <c r="M132" i="784"/>
  <c r="P131" i="784"/>
  <c r="J48" i="784"/>
  <c r="K133" i="784"/>
  <c r="AA133" i="784"/>
  <c r="V133" i="784"/>
  <c r="O131" i="784"/>
  <c r="U132" i="784"/>
  <c r="T132" i="784"/>
  <c r="L1" i="784" l="1"/>
  <c r="I34" i="784"/>
  <c r="J8" i="784"/>
  <c r="P150" i="784"/>
  <c r="AA151" i="784"/>
  <c r="Q151" i="784"/>
  <c r="T152" i="784"/>
  <c r="AE152" i="784"/>
  <c r="AB151" i="784"/>
  <c r="J11" i="784"/>
  <c r="Q152" i="784"/>
  <c r="J150" i="784"/>
  <c r="Y152" i="784"/>
  <c r="K13" i="784"/>
  <c r="I10" i="784"/>
  <c r="K89" i="784"/>
  <c r="K93" i="784"/>
  <c r="K98" i="784"/>
  <c r="Y150" i="784"/>
  <c r="I8" i="784"/>
  <c r="V151" i="784"/>
  <c r="J90" i="784"/>
  <c r="K152" i="784"/>
  <c r="J98" i="784"/>
  <c r="AE151" i="784"/>
  <c r="J13" i="784"/>
  <c r="I35" i="784"/>
  <c r="X152" i="784"/>
  <c r="J85" i="784"/>
  <c r="N152" i="784"/>
  <c r="T151" i="784"/>
  <c r="X150" i="784"/>
  <c r="U152" i="784"/>
  <c r="J92" i="784"/>
  <c r="I150" i="784"/>
  <c r="M152" i="784"/>
  <c r="AG150" i="784"/>
  <c r="AE150" i="784"/>
  <c r="N150" i="784"/>
  <c r="I29" i="784"/>
  <c r="U150" i="784"/>
  <c r="AC151" i="784"/>
  <c r="V152" i="784"/>
  <c r="K86" i="784"/>
  <c r="K48" i="784"/>
  <c r="I33" i="784"/>
  <c r="I31" i="784"/>
  <c r="I14" i="784"/>
  <c r="N151" i="784"/>
  <c r="L150" i="784"/>
  <c r="J89" i="784"/>
  <c r="AA150" i="784"/>
  <c r="L119" i="784"/>
  <c r="AB152" i="784"/>
  <c r="AA152" i="784"/>
  <c r="O150" i="784"/>
  <c r="AF151" i="784"/>
  <c r="K92" i="784"/>
  <c r="J100" i="784"/>
  <c r="R150" i="784"/>
  <c r="AG152" i="784"/>
  <c r="I7" i="784"/>
  <c r="K150" i="784"/>
  <c r="K96" i="784"/>
  <c r="P151" i="784"/>
  <c r="M151" i="784"/>
  <c r="J91" i="784"/>
  <c r="AB150" i="784"/>
  <c r="J9" i="784"/>
  <c r="I28" i="784"/>
  <c r="AD150" i="784"/>
  <c r="R151" i="784"/>
  <c r="AD152" i="784"/>
  <c r="X151" i="784"/>
  <c r="K94" i="784"/>
  <c r="J99" i="784"/>
  <c r="K90" i="784"/>
  <c r="K100" i="784"/>
  <c r="Z152" i="784"/>
  <c r="K88" i="784"/>
  <c r="K14" i="784"/>
  <c r="AC150" i="784"/>
  <c r="I151" i="784"/>
  <c r="L8" i="784"/>
  <c r="Y151" i="784"/>
  <c r="K11" i="784"/>
  <c r="K91" i="784"/>
  <c r="AF152" i="784"/>
  <c r="Q150" i="784"/>
  <c r="W151" i="784"/>
  <c r="K95" i="784"/>
  <c r="AG151" i="784"/>
  <c r="M150" i="784"/>
  <c r="U151" i="784"/>
  <c r="I30" i="784"/>
  <c r="Z151" i="784"/>
  <c r="J87" i="784"/>
  <c r="L151" i="784"/>
  <c r="J151" i="784"/>
  <c r="J94" i="784"/>
  <c r="O152" i="784"/>
  <c r="K10" i="784"/>
  <c r="K8" i="784"/>
  <c r="K7" i="784"/>
  <c r="I152" i="784"/>
  <c r="J7" i="784"/>
  <c r="K12" i="784"/>
  <c r="K9" i="784"/>
  <c r="AC152" i="784"/>
  <c r="L13" i="784"/>
  <c r="K151" i="784"/>
  <c r="I11" i="784"/>
  <c r="J152" i="784"/>
  <c r="W152" i="784"/>
  <c r="AF150" i="784"/>
  <c r="J88" i="784"/>
  <c r="K85" i="784"/>
  <c r="J96" i="784"/>
  <c r="I32" i="784"/>
  <c r="K87" i="784"/>
  <c r="P152" i="784"/>
  <c r="J14" i="784"/>
  <c r="J12" i="784"/>
  <c r="J93" i="784"/>
  <c r="Z150" i="784"/>
  <c r="J10" i="784"/>
  <c r="J95" i="784"/>
  <c r="R152" i="784"/>
  <c r="AD151" i="784"/>
  <c r="V150" i="784"/>
  <c r="T150" i="784"/>
  <c r="K68" i="784"/>
  <c r="W150" i="784"/>
  <c r="J86" i="784"/>
  <c r="O151" i="784"/>
  <c r="L152" i="784"/>
  <c r="K15" i="784" l="1"/>
  <c r="J15" i="784"/>
  <c r="I36" i="784"/>
  <c r="M1" i="784"/>
  <c r="L90" i="784"/>
  <c r="M8" i="784"/>
  <c r="L9" i="784"/>
  <c r="J28" i="784"/>
  <c r="L86" i="784"/>
  <c r="K99" i="784"/>
  <c r="J35" i="784"/>
  <c r="L100" i="784"/>
  <c r="L12" i="784"/>
  <c r="L89" i="784"/>
  <c r="J30" i="784"/>
  <c r="J29" i="784"/>
  <c r="I13" i="784"/>
  <c r="L11" i="784"/>
  <c r="J31" i="784"/>
  <c r="L98" i="784"/>
  <c r="L68" i="784"/>
  <c r="L87" i="784"/>
  <c r="L48" i="784"/>
  <c r="J33" i="784"/>
  <c r="L94" i="784"/>
  <c r="L7" i="784"/>
  <c r="L85" i="784"/>
  <c r="M7" i="784"/>
  <c r="J32" i="784"/>
  <c r="L14" i="784"/>
  <c r="L91" i="784"/>
  <c r="M9" i="784"/>
  <c r="L93" i="784"/>
  <c r="L88" i="784"/>
  <c r="L99" i="784"/>
  <c r="L10" i="784"/>
  <c r="M119" i="784"/>
  <c r="L92" i="784"/>
  <c r="L96" i="784"/>
  <c r="L95" i="784"/>
  <c r="J34" i="784"/>
  <c r="L15" i="784" l="1"/>
  <c r="J36" i="784"/>
  <c r="N1" i="784"/>
  <c r="M11" i="784"/>
  <c r="M92" i="784"/>
  <c r="K31" i="784"/>
  <c r="N9" i="784"/>
  <c r="M10" i="784"/>
  <c r="N13" i="784"/>
  <c r="M100" i="784"/>
  <c r="K35" i="784"/>
  <c r="M12" i="784"/>
  <c r="M85" i="784"/>
  <c r="M94" i="784"/>
  <c r="K29" i="784"/>
  <c r="M86" i="784"/>
  <c r="M98" i="784"/>
  <c r="M68" i="784"/>
  <c r="N8" i="784"/>
  <c r="M14" i="784"/>
  <c r="N119" i="784"/>
  <c r="K28" i="784"/>
  <c r="I9" i="784"/>
  <c r="N10" i="784"/>
  <c r="M48" i="784"/>
  <c r="K32" i="784"/>
  <c r="M89" i="784"/>
  <c r="K30" i="784"/>
  <c r="I12" i="784"/>
  <c r="M87" i="784"/>
  <c r="N7" i="784"/>
  <c r="K34" i="784"/>
  <c r="M13" i="784"/>
  <c r="K33" i="784"/>
  <c r="M90" i="784"/>
  <c r="N12" i="784"/>
  <c r="M15" i="784" l="1"/>
  <c r="I15" i="784"/>
  <c r="K36" i="784"/>
  <c r="O1" i="784"/>
  <c r="O7" i="784"/>
  <c r="M96" i="784"/>
  <c r="N68" i="784"/>
  <c r="N90" i="784"/>
  <c r="L33" i="784"/>
  <c r="M91" i="784"/>
  <c r="L29" i="784"/>
  <c r="M95" i="784"/>
  <c r="N95" i="784"/>
  <c r="N48" i="784"/>
  <c r="L34" i="784"/>
  <c r="O8" i="784"/>
  <c r="M99" i="784"/>
  <c r="N98" i="784"/>
  <c r="N94" i="784"/>
  <c r="M93" i="784"/>
  <c r="M88" i="784"/>
  <c r="N11" i="784"/>
  <c r="N89" i="784"/>
  <c r="L30" i="784"/>
  <c r="N85" i="784"/>
  <c r="N86" i="784"/>
  <c r="O13" i="784"/>
  <c r="N93" i="784"/>
  <c r="L31" i="784"/>
  <c r="N91" i="784"/>
  <c r="N88" i="784"/>
  <c r="O9" i="784"/>
  <c r="L35" i="784"/>
  <c r="O10" i="784"/>
  <c r="L32" i="784"/>
  <c r="N92" i="784"/>
  <c r="N14" i="784"/>
  <c r="O119" i="784"/>
  <c r="N99" i="784"/>
  <c r="N87" i="784"/>
  <c r="N100" i="784"/>
  <c r="L28" i="784"/>
  <c r="N15" i="784" l="1"/>
  <c r="L36" i="784"/>
  <c r="P1" i="784"/>
  <c r="O91" i="784"/>
  <c r="M34" i="784"/>
  <c r="P13" i="784"/>
  <c r="O48" i="784"/>
  <c r="M35" i="784"/>
  <c r="M30" i="784"/>
  <c r="N96" i="784"/>
  <c r="O12" i="784"/>
  <c r="M28" i="784"/>
  <c r="M33" i="784"/>
  <c r="O68" i="784"/>
  <c r="O14" i="784"/>
  <c r="P119" i="784"/>
  <c r="M32" i="784"/>
  <c r="M31" i="784"/>
  <c r="O11" i="784"/>
  <c r="M29" i="784"/>
  <c r="O15" i="784" l="1"/>
  <c r="M36" i="784"/>
  <c r="O94" i="784"/>
  <c r="O98" i="784"/>
  <c r="P7" i="784"/>
  <c r="O93" i="784"/>
  <c r="P11" i="784"/>
  <c r="P10" i="784"/>
  <c r="N31" i="784"/>
  <c r="N29" i="784"/>
  <c r="O100" i="784"/>
  <c r="O96" i="784"/>
  <c r="N35" i="784"/>
  <c r="N32" i="784"/>
  <c r="N28" i="784"/>
  <c r="N30" i="784"/>
  <c r="O88" i="784"/>
  <c r="O86" i="784"/>
  <c r="P48" i="784"/>
  <c r="P9" i="784"/>
  <c r="N34" i="784"/>
  <c r="P12" i="784"/>
  <c r="O95" i="784"/>
  <c r="N33" i="784"/>
  <c r="P8" i="784"/>
  <c r="O90" i="784"/>
  <c r="P68" i="784"/>
  <c r="P14" i="784"/>
  <c r="P15" i="784" l="1"/>
  <c r="N36" i="784"/>
  <c r="Q1" i="784"/>
  <c r="P95" i="784"/>
  <c r="P98" i="784"/>
  <c r="O34" i="784"/>
  <c r="P90" i="784"/>
  <c r="O99" i="784"/>
  <c r="P100" i="784"/>
  <c r="Q9" i="784"/>
  <c r="P96" i="784"/>
  <c r="O32" i="784"/>
  <c r="O35" i="784"/>
  <c r="O92" i="784"/>
  <c r="O28" i="784"/>
  <c r="Q119" i="784"/>
  <c r="Q8" i="784"/>
  <c r="Q13" i="784"/>
  <c r="O89" i="784"/>
  <c r="O31" i="784"/>
  <c r="P88" i="784"/>
  <c r="P89" i="784"/>
  <c r="P87" i="784"/>
  <c r="Q10" i="784"/>
  <c r="Q12" i="784"/>
  <c r="P91" i="784"/>
  <c r="O87" i="784"/>
  <c r="O85" i="784"/>
  <c r="O33" i="784"/>
  <c r="P92" i="784"/>
  <c r="R1" i="784" l="1"/>
  <c r="Q48" i="784"/>
  <c r="O29" i="784"/>
  <c r="P32" i="784"/>
  <c r="Q68" i="784"/>
  <c r="Q7" i="784"/>
  <c r="Q11" i="784"/>
  <c r="P35" i="784"/>
  <c r="R119" i="784"/>
  <c r="Q14" i="784"/>
  <c r="O30" i="784"/>
  <c r="Q15" i="784" l="1"/>
  <c r="O36" i="784"/>
  <c r="R12" i="784"/>
  <c r="Q86" i="784"/>
  <c r="R48" i="784"/>
  <c r="P28" i="784"/>
  <c r="Q90" i="784"/>
  <c r="Q89" i="784"/>
  <c r="Q100" i="784"/>
  <c r="Q87" i="784"/>
  <c r="R13" i="784"/>
  <c r="R68" i="784"/>
  <c r="P31" i="784"/>
  <c r="P29" i="784"/>
  <c r="Q35" i="784"/>
  <c r="P34" i="784"/>
  <c r="P30" i="784"/>
  <c r="P86" i="784"/>
  <c r="Q94" i="784"/>
  <c r="Q88" i="784"/>
  <c r="R7" i="784"/>
  <c r="P94" i="784"/>
  <c r="Q96" i="784"/>
  <c r="P99" i="784"/>
  <c r="Q85" i="784"/>
  <c r="R11" i="784"/>
  <c r="R10" i="784"/>
  <c r="Q95" i="784"/>
  <c r="Q32" i="784"/>
  <c r="R14" i="784"/>
  <c r="R9" i="784"/>
  <c r="R8" i="784"/>
  <c r="P93" i="784"/>
  <c r="P33" i="784"/>
  <c r="Q91" i="784"/>
  <c r="Q93" i="784"/>
  <c r="Q92" i="784"/>
  <c r="Q99" i="784"/>
  <c r="R15" i="784" l="1"/>
  <c r="P36" i="784"/>
  <c r="S1" i="784"/>
  <c r="Q30" i="784"/>
  <c r="Q29" i="784"/>
  <c r="Q31" i="784"/>
  <c r="R32" i="784"/>
  <c r="P85" i="784"/>
  <c r="Q34" i="784"/>
  <c r="R35" i="784"/>
  <c r="S119" i="784"/>
  <c r="Q98" i="784"/>
  <c r="Q28" i="784"/>
  <c r="T1" i="784" l="1"/>
  <c r="S14" i="784"/>
  <c r="T119" i="784"/>
  <c r="S68" i="784"/>
  <c r="S11" i="784"/>
  <c r="S32" i="784"/>
  <c r="S10" i="784"/>
  <c r="S8" i="784"/>
  <c r="S9" i="784"/>
  <c r="S12" i="784"/>
  <c r="S35" i="784"/>
  <c r="S7" i="784"/>
  <c r="Q33" i="784"/>
  <c r="S91" i="784"/>
  <c r="T8" i="784"/>
  <c r="S13" i="784"/>
  <c r="T94" i="784"/>
  <c r="S48" i="784"/>
  <c r="Q36" i="784" l="1"/>
  <c r="S15" i="784"/>
  <c r="R29" i="784"/>
  <c r="R94" i="784"/>
  <c r="R88" i="784"/>
  <c r="R98" i="784"/>
  <c r="S94" i="784"/>
  <c r="T7" i="784"/>
  <c r="R91" i="784"/>
  <c r="R100" i="784"/>
  <c r="T32" i="784"/>
  <c r="T10" i="784"/>
  <c r="T12" i="784"/>
  <c r="T68" i="784"/>
  <c r="R99" i="784"/>
  <c r="T9" i="784"/>
  <c r="S95" i="784"/>
  <c r="T35" i="784"/>
  <c r="R96" i="784"/>
  <c r="T13" i="784"/>
  <c r="S88" i="784"/>
  <c r="T85" i="784"/>
  <c r="S89" i="784"/>
  <c r="R30" i="784"/>
  <c r="S86" i="784"/>
  <c r="S92" i="784"/>
  <c r="S90" i="784"/>
  <c r="T90" i="784"/>
  <c r="T96" i="784"/>
  <c r="S87" i="784"/>
  <c r="T48" i="784"/>
  <c r="S93" i="784"/>
  <c r="R86" i="784"/>
  <c r="T95" i="784"/>
  <c r="R93" i="784"/>
  <c r="R33" i="784"/>
  <c r="R87" i="784"/>
  <c r="T88" i="784"/>
  <c r="R90" i="784"/>
  <c r="R92" i="784"/>
  <c r="T14" i="784"/>
  <c r="S96" i="784"/>
  <c r="R31" i="784"/>
  <c r="S98" i="784"/>
  <c r="T87" i="784"/>
  <c r="R95" i="784"/>
  <c r="S100" i="784"/>
  <c r="T92" i="784"/>
  <c r="T11" i="784"/>
  <c r="R28" i="784"/>
  <c r="T15" i="784" l="1"/>
  <c r="U1" i="784"/>
  <c r="R34" i="784"/>
  <c r="U119" i="784"/>
  <c r="R85" i="784"/>
  <c r="T98" i="784"/>
  <c r="S99" i="784"/>
  <c r="R36" i="784" l="1"/>
  <c r="U8" i="784"/>
  <c r="U96" i="784"/>
  <c r="U68" i="784"/>
  <c r="U12" i="784"/>
  <c r="U13" i="784"/>
  <c r="T91" i="784"/>
  <c r="U14" i="784"/>
  <c r="S31" i="784"/>
  <c r="U11" i="784"/>
  <c r="S34" i="784"/>
  <c r="S29" i="784"/>
  <c r="U9" i="784"/>
  <c r="S30" i="784"/>
  <c r="U10" i="784"/>
  <c r="S28" i="784"/>
  <c r="U32" i="784"/>
  <c r="U48" i="784"/>
  <c r="U35" i="784"/>
  <c r="T86" i="784"/>
  <c r="S85" i="784"/>
  <c r="R89" i="784"/>
  <c r="U7" i="784"/>
  <c r="U15" i="784" l="1"/>
  <c r="V1" i="784"/>
  <c r="T99" i="784"/>
  <c r="V119" i="784"/>
  <c r="S33" i="784"/>
  <c r="U86" i="784"/>
  <c r="U88" i="784"/>
  <c r="U92" i="784"/>
  <c r="T89" i="784"/>
  <c r="T100" i="784"/>
  <c r="U93" i="784"/>
  <c r="T93" i="784"/>
  <c r="S36" i="784" l="1"/>
  <c r="U89" i="784"/>
  <c r="T29" i="784"/>
  <c r="V35" i="784"/>
  <c r="V13" i="784"/>
  <c r="T31" i="784"/>
  <c r="V9" i="784"/>
  <c r="V12" i="784"/>
  <c r="V8" i="784"/>
  <c r="T30" i="784"/>
  <c r="U90" i="784"/>
  <c r="U100" i="784"/>
  <c r="V68" i="784"/>
  <c r="T34" i="784"/>
  <c r="T33" i="784"/>
  <c r="V14" i="784"/>
  <c r="U95" i="784"/>
  <c r="V32" i="784"/>
  <c r="U94" i="784"/>
  <c r="V10" i="784"/>
  <c r="V7" i="784"/>
  <c r="V48" i="784"/>
  <c r="U85" i="784"/>
  <c r="T28" i="784"/>
  <c r="V11" i="784"/>
  <c r="U99" i="784"/>
  <c r="U87" i="784"/>
  <c r="U98" i="784"/>
  <c r="V15" i="784" l="1"/>
  <c r="T36" i="784"/>
  <c r="W1" i="784"/>
  <c r="W88" i="784"/>
  <c r="V88" i="784"/>
  <c r="V91" i="784"/>
  <c r="W90" i="784"/>
  <c r="U31" i="784"/>
  <c r="V93" i="784"/>
  <c r="U30" i="784"/>
  <c r="U28" i="784"/>
  <c r="V86" i="784"/>
  <c r="W13" i="784"/>
  <c r="U34" i="784"/>
  <c r="W8" i="784"/>
  <c r="V98" i="784"/>
  <c r="V85" i="784"/>
  <c r="W119" i="784"/>
  <c r="V99" i="784"/>
  <c r="U29" i="784"/>
  <c r="W12" i="784"/>
  <c r="V90" i="784"/>
  <c r="W7" i="784"/>
  <c r="W86" i="784"/>
  <c r="V100" i="784"/>
  <c r="V89" i="784"/>
  <c r="V94" i="784"/>
  <c r="W89" i="784"/>
  <c r="U91" i="784"/>
  <c r="W85" i="784"/>
  <c r="W100" i="784"/>
  <c r="W10" i="784"/>
  <c r="X1" i="784" l="1"/>
  <c r="W35" i="784"/>
  <c r="W48" i="784"/>
  <c r="W11" i="784"/>
  <c r="W68" i="784"/>
  <c r="U33" i="784"/>
  <c r="X119" i="784"/>
  <c r="V87" i="784"/>
  <c r="V92" i="784"/>
  <c r="W14" i="784"/>
  <c r="W32" i="784"/>
  <c r="W9" i="784"/>
  <c r="W15" i="784" l="1"/>
  <c r="U36" i="784"/>
  <c r="X10" i="784"/>
  <c r="X13" i="784"/>
  <c r="V96" i="784"/>
  <c r="W98" i="784"/>
  <c r="X14" i="784"/>
  <c r="X9" i="784"/>
  <c r="V30" i="784"/>
  <c r="W87" i="784"/>
  <c r="W91" i="784"/>
  <c r="X68" i="784"/>
  <c r="W99" i="784"/>
  <c r="X7" i="784"/>
  <c r="V95" i="784"/>
  <c r="V31" i="784"/>
  <c r="X8" i="784"/>
  <c r="W92" i="784"/>
  <c r="W95" i="784"/>
  <c r="W94" i="784"/>
  <c r="X48" i="784"/>
  <c r="X11" i="784"/>
  <c r="X32" i="784"/>
  <c r="X35" i="784"/>
  <c r="X12" i="784"/>
  <c r="W93" i="784"/>
  <c r="V29" i="784"/>
  <c r="X15" i="784" l="1"/>
  <c r="Y1" i="784"/>
  <c r="V28" i="784"/>
  <c r="X93" i="784"/>
  <c r="X88" i="784"/>
  <c r="W96" i="784"/>
  <c r="X85" i="784"/>
  <c r="Y86" i="784"/>
  <c r="X98" i="784"/>
  <c r="V33" i="784"/>
  <c r="Y91" i="784"/>
  <c r="Y119" i="784"/>
  <c r="V34" i="784"/>
  <c r="X89" i="784"/>
  <c r="V36" i="784" l="1"/>
  <c r="Y68" i="784"/>
  <c r="Y94" i="784"/>
  <c r="Y95" i="784"/>
  <c r="W34" i="784"/>
  <c r="X86" i="784"/>
  <c r="Y88" i="784"/>
  <c r="Y11" i="784"/>
  <c r="Y32" i="784"/>
  <c r="Y48" i="784"/>
  <c r="X94" i="784"/>
  <c r="X99" i="784"/>
  <c r="X100" i="784"/>
  <c r="X96" i="784"/>
  <c r="X87" i="784"/>
  <c r="Y7" i="784"/>
  <c r="X92" i="784"/>
  <c r="Y92" i="784"/>
  <c r="Y93" i="784"/>
  <c r="X90" i="784"/>
  <c r="Y10" i="784"/>
  <c r="Y89" i="784"/>
  <c r="W30" i="784"/>
  <c r="Y8" i="784"/>
  <c r="Y90" i="784"/>
  <c r="W28" i="784"/>
  <c r="Y14" i="784"/>
  <c r="Y12" i="784"/>
  <c r="Y100" i="784"/>
  <c r="Y9" i="784"/>
  <c r="Y99" i="784"/>
  <c r="X95" i="784"/>
  <c r="Y35" i="784"/>
  <c r="W33" i="784"/>
  <c r="Y13" i="784"/>
  <c r="W29" i="784"/>
  <c r="Y15" i="784" l="1"/>
  <c r="Z1" i="784"/>
  <c r="W31" i="784"/>
  <c r="Z10" i="784"/>
  <c r="Z119" i="784"/>
  <c r="X34" i="784"/>
  <c r="X91" i="784"/>
  <c r="W36" i="784" l="1"/>
  <c r="Z68" i="784"/>
  <c r="Y98" i="784"/>
  <c r="X28" i="784"/>
  <c r="Y87" i="784"/>
  <c r="Z32" i="784"/>
  <c r="Y96" i="784"/>
  <c r="Z48" i="784"/>
  <c r="Z35" i="784"/>
  <c r="Z8" i="784"/>
  <c r="Z12" i="784"/>
  <c r="Z13" i="784"/>
  <c r="Z9" i="784"/>
  <c r="Z7" i="784"/>
  <c r="Z14" i="784"/>
  <c r="X29" i="784"/>
  <c r="X30" i="784"/>
  <c r="Z11" i="784"/>
  <c r="Y85" i="784"/>
  <c r="Z15" i="784" l="1"/>
  <c r="AA1" i="784"/>
  <c r="X31" i="784"/>
  <c r="X33" i="784"/>
  <c r="AA119" i="784"/>
  <c r="AA13" i="784"/>
  <c r="X36" i="784" l="1"/>
  <c r="Y33" i="784"/>
  <c r="Z100" i="784"/>
  <c r="AA14" i="784"/>
  <c r="AA91" i="784"/>
  <c r="Z95" i="784"/>
  <c r="AA89" i="784"/>
  <c r="Y30" i="784"/>
  <c r="Z86" i="784"/>
  <c r="Y29" i="784"/>
  <c r="Y34" i="784"/>
  <c r="Z91" i="784"/>
  <c r="AA10" i="784"/>
  <c r="AA9" i="784"/>
  <c r="AA87" i="784"/>
  <c r="AA11" i="784"/>
  <c r="AA99" i="784"/>
  <c r="AA68" i="784"/>
  <c r="AA32" i="784"/>
  <c r="AA35" i="784"/>
  <c r="Z88" i="784"/>
  <c r="AA48" i="784"/>
  <c r="AA8" i="784"/>
  <c r="AA12" i="784"/>
  <c r="AA98" i="784"/>
  <c r="AA85" i="784"/>
  <c r="AA100" i="784"/>
  <c r="Z85" i="784"/>
  <c r="Z99" i="784"/>
  <c r="AA7" i="784"/>
  <c r="Z98" i="784"/>
  <c r="Z87" i="784"/>
  <c r="AA93" i="784"/>
  <c r="Z92" i="784"/>
  <c r="Y28" i="784"/>
  <c r="Z93" i="784"/>
  <c r="Z90" i="784"/>
  <c r="AA86" i="784"/>
  <c r="AA92" i="784"/>
  <c r="Z94" i="784"/>
  <c r="Z96" i="784"/>
  <c r="AA15" i="784" l="1"/>
  <c r="AB1" i="784"/>
  <c r="Z89" i="784"/>
  <c r="AB119" i="784"/>
  <c r="AA96" i="784"/>
  <c r="Y31" i="784"/>
  <c r="Y36" i="784" l="1"/>
  <c r="AB85" i="784"/>
  <c r="Z29" i="784"/>
  <c r="AB95" i="784"/>
  <c r="Z31" i="784"/>
  <c r="Z30" i="784"/>
  <c r="AB89" i="784"/>
  <c r="AB9" i="784"/>
  <c r="AA90" i="784"/>
  <c r="AB68" i="784"/>
  <c r="AB93" i="784"/>
  <c r="AB13" i="784"/>
  <c r="AB99" i="784"/>
  <c r="AB14" i="784"/>
  <c r="AB98" i="784"/>
  <c r="AA94" i="784"/>
  <c r="Z34" i="784"/>
  <c r="AB8" i="784"/>
  <c r="AA88" i="784"/>
  <c r="AB32" i="784"/>
  <c r="AB12" i="784"/>
  <c r="Z28" i="784"/>
  <c r="AB48" i="784"/>
  <c r="AB35" i="784"/>
  <c r="AA95" i="784"/>
  <c r="AB7" i="784"/>
  <c r="AB10" i="784"/>
  <c r="AB100" i="784"/>
  <c r="AB11" i="784"/>
  <c r="AB15" i="784" l="1"/>
  <c r="AC1" i="784"/>
  <c r="AB92" i="784"/>
  <c r="AB88" i="784"/>
  <c r="AC9" i="784"/>
  <c r="AB87" i="784"/>
  <c r="AB86" i="784"/>
  <c r="Z33" i="784"/>
  <c r="AB90" i="784"/>
  <c r="AC119" i="784"/>
  <c r="Z36" i="784" l="1"/>
  <c r="AA34" i="784"/>
  <c r="AC10" i="784"/>
  <c r="AC48" i="784"/>
  <c r="AA29" i="784"/>
  <c r="AC68" i="784"/>
  <c r="AB94" i="784"/>
  <c r="AC32" i="784"/>
  <c r="AB96" i="784"/>
  <c r="AA30" i="784"/>
  <c r="AC14" i="784"/>
  <c r="AC7" i="784"/>
  <c r="AC12" i="784"/>
  <c r="AC8" i="784"/>
  <c r="AA31" i="784"/>
  <c r="AC11" i="784"/>
  <c r="AC13" i="784"/>
  <c r="AC35" i="784"/>
  <c r="AC15" i="784" l="1"/>
  <c r="AD1" i="784"/>
  <c r="AA28" i="784"/>
  <c r="AD100" i="784"/>
  <c r="AD13" i="784"/>
  <c r="AC89" i="784"/>
  <c r="AD12" i="784"/>
  <c r="AC100" i="784"/>
  <c r="AB91" i="784"/>
  <c r="AD119" i="784"/>
  <c r="AC87" i="784"/>
  <c r="AA33" i="784"/>
  <c r="AA36" i="784" l="1"/>
  <c r="AD10" i="784"/>
  <c r="AB33" i="784"/>
  <c r="AD35" i="784"/>
  <c r="AC94" i="784"/>
  <c r="AC91" i="784"/>
  <c r="AD48" i="784"/>
  <c r="AC95" i="784"/>
  <c r="AC85" i="784"/>
  <c r="AD85" i="784"/>
  <c r="AD99" i="784"/>
  <c r="AD92" i="784"/>
  <c r="AB30" i="784"/>
  <c r="AD8" i="784"/>
  <c r="AC88" i="784"/>
  <c r="AD14" i="784"/>
  <c r="AC96" i="784"/>
  <c r="AB31" i="784"/>
  <c r="AD88" i="784"/>
  <c r="AD91" i="784"/>
  <c r="AD68" i="784"/>
  <c r="AD89" i="784"/>
  <c r="AD7" i="784"/>
  <c r="AD11" i="784"/>
  <c r="AC99" i="784"/>
  <c r="AB28" i="784"/>
  <c r="AB29" i="784"/>
  <c r="AD32" i="784"/>
  <c r="AD9" i="784"/>
  <c r="AB34" i="784"/>
  <c r="AD15" i="784" l="1"/>
  <c r="AB36" i="784"/>
  <c r="AE1" i="784"/>
  <c r="AE90" i="784"/>
  <c r="AD95" i="784"/>
  <c r="AC29" i="784"/>
  <c r="AD90" i="784"/>
  <c r="AE119" i="784"/>
  <c r="AC93" i="784"/>
  <c r="AD93" i="784"/>
  <c r="AD98" i="784"/>
  <c r="AC33" i="784"/>
  <c r="AD87" i="784"/>
  <c r="AD86" i="784"/>
  <c r="AE8" i="784"/>
  <c r="AE9" i="784"/>
  <c r="AC90" i="784"/>
  <c r="AC31" i="784"/>
  <c r="AC98" i="784"/>
  <c r="AC34" i="784"/>
  <c r="AC30" i="784"/>
  <c r="AC86" i="784"/>
  <c r="AD94" i="784"/>
  <c r="AE10" i="784"/>
  <c r="AC92" i="784"/>
  <c r="AE13" i="784"/>
  <c r="AD96" i="784"/>
  <c r="AF1" i="784" l="1"/>
  <c r="AE11" i="784"/>
  <c r="AE32" i="784"/>
  <c r="AE14" i="784"/>
  <c r="AE12" i="784"/>
  <c r="AC28" i="784"/>
  <c r="AF119" i="784"/>
  <c r="AE68" i="784"/>
  <c r="AE48" i="784"/>
  <c r="AE7" i="784"/>
  <c r="AE35" i="784"/>
  <c r="AE15" i="784" l="1"/>
  <c r="AC36" i="784"/>
  <c r="AD30" i="784"/>
  <c r="AF32" i="784"/>
  <c r="AE86" i="784"/>
  <c r="AF35" i="784"/>
  <c r="AF85" i="784"/>
  <c r="AF12" i="784"/>
  <c r="AE93" i="784"/>
  <c r="AE87" i="784"/>
  <c r="AE88" i="784"/>
  <c r="AD31" i="784"/>
  <c r="AE91" i="784"/>
  <c r="AF68" i="784"/>
  <c r="AF8" i="784"/>
  <c r="AF10" i="784"/>
  <c r="AD28" i="784"/>
  <c r="AF13" i="784"/>
  <c r="AE89" i="784"/>
  <c r="AE92" i="784"/>
  <c r="AD34" i="784"/>
  <c r="AF7" i="784"/>
  <c r="AF48" i="784"/>
  <c r="AD33" i="784"/>
  <c r="AD29" i="784"/>
  <c r="AE98" i="784"/>
  <c r="AF14" i="784"/>
  <c r="AE100" i="784"/>
  <c r="AE96" i="784"/>
  <c r="AF11" i="784"/>
  <c r="AE95" i="784"/>
  <c r="AF9" i="784"/>
  <c r="AF15" i="784" l="1"/>
  <c r="AD36" i="784"/>
  <c r="AG1" i="784"/>
  <c r="AF98" i="784"/>
  <c r="AE28" i="784"/>
  <c r="AF89" i="784"/>
  <c r="AF99" i="784"/>
  <c r="AE94" i="784"/>
  <c r="AE30" i="784"/>
  <c r="AF92" i="784"/>
  <c r="AE85" i="784"/>
  <c r="AF88" i="784"/>
  <c r="AE31" i="784"/>
  <c r="AE29" i="784"/>
  <c r="AF96" i="784"/>
  <c r="AF87" i="784"/>
  <c r="AF94" i="784"/>
  <c r="AE34" i="784"/>
  <c r="AG119" i="784"/>
  <c r="AE33" i="784"/>
  <c r="AE99" i="784"/>
  <c r="AF93" i="784"/>
  <c r="AF95" i="784"/>
  <c r="AF90" i="784"/>
  <c r="AE36" i="784" l="1"/>
  <c r="AG13" i="784"/>
  <c r="AG88" i="784"/>
  <c r="AG87" i="784"/>
  <c r="AG90" i="784"/>
  <c r="AG48" i="784"/>
  <c r="AG89" i="784"/>
  <c r="AG32" i="784"/>
  <c r="AG96" i="784"/>
  <c r="AF33" i="784"/>
  <c r="AG10" i="784"/>
  <c r="AG91" i="784"/>
  <c r="AF31" i="784"/>
  <c r="AF29" i="784"/>
  <c r="AG7" i="784"/>
  <c r="AF30" i="784"/>
  <c r="AG12" i="784"/>
  <c r="AF86" i="784"/>
  <c r="AG100" i="784"/>
  <c r="AF91" i="784"/>
  <c r="AG86" i="784"/>
  <c r="AG35" i="784"/>
  <c r="AG9" i="784"/>
  <c r="AG85" i="784"/>
  <c r="AG11" i="784"/>
  <c r="AG95" i="784"/>
  <c r="AG93" i="784"/>
  <c r="AG99" i="784"/>
  <c r="AG94" i="784"/>
  <c r="AF34" i="784"/>
  <c r="AG8" i="784"/>
  <c r="AG98" i="784"/>
  <c r="AG68" i="784"/>
  <c r="AF28" i="784"/>
  <c r="AF100" i="784"/>
  <c r="AG14" i="784"/>
  <c r="AG92" i="784"/>
  <c r="AF36" i="784" l="1"/>
  <c r="AG15" i="784"/>
  <c r="AG30" i="784"/>
  <c r="AG28" i="784"/>
  <c r="AG29" i="784"/>
  <c r="AG33" i="784"/>
  <c r="AG31" i="784"/>
  <c r="AG34" i="784"/>
  <c r="AG36" i="784" l="1"/>
  <c r="AG114" i="784"/>
  <c r="R114" i="784"/>
  <c r="W121" i="784"/>
  <c r="AA111" i="784"/>
  <c r="V116" i="784"/>
  <c r="O110" i="784"/>
  <c r="AF114" i="784"/>
  <c r="Y123" i="784"/>
  <c r="T117" i="784"/>
  <c r="L123" i="784"/>
  <c r="R107" i="784"/>
  <c r="V107" i="784"/>
  <c r="I118" i="784"/>
  <c r="AD123" i="784"/>
  <c r="AA117" i="784"/>
  <c r="L115" i="784"/>
  <c r="I123" i="784"/>
  <c r="AB117" i="784"/>
  <c r="Z115" i="784"/>
  <c r="AE107" i="784"/>
  <c r="Y114" i="784"/>
  <c r="AB114" i="784"/>
  <c r="AG111" i="784"/>
  <c r="AG123" i="784"/>
  <c r="Q107" i="784"/>
  <c r="AC113" i="784"/>
  <c r="R113" i="784"/>
  <c r="R117" i="784"/>
  <c r="AF117" i="784"/>
  <c r="AG121" i="784"/>
  <c r="V117" i="784"/>
  <c r="AA107" i="784"/>
  <c r="J112" i="784"/>
  <c r="AE122" i="784"/>
  <c r="AE110" i="784"/>
  <c r="AE117" i="784"/>
  <c r="K114" i="784"/>
  <c r="Q113" i="784"/>
  <c r="K112" i="784"/>
  <c r="K116" i="784"/>
  <c r="M111" i="784"/>
  <c r="AE114" i="784"/>
  <c r="AD111" i="784"/>
  <c r="S113" i="784"/>
  <c r="J113" i="784"/>
  <c r="X112" i="784"/>
  <c r="AA112" i="784"/>
  <c r="U111" i="784"/>
  <c r="AB123" i="784"/>
  <c r="AC114" i="784"/>
  <c r="T113" i="784"/>
  <c r="AF107" i="784"/>
  <c r="W117" i="784"/>
  <c r="AC108" i="784"/>
  <c r="AF113" i="784"/>
  <c r="K107" i="784"/>
  <c r="X110" i="784"/>
  <c r="Z112" i="784"/>
  <c r="AF110" i="784"/>
  <c r="AC116" i="784"/>
  <c r="K115" i="784"/>
  <c r="AB107" i="784"/>
  <c r="M108" i="784"/>
  <c r="K123" i="784"/>
  <c r="AE118" i="784"/>
  <c r="N107" i="784"/>
  <c r="Y115" i="784"/>
  <c r="R123" i="784"/>
  <c r="T114" i="784"/>
  <c r="AB111" i="784"/>
  <c r="N123" i="784"/>
  <c r="AB115" i="784"/>
  <c r="U122" i="784"/>
  <c r="AG117" i="784"/>
  <c r="O115" i="784"/>
  <c r="U116" i="784"/>
  <c r="AF109" i="784"/>
  <c r="L113" i="784"/>
  <c r="X114" i="784"/>
  <c r="L108" i="784"/>
  <c r="J108" i="784"/>
  <c r="I117" i="784"/>
  <c r="N121" i="784"/>
  <c r="W110" i="784"/>
  <c r="O117" i="784"/>
  <c r="N115" i="784"/>
  <c r="Z118" i="784"/>
  <c r="O122" i="784"/>
  <c r="J109" i="784"/>
  <c r="AB121" i="784"/>
  <c r="L107" i="784"/>
  <c r="Y113" i="784"/>
  <c r="X118" i="784"/>
  <c r="R112" i="784"/>
  <c r="V122" i="784"/>
  <c r="Z117" i="784"/>
  <c r="S110" i="784"/>
  <c r="AA115" i="784"/>
  <c r="Q121" i="784"/>
  <c r="M121" i="784"/>
  <c r="T122" i="784"/>
  <c r="AG115" i="784"/>
  <c r="X107" i="784"/>
  <c r="N114" i="784"/>
  <c r="AG116" i="784"/>
  <c r="T111" i="784"/>
  <c r="J121" i="784"/>
  <c r="N112" i="784"/>
  <c r="AD112" i="784"/>
  <c r="M109" i="784"/>
  <c r="AF108" i="784"/>
  <c r="N116" i="784"/>
  <c r="AD113" i="784"/>
  <c r="Q116" i="784"/>
  <c r="K118" i="784"/>
  <c r="X115" i="784"/>
  <c r="T123" i="784"/>
  <c r="Z123" i="784"/>
  <c r="W109" i="784"/>
  <c r="K110" i="784"/>
  <c r="I109" i="784"/>
  <c r="AC117" i="784"/>
  <c r="AC121" i="784"/>
  <c r="I121" i="784"/>
  <c r="AF123" i="784"/>
  <c r="S111" i="784"/>
  <c r="Z114" i="784"/>
  <c r="AC123" i="784"/>
  <c r="AC122" i="784"/>
  <c r="T115" i="784"/>
  <c r="U109" i="784"/>
  <c r="AA122" i="784"/>
  <c r="X108" i="784"/>
  <c r="AE111" i="784"/>
  <c r="V118" i="784"/>
  <c r="W115" i="784"/>
  <c r="K121" i="784"/>
  <c r="J122" i="784"/>
  <c r="U117" i="784"/>
  <c r="Q112" i="784"/>
  <c r="AE115" i="784"/>
  <c r="AD107" i="784"/>
  <c r="O109" i="784"/>
  <c r="AE116" i="784"/>
  <c r="AC107" i="784"/>
  <c r="R109" i="784"/>
  <c r="I122" i="784"/>
  <c r="W123" i="784"/>
  <c r="S123" i="784"/>
  <c r="V109" i="784"/>
  <c r="S108" i="784"/>
  <c r="I114" i="784"/>
  <c r="L117" i="784"/>
  <c r="L109" i="784"/>
  <c r="L110" i="784"/>
  <c r="O108" i="784"/>
  <c r="X109" i="784"/>
  <c r="N109" i="784"/>
  <c r="T118" i="784"/>
  <c r="W114" i="784"/>
  <c r="O118" i="784"/>
  <c r="AG122" i="784"/>
  <c r="AB110" i="784"/>
  <c r="AF121" i="784"/>
  <c r="S114" i="784"/>
  <c r="U113" i="784"/>
  <c r="AC112" i="784"/>
  <c r="U107" i="784"/>
  <c r="AB116" i="784"/>
  <c r="AG107" i="784"/>
  <c r="O114" i="784"/>
  <c r="Z107" i="784"/>
  <c r="AD114" i="784"/>
  <c r="U123" i="784"/>
  <c r="V113" i="784"/>
  <c r="P121" i="784"/>
  <c r="V110" i="784"/>
  <c r="AE108" i="784"/>
  <c r="AF116" i="784"/>
  <c r="V115" i="784"/>
  <c r="I111" i="784"/>
  <c r="N111" i="784"/>
  <c r="W118" i="784"/>
  <c r="Y122" i="784"/>
  <c r="AA118" i="784"/>
  <c r="Y112" i="784"/>
  <c r="AG110" i="784"/>
  <c r="AG113" i="784"/>
  <c r="N122" i="784"/>
  <c r="N110" i="784"/>
  <c r="AF118" i="784"/>
  <c r="V111" i="784"/>
  <c r="S107" i="784"/>
  <c r="O112" i="784"/>
  <c r="J107" i="784"/>
  <c r="AD116" i="784"/>
  <c r="X116" i="784"/>
  <c r="S116" i="784"/>
  <c r="V114" i="784"/>
  <c r="K109" i="784"/>
  <c r="AB118" i="784"/>
  <c r="N113" i="784"/>
  <c r="X111" i="784"/>
  <c r="Z113" i="784"/>
  <c r="U110" i="784"/>
  <c r="I115" i="784"/>
  <c r="I110" i="784"/>
  <c r="AB113" i="784"/>
  <c r="X121" i="784"/>
  <c r="M114" i="784"/>
  <c r="AF122" i="784"/>
  <c r="T116" i="784"/>
  <c r="V123" i="784"/>
  <c r="Z111" i="784"/>
  <c r="U115" i="784"/>
  <c r="N117" i="784"/>
  <c r="P107" i="784"/>
  <c r="AA114" i="784"/>
  <c r="I113" i="784"/>
  <c r="J116" i="784"/>
  <c r="O113" i="784"/>
  <c r="T107" i="784"/>
  <c r="Z122" i="784"/>
  <c r="AG118" i="784"/>
  <c r="AD110" i="784"/>
  <c r="AE109" i="784"/>
  <c r="L122" i="784"/>
  <c r="AF115" i="784"/>
  <c r="P122" i="784"/>
  <c r="AC111" i="784"/>
  <c r="Y121" i="784"/>
  <c r="L116" i="784"/>
  <c r="L112" i="784"/>
  <c r="AC115" i="784"/>
  <c r="AD115" i="784"/>
  <c r="P123" i="784"/>
  <c r="R110" i="784"/>
  <c r="S109" i="784"/>
  <c r="K108" i="784"/>
  <c r="O123" i="784"/>
  <c r="AA109" i="784"/>
  <c r="O121" i="784"/>
  <c r="V121" i="784"/>
  <c r="Q118" i="784"/>
  <c r="T109" i="784"/>
  <c r="P112" i="784"/>
  <c r="Q117" i="784"/>
  <c r="S112" i="784"/>
  <c r="R121" i="784"/>
  <c r="Z121" i="784"/>
  <c r="Y110" i="784"/>
  <c r="W116" i="784"/>
  <c r="I112" i="784"/>
  <c r="O116" i="784"/>
  <c r="J118" i="784"/>
  <c r="Z109" i="784"/>
  <c r="Y118" i="784"/>
  <c r="W112" i="784"/>
  <c r="U121" i="784"/>
  <c r="I116" i="784"/>
  <c r="AE121" i="784"/>
  <c r="R116" i="784"/>
  <c r="Y107" i="784"/>
  <c r="P108" i="784"/>
  <c r="AA110" i="784"/>
  <c r="P114" i="784"/>
  <c r="T110" i="784"/>
  <c r="Q114" i="784"/>
  <c r="N108" i="784"/>
  <c r="AC109" i="784"/>
  <c r="L121" i="784"/>
  <c r="R118" i="784"/>
  <c r="P118" i="784"/>
  <c r="X117" i="784"/>
  <c r="Y116" i="784"/>
  <c r="S117" i="784"/>
  <c r="Y111" i="784"/>
  <c r="W108" i="784"/>
  <c r="U118" i="784"/>
  <c r="Z108" i="784"/>
  <c r="AC118" i="784"/>
  <c r="Q115" i="784"/>
  <c r="Q111" i="784"/>
  <c r="AG109" i="784"/>
  <c r="Q110" i="784"/>
  <c r="W122" i="784"/>
  <c r="T108" i="784"/>
  <c r="M117" i="784"/>
  <c r="L118" i="784"/>
  <c r="AD109" i="784"/>
  <c r="J115" i="784"/>
  <c r="AD108" i="784"/>
  <c r="L111" i="784"/>
  <c r="K113" i="784"/>
  <c r="Q123" i="784"/>
  <c r="AF111" i="784"/>
  <c r="AE113" i="784"/>
  <c r="P116" i="784"/>
  <c r="M115" i="784"/>
  <c r="X122" i="784"/>
  <c r="Y109" i="784"/>
  <c r="AC110" i="784"/>
  <c r="S115" i="784"/>
  <c r="R108" i="784"/>
  <c r="Q109" i="784"/>
  <c r="X113" i="784"/>
  <c r="AA121" i="784"/>
  <c r="AD118" i="784"/>
  <c r="M113" i="784"/>
  <c r="AF112" i="784"/>
  <c r="AE123" i="784"/>
  <c r="AD122" i="784"/>
  <c r="U108" i="784"/>
  <c r="O111" i="784"/>
  <c r="R122" i="784"/>
  <c r="Z116" i="784"/>
  <c r="K117" i="784"/>
  <c r="AA108" i="784"/>
  <c r="AE112" i="784"/>
  <c r="AG108" i="784"/>
  <c r="L114" i="784"/>
  <c r="T121" i="784"/>
  <c r="Q122" i="784"/>
  <c r="W111" i="784"/>
  <c r="M110" i="784"/>
  <c r="T112" i="784"/>
  <c r="V108" i="784"/>
  <c r="AB122" i="784"/>
  <c r="K122" i="784"/>
  <c r="AD117" i="784"/>
  <c r="X123" i="784"/>
  <c r="Y108" i="784"/>
  <c r="S122" i="784"/>
  <c r="I108" i="784"/>
  <c r="N118" i="784"/>
  <c r="V112" i="784"/>
  <c r="Y117" i="784"/>
  <c r="R111" i="784"/>
  <c r="P117" i="784"/>
  <c r="S121" i="784"/>
  <c r="K111" i="784"/>
  <c r="Z110" i="784"/>
  <c r="J114" i="784"/>
  <c r="M122" i="784"/>
  <c r="J111" i="784"/>
  <c r="M116" i="784"/>
  <c r="M123" i="784"/>
  <c r="AA116" i="784"/>
  <c r="P113" i="784"/>
  <c r="U114" i="784"/>
  <c r="M112" i="784"/>
  <c r="AB108" i="784"/>
  <c r="W113" i="784"/>
  <c r="Q108" i="784"/>
  <c r="W107" i="784"/>
  <c r="O107" i="784"/>
  <c r="J123" i="784"/>
  <c r="AB109" i="784"/>
  <c r="J110" i="784"/>
  <c r="AA123" i="784"/>
  <c r="P115" i="784"/>
  <c r="S118" i="784"/>
  <c r="M118" i="784"/>
  <c r="M107" i="784"/>
  <c r="AB112" i="784"/>
  <c r="I107" i="784"/>
  <c r="P111" i="784"/>
  <c r="AG112" i="784"/>
  <c r="R115" i="784"/>
  <c r="P109" i="784"/>
  <c r="AA113" i="784"/>
  <c r="U112" i="784"/>
  <c r="J117" i="784"/>
  <c r="AD121" i="784"/>
  <c r="P110" i="784"/>
</calcChain>
</file>

<file path=xl/sharedStrings.xml><?xml version="1.0" encoding="utf-8"?>
<sst xmlns="http://schemas.openxmlformats.org/spreadsheetml/2006/main" count="15465" uniqueCount="277">
  <si>
    <t>Change log</t>
  </si>
  <si>
    <t>Black Coal</t>
  </si>
  <si>
    <t>Hydro</t>
  </si>
  <si>
    <t>OCGT</t>
  </si>
  <si>
    <t>OCGT / Diesel</t>
  </si>
  <si>
    <t>DSP</t>
  </si>
  <si>
    <t>USE / DSP</t>
  </si>
  <si>
    <t>CCGT</t>
  </si>
  <si>
    <t>Solar PV</t>
  </si>
  <si>
    <t>Wind</t>
  </si>
  <si>
    <t>Solar</t>
  </si>
  <si>
    <t>Brown Coal</t>
  </si>
  <si>
    <t>Gas - Steam</t>
  </si>
  <si>
    <t>USE</t>
  </si>
  <si>
    <t>Transmission</t>
  </si>
  <si>
    <t>VPP</t>
  </si>
  <si>
    <t>SyncCon</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</si>
  <si>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</si>
  <si>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</si>
  <si>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</si>
  <si>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</si>
  <si>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</si>
  <si>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</si>
  <si>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</si>
  <si>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</si>
  <si>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</si>
  <si>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</si>
  <si>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</si>
  <si>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</si>
  <si>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</si>
  <si>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</si>
  <si>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</si>
  <si>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</si>
  <si>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</si>
  <si>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</si>
  <si>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</si>
  <si>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</si>
  <si>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</si>
  <si>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</si>
  <si>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</si>
  <si>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</si>
  <si>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</si>
  <si>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</si>
  <si>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</si>
  <si>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</si>
  <si>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</si>
  <si>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</si>
  <si>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</si>
  <si>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</si>
  <si>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</si>
  <si>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</si>
  <si>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</si>
  <si>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</si>
  <si>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</si>
  <si>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</si>
  <si>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</si>
  <si>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</si>
  <si>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</si>
  <si>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</si>
  <si>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</si>
  <si>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</si>
  <si>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</si>
  <si>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</si>
  <si>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</si>
  <si>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</si>
  <si>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</si>
  <si>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</si>
  <si>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</si>
  <si>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</si>
  <si>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</si>
  <si>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</si>
  <si>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</si>
  <si>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</si>
  <si>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</si>
  <si>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</si>
  <si>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</si>
  <si>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</si>
  <si>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</si>
  <si>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</si>
  <si>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</si>
  <si>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</si>
  <si>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</si>
  <si>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</si>
  <si>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</si>
  <si>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</si>
  <si>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</si>
  <si>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</si>
  <si>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BaseCase</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</si>
  <si>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</si>
  <si>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</si>
  <si>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</si>
  <si>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</si>
  <si>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</si>
  <si>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</si>
  <si>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</si>
  <si>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</si>
  <si>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</si>
  <si>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</si>
  <si>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</si>
  <si>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</si>
  <si>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</si>
  <si>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</si>
  <si>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</si>
  <si>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</si>
  <si>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</si>
  <si>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</si>
  <si>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</si>
  <si>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</si>
  <si>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</si>
  <si>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</si>
  <si>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</si>
  <si>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</si>
  <si>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</si>
  <si>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</si>
  <si>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</si>
  <si>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</si>
  <si>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</si>
  <si>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</si>
  <si>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</si>
  <si>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</si>
  <si>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</si>
  <si>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</si>
  <si>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</si>
  <si>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</si>
  <si>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</si>
  <si>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</si>
  <si>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</si>
  <si>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</si>
  <si>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</si>
  <si>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</si>
  <si>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</si>
  <si>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</si>
  <si>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</si>
  <si>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</si>
  <si>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</si>
  <si>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</si>
  <si>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</si>
  <si>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</si>
  <si>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</si>
  <si>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</si>
  <si>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</si>
  <si>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</si>
  <si>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</si>
  <si>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</si>
  <si>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</si>
  <si>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</si>
  <si>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</si>
  <si>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</si>
  <si>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</si>
  <si>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</si>
  <si>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</si>
  <si>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</si>
  <si>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</si>
  <si>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</si>
  <si>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</si>
  <si>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</si>
  <si>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</si>
  <si>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</si>
  <si>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</si>
  <si>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</si>
  <si>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</si>
  <si>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</si>
  <si>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</si>
  <si>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</si>
  <si>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</si>
  <si>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</si>
  <si>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</si>
  <si>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</si>
  <si>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</si>
  <si>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</si>
  <si>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</si>
  <si>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</si>
  <si>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</si>
  <si>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</si>
  <si>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</si>
  <si>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</si>
  <si>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</si>
  <si>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</si>
  <si>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</si>
  <si>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</si>
  <si>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</si>
  <si>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</si>
  <si>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</si>
  <si>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</si>
  <si>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</si>
  <si>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</si>
  <si>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</si>
  <si>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</si>
  <si>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</si>
  <si>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</si>
  <si>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</si>
  <si>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Grid Battery Pump</t>
  </si>
  <si>
    <t>Explicitly modelled load</t>
  </si>
  <si>
    <t>Total annual market benefits</t>
  </si>
  <si>
    <t>Pumped hydro energy storage</t>
  </si>
  <si>
    <t>Emissions</t>
  </si>
  <si>
    <t>Emissions from explicitly modelled generation</t>
  </si>
  <si>
    <t>ML2</t>
  </si>
  <si>
    <t>2050-51</t>
  </si>
  <si>
    <t>\</t>
  </si>
  <si>
    <t>Marinus Link market modelling outcomes</t>
  </si>
  <si>
    <t>Marinus Link Pty Ltd</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</si>
  <si>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</si>
  <si>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</si>
  <si>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</si>
  <si>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</si>
  <si>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</si>
  <si>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</si>
  <si>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Hydrogen Electrolyser</t>
  </si>
  <si>
    <t>Annual capacity factor by technology - BaseCase,  Step Change Scenario</t>
  </si>
  <si>
    <t>Annual sent-out generation by technology (GWh) - BaseCase, Step Change Scenario</t>
  </si>
  <si>
    <t>Installed capacity by technology (MW) - BaseCase, Step Change Scenario</t>
  </si>
  <si>
    <t>New generation build cost (CAPEX) by technology ($000s) - BaseCase, Step Change Scenario</t>
  </si>
  <si>
    <t>Annual sent-out generation by REZ (GWh) - BaseCase, Step Change Scenario</t>
  </si>
  <si>
    <t>Installed capacity by REZ (MW) - BaseCase, Step Change Scenario</t>
  </si>
  <si>
    <t>Step Change scenario</t>
  </si>
  <si>
    <t>Marinus Link market modelling outcomes - Step Change scenario</t>
  </si>
  <si>
    <t>2. ML1 is the case with commissioning of Marinus Link Stage 1 only, on 1 January 2030 only.</t>
  </si>
  <si>
    <t>VOM cost by technology ($000s) - BaseCase, Step Change Scenario</t>
  </si>
  <si>
    <t>FOM cost by technology ($000s) - BaseCase, Step Change Scenario</t>
  </si>
  <si>
    <t>Fuel cost by technology ($000s) - BaseCase, Step Change Scenario</t>
  </si>
  <si>
    <t>Rehabilition cost by technology ($000s) - BaseCase, Step Change Scenario</t>
  </si>
  <si>
    <t>REZ transmission expansion cost by region ($000s) - BaseCase, Step Change Scenario</t>
  </si>
  <si>
    <t>USE / DSP cost by region ($000s) - BaseCase, Step Change Scenario</t>
  </si>
  <si>
    <t>NEM Emissions cost ($000s) - BaseCase, Step Change Scenario</t>
  </si>
  <si>
    <t>Annual capacity factor by technology - ML1,  Step Change Scenario</t>
  </si>
  <si>
    <t>Annual sent-out generation by technology (GWh) - ML1, Step Change Scenario</t>
  </si>
  <si>
    <t>Installed capacity by technology (MW) - ML1, Step Change Scenario</t>
  </si>
  <si>
    <t>Annual sent-out generation by REZ (GWh) - ML1, Step Change Scenario</t>
  </si>
  <si>
    <t>Installed capacity by REZ (MW) - ML1, Step Change Scenario</t>
  </si>
  <si>
    <t>VOM cost by technology ($000s) - ML1, Step Change Scenario</t>
  </si>
  <si>
    <t>FOM cost by technology ($000s) - ML1, Step Change Scenario</t>
  </si>
  <si>
    <t>Fuel cost by technology ($000s) - ML1, Step Change Scenario</t>
  </si>
  <si>
    <t>New generation build cost (CAPEX) by technology ($000s) - ML1, Step Change Scenario</t>
  </si>
  <si>
    <t>Rehabilition cost by technology ($000s) - ML1, Step Change Scenario</t>
  </si>
  <si>
    <t>REZ transmission expansion cost by region ($000s) - ML1, Step Change Scenario</t>
  </si>
  <si>
    <t>USE / DSP cost by region ($000s) - ML1, Step Change Scenario</t>
  </si>
  <si>
    <t>NEM Emissions cost ($000s) - ML1, Step Change Scenario</t>
  </si>
  <si>
    <t>Annual capacity factor by technology - ML2,  Step Change Scenario</t>
  </si>
  <si>
    <t>Annual sent-out generation by technology (GWh) - ML2, Step Change Scenario</t>
  </si>
  <si>
    <t>Installed capacity by technology (MW) - ML2, Step Change Scenario</t>
  </si>
  <si>
    <t>Annual sent-out generation by REZ (GWh) - ML2, Step Change Scenario</t>
  </si>
  <si>
    <t>Installed capacity by REZ (MW) - ML2, Step Change Scenario</t>
  </si>
  <si>
    <t>VOM cost by technology ($000s) - ML2, Step Change Scenario</t>
  </si>
  <si>
    <t>FOM cost by technology ($000s) - ML2, Step Change Scenario</t>
  </si>
  <si>
    <t>Fuel cost by technology ($000s) - ML2, Step Change Scenario</t>
  </si>
  <si>
    <t>New generation build cost (CAPEX) by technology ($000s) - ML2, Step Change Scenario</t>
  </si>
  <si>
    <t>Rehabilition cost by technology ($000s) - ML2, Step Change Scenario</t>
  </si>
  <si>
    <t>REZ transmission expansion cost by region ($000s) - ML2, Step Change Scenario</t>
  </si>
  <si>
    <t>USE / DSP cost by region ($000s) - ML2, Step Change Scenario</t>
  </si>
  <si>
    <t>NEM Emissions cost ($000s) - ML2, Step Change Scenario</t>
  </si>
  <si>
    <t>NEM discounted emissions benefits by year (cumulative)</t>
  </si>
  <si>
    <t>Capacity calculated on 1 July. In early study years some wind and solar projects enter later in the financial year and are therefore reflected in the following financial year's capacity.</t>
  </si>
  <si>
    <t>Virtual power plants, including Electric Vehicle Vehicle to Grid (EVV2G)</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</si>
  <si>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</si>
  <si>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</si>
  <si>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 xml:space="preserve">Capacity calculated on 1 July. In early study years some wind and solar projects enter later in the financial year and are therefore reflected in the following financial year's capacity. </t>
  </si>
  <si>
    <t>South West VIC</t>
  </si>
  <si>
    <t>Central Highlands VIC</t>
  </si>
  <si>
    <t>North West VIC</t>
  </si>
  <si>
    <t>Wimmera Grampians</t>
  </si>
  <si>
    <t>Wimmera Southern Mallee</t>
  </si>
  <si>
    <t>V7</t>
  </si>
  <si>
    <t>Gippsland Onshore</t>
  </si>
  <si>
    <t>Southern Ocean</t>
  </si>
  <si>
    <t>-</t>
  </si>
  <si>
    <t>SyncCon cost by region ($000s) - BaseCase, Step Change Scenario</t>
  </si>
  <si>
    <t>SyncCon cost by region ($000s) - ML1, Step Change Scenario</t>
  </si>
  <si>
    <t>SyncCon cost by region ($000s) - ML2, Step Change Scenario</t>
  </si>
  <si>
    <t>Real June 2025 dollars ($m) discounted to 1 July 2025</t>
  </si>
  <si>
    <t>Real June 2025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</si>
  <si>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Real June 2025 dollars discounted to 1 July 2025</t>
  </si>
  <si>
    <t>Real June 2025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</si>
  <si>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2025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</si>
  <si>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r>
      <t xml:space="preserve">Notes: All dollars are </t>
    </r>
    <r>
      <rPr>
        <sz val="10"/>
        <rFont val="EYInterstate Light"/>
      </rPr>
      <t xml:space="preserve">June 2025 </t>
    </r>
    <r>
      <rPr>
        <sz val="10"/>
        <color theme="1"/>
        <rFont val="EYInterstate Light"/>
      </rPr>
      <t>(real)</t>
    </r>
  </si>
  <si>
    <t>Real June 2025 dollars discounted to 1 July 2025. SyncCon is only explicitly modelled in Tasmania, mainland NEM regions have SyncCon costs built into new entrant costs.</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</si>
  <si>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and revised service orders dated 15 October 2025.
The results of EY’s work, including the assumptions and qualifications made in preparing the workbook (“Workbook”), are set out in EY’s report dated 4 September 2025 ("Main Report"), and report dated 31 October 2025 ("Addendum Report").  The Workbook, Main Report and Addendum Report should be read in conjunction with each other (in particular this Workbook must always be read in conjunction with the Main Report and Addendum Report) and in their entirety including this release notice, the applicable scope of the work and any limitations.  A reference to the Main Report or Addendum Report includes any part of either.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17 October 2025. No further work has been undertaken by EY since the date of the Workbook to update it. Therefore, our Workbook does not take account of events or circumstances arising after 17 October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</si>
</sst>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69">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b/>
      <sz val="14"/>
      <color theme="1"/>
      <name val="EYInterstate"/>
    </font>
    <font>
      <sz val="12"/>
      <name val="EYInterstate Light"/>
    </font>
    <font>
      <b/>
      <sz val="11"/>
      <name val="EYInterstate Light"/>
    </font>
    <font>
      <b/>
      <sz val="16"/>
      <name val="Times New Roman"/>
      <family val="1"/>
    </font>
    <font>
      <b/>
      <sz val="12"/>
      <name val="Times New Roman"/>
      <family val="1"/>
    </font>
    <font>
      <sz val="10"/>
      <color theme="1"/>
      <name val="EYInterstate Light"/>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8"/>
      <color theme="0"/>
      <name val="EYInterstate"/>
    </font>
    <font>
      <sz val="11"/>
      <color rgb="FFFFE600"/>
      <name val="Calibri"/>
      <family val="2"/>
      <scheme val="minor"/>
    </font>
    <font>
      <b/>
      <sz val="14"/>
      <color theme="0"/>
      <name val="EYInterstate"/>
    </font>
    <font>
      <sz val="14"/>
      <color theme="0"/>
      <name val="EYInterstate"/>
    </font>
    <font>
      <sz val="16"/>
      <color theme="0"/>
      <name val="EYInterstate"/>
    </font>
    <font>
      <b/>
      <sz val="16"/>
      <color theme="0"/>
      <name val="EYInterstate"/>
    </font>
    <font>
      <sz val="10"/>
      <name val="EYInterstate Light"/>
    </font>
    <font>
      <sz val="8"/>
      <color rgb="FF3F3F76"/>
      <name val="Arial"/>
      <family val="2"/>
    </font>
    <font>
      <b/>
      <sz val="8"/>
      <color rgb="FFFA7D00"/>
      <name val="Arial"/>
      <family val="2"/>
    </font>
    <font>
      <i/>
      <sz val="8"/>
      <color rgb="FF7F7F7F"/>
      <name val="Arial"/>
      <family val="2"/>
    </font>
    <font>
      <b/>
      <sz val="15"/>
      <color theme="3"/>
      <name val="Arial"/>
      <family val="2"/>
    </font>
    <font>
      <b/>
      <sz val="11"/>
      <color theme="3"/>
      <name val="Arial"/>
      <family val="2"/>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41">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xf numFmtId="0" fontId="64" fillId="2" borderId="1" applyNumberFormat="0" applyAlignment="0" applyProtection="0"/>
    <xf numFmtId="0" fontId="65" fillId="3" borderId="1" applyNumberFormat="0" applyAlignment="0" applyProtection="0"/>
    <xf numFmtId="0" fontId="66" fillId="0" borderId="0" applyNumberFormat="0" applyFill="0" applyBorder="0" applyAlignment="0" applyProtection="0"/>
    <xf numFmtId="0" fontId="67" fillId="0" borderId="4" applyNumberFormat="0" applyFill="0" applyAlignment="0" applyProtection="0"/>
    <xf numFmtId="0" fontId="68" fillId="0" borderId="0" applyNumberFormat="0" applyFill="0" applyBorder="0" applyAlignment="0" applyProtection="0"/>
  </cellStyleXfs>
  <cellXfs count="80">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172" fontId="39" fillId="0" borderId="0" xfId="0" applyNumberFormat="1" applyFont="1" applyAlignment="1">
      <alignment vertical="top"/>
    </xf>
    <xf numFmtId="172" fontId="40" fillId="0" borderId="0" xfId="0" applyNumberFormat="1" applyFont="1" applyAlignment="1">
      <alignment horizontal="right" vertical="top"/>
    </xf>
    <xf numFmtId="0" fontId="41" fillId="0" borderId="0" xfId="0" applyFont="1"/>
    <xf numFmtId="172" fontId="39" fillId="0" borderId="0" xfId="0" applyNumberFormat="1" applyFont="1"/>
    <xf numFmtId="172" fontId="42" fillId="0" borderId="0" xfId="0" applyNumberFormat="1" applyFont="1" applyAlignment="1">
      <alignment horizontal="right"/>
    </xf>
    <xf numFmtId="172" fontId="43" fillId="0" borderId="0" xfId="0" applyNumberFormat="1" applyFont="1"/>
    <xf numFmtId="173" fontId="0" fillId="0" borderId="0" xfId="0" applyNumberFormat="1"/>
    <xf numFmtId="172" fontId="39" fillId="0" borderId="0" xfId="0" applyNumberFormat="1" applyFont="1" applyAlignment="1">
      <alignment horizontal="left"/>
    </xf>
    <xf numFmtId="173" fontId="0" fillId="0" borderId="0" xfId="0" applyNumberFormat="1" applyAlignment="1">
      <alignment horizontal="right"/>
    </xf>
    <xf numFmtId="0" fontId="0" fillId="0" borderId="0" xfId="0" applyAlignment="1">
      <alignment horizontal="right"/>
    </xf>
    <xf numFmtId="172" fontId="39" fillId="0" borderId="0" xfId="0" applyNumberFormat="1" applyFont="1" applyAlignment="1">
      <alignment vertical="center"/>
    </xf>
    <xf numFmtId="0" fontId="44" fillId="0" borderId="0" xfId="0" applyFont="1" applyAlignment="1" applyProtection="1">
      <alignment vertical="center" wrapText="1"/>
      <protection locked="0"/>
    </xf>
    <xf numFmtId="172" fontId="39" fillId="0" borderId="0" xfId="0" applyNumberFormat="1" applyFont="1" applyAlignment="1">
      <alignment horizontal="center" vertical="center"/>
    </xf>
    <xf numFmtId="0" fontId="0" fillId="0" borderId="0" xfId="0" applyAlignment="1">
      <alignment vertical="center"/>
    </xf>
    <xf numFmtId="0" fontId="45" fillId="0" borderId="0" xfId="0" applyFont="1" applyAlignment="1">
      <alignment vertical="center" wrapText="1"/>
    </xf>
    <xf numFmtId="174" fontId="46" fillId="0" borderId="0" xfId="0" applyNumberFormat="1" applyFont="1"/>
    <xf numFmtId="0" fontId="47" fillId="0" borderId="0" xfId="0" applyFont="1"/>
    <xf numFmtId="174" fontId="46" fillId="0" borderId="0" xfId="0" applyNumberFormat="1" applyFont="1" applyAlignment="1">
      <alignment horizontal="left"/>
    </xf>
    <xf numFmtId="0" fontId="0" fillId="0" borderId="0" xfId="0" applyAlignment="1">
      <alignment horizontal="left" vertical="top" wrapText="1"/>
    </xf>
    <xf numFmtId="0" fontId="48" fillId="0" borderId="0" xfId="0" applyFont="1"/>
    <xf numFmtId="0" fontId="49" fillId="0" borderId="0" xfId="0" applyFont="1" applyAlignment="1">
      <alignment vertical="top" wrapText="1"/>
    </xf>
    <xf numFmtId="0" fontId="45" fillId="0" borderId="0" xfId="0" applyFont="1" applyAlignment="1">
      <alignment horizontal="left" vertical="center"/>
    </xf>
    <xf numFmtId="0" fontId="0" fillId="0" borderId="0" xfId="0" applyAlignment="1">
      <alignment horizontal="center" vertical="top"/>
    </xf>
    <xf numFmtId="0" fontId="0" fillId="0" borderId="0" xfId="0" applyProtection="1">
      <protection locked="0"/>
    </xf>
    <xf numFmtId="0" fontId="50" fillId="0" borderId="0" xfId="0" applyFont="1"/>
    <xf numFmtId="174" fontId="51" fillId="0" borderId="0" xfId="0" applyNumberFormat="1" applyFont="1"/>
    <xf numFmtId="0" fontId="39" fillId="0" borderId="0" xfId="0" applyFont="1"/>
    <xf numFmtId="0" fontId="52" fillId="0" borderId="0" xfId="0" applyFont="1"/>
    <xf numFmtId="172" fontId="39" fillId="0" borderId="0" xfId="0" applyNumberFormat="1" applyFont="1" applyAlignment="1">
      <alignment horizontal="center" vertical="top"/>
    </xf>
    <xf numFmtId="0" fontId="53" fillId="0" borderId="0" xfId="0" applyFont="1"/>
    <xf numFmtId="0" fontId="54" fillId="0" borderId="0" xfId="0" applyFont="1"/>
    <xf numFmtId="0" fontId="55" fillId="0" borderId="0" xfId="0" applyFont="1" applyAlignment="1">
      <alignment vertical="center"/>
    </xf>
    <xf numFmtId="0" fontId="56" fillId="0" borderId="0" xfId="0" applyFont="1" applyAlignment="1">
      <alignment horizontal="left" vertical="center"/>
    </xf>
    <xf numFmtId="0" fontId="57" fillId="41" borderId="0" xfId="0" applyFont="1" applyFill="1" applyAlignment="1">
      <alignment vertical="center"/>
    </xf>
    <xf numFmtId="0" fontId="58"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 fillId="8" borderId="0" xfId="0" applyFont="1" applyFill="1"/>
    <xf numFmtId="0" fontId="59" fillId="41" borderId="0" xfId="0" applyFont="1" applyFill="1" applyAlignment="1">
      <alignment vertical="center"/>
    </xf>
    <xf numFmtId="0" fontId="60" fillId="41" borderId="0" xfId="0" applyFont="1" applyFill="1" applyAlignment="1">
      <alignment vertical="center"/>
    </xf>
    <xf numFmtId="176" fontId="4" fillId="41" borderId="0" xfId="6" applyNumberFormat="1" applyFont="1" applyFill="1" applyAlignment="1">
      <alignment vertical="center"/>
    </xf>
    <xf numFmtId="0" fontId="61" fillId="41" borderId="0" xfId="0" applyFont="1" applyFill="1" applyAlignment="1">
      <alignment vertical="center"/>
    </xf>
    <xf numFmtId="177" fontId="4" fillId="41" borderId="0" xfId="6" applyNumberFormat="1" applyFont="1" applyFill="1" applyAlignment="1">
      <alignment vertical="center"/>
    </xf>
    <xf numFmtId="0" fontId="62" fillId="41" borderId="0" xfId="0"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cellXfs>
  <cellStyles count="61841">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alculation 2" xfId="61837" xr:uid="{CC957533-C24E-41B9-9432-B552B8C3C0AA}"/>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Explanatory Text 2" xfId="61838" xr:uid="{02FFBD5B-7766-4F62-9D5F-C9C07C3102BA}"/>
    <cellStyle name="Footnote" xfId="134" xr:uid="{00000000-0005-0000-0000-000056F10000}"/>
    <cellStyle name="Good" xfId="8" builtinId="26" customBuiltin="1"/>
    <cellStyle name="Good 2" xfId="141" xr:uid="{00000000-0005-0000-0000-000058F10000}"/>
    <cellStyle name="Heading 1" xfId="10" builtinId="16" customBuiltin="1"/>
    <cellStyle name="Heading 1 2" xfId="61839" xr:uid="{BD1BE23B-551A-41D3-97E4-98D7E83A431F}"/>
    <cellStyle name="Heading 2" xfId="11" builtinId="17" customBuiltin="1"/>
    <cellStyle name="Heading 3" xfId="12" builtinId="18" customBuiltin="1"/>
    <cellStyle name="Heading 4" xfId="13" builtinId="19" customBuiltin="1"/>
    <cellStyle name="Heading 4 2" xfId="61840" xr:uid="{20AFEDA3-A8B7-4AED-AD7F-AD7CB64107A3}"/>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Input 2" xfId="61836" xr:uid="{30DBEC0C-CE48-4C6F-9729-8D8DB090840E}"/>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9C82D4"/>
      <color rgb="FFFF4136"/>
      <color rgb="FF8CE8AD"/>
      <color rgb="FF57FF88"/>
      <color rgb="FF57E188"/>
      <color rgb="FFC981B2"/>
      <color rgb="FF750E5C"/>
      <color rgb="FF351C21"/>
      <color rgb="FF27ACAA"/>
      <color rgb="FF3D10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options---'!$H$107</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options---'!$I$107:$AG$107</c:f>
              <c:numCache>
                <c:formatCode>#,##0.0</c:formatCode>
                <c:ptCount val="25"/>
                <c:pt idx="0">
                  <c:v>0.18395610000001034</c:v>
                </c:pt>
                <c:pt idx="1">
                  <c:v>0.2699843899999978</c:v>
                </c:pt>
                <c:pt idx="2">
                  <c:v>0.7196361594656846</c:v>
                </c:pt>
                <c:pt idx="3">
                  <c:v>1.7426496764588846</c:v>
                </c:pt>
                <c:pt idx="4">
                  <c:v>1.7993925458734665</c:v>
                </c:pt>
                <c:pt idx="5">
                  <c:v>1.3072890805358002</c:v>
                </c:pt>
                <c:pt idx="6">
                  <c:v>1.3916258677348887</c:v>
                </c:pt>
                <c:pt idx="7">
                  <c:v>1.5238609256436466</c:v>
                </c:pt>
                <c:pt idx="8">
                  <c:v>0.31526336814259776</c:v>
                </c:pt>
                <c:pt idx="9">
                  <c:v>1.2268039971301952</c:v>
                </c:pt>
                <c:pt idx="10">
                  <c:v>0.4051659325188775</c:v>
                </c:pt>
                <c:pt idx="11">
                  <c:v>0.46742649622755561</c:v>
                </c:pt>
                <c:pt idx="12">
                  <c:v>3.6339874257298561</c:v>
                </c:pt>
                <c:pt idx="13">
                  <c:v>3.3451359932774158</c:v>
                </c:pt>
                <c:pt idx="14">
                  <c:v>0.78285761780867547</c:v>
                </c:pt>
                <c:pt idx="15">
                  <c:v>0.76972307883466051</c:v>
                </c:pt>
                <c:pt idx="16">
                  <c:v>-1.1793191686E-6</c:v>
                </c:pt>
                <c:pt idx="17">
                  <c:v>-9.4719525569999984E-7</c:v>
                </c:pt>
                <c:pt idx="18">
                  <c:v>-8.143825743E-7</c:v>
                </c:pt>
                <c:pt idx="19">
                  <c:v>-6.0261784120000003E-7</c:v>
                </c:pt>
                <c:pt idx="20">
                  <c:v>-5.9050968920000014E-7</c:v>
                </c:pt>
                <c:pt idx="21">
                  <c:v>-5.681506581999999E-7</c:v>
                </c:pt>
                <c:pt idx="22">
                  <c:v>-5.2932909249999998E-7</c:v>
                </c:pt>
                <c:pt idx="23">
                  <c:v>-5.4744823070000008E-7</c:v>
                </c:pt>
                <c:pt idx="24">
                  <c:v>-7.2675575039999995E-7</c:v>
                </c:pt>
              </c:numCache>
            </c:numRef>
          </c:val>
          <c:extLst>
            <c:ext xmlns:c16="http://schemas.microsoft.com/office/drawing/2014/chart" uri="{C3380CC4-5D6E-409C-BE32-E72D297353CC}">
              <c16:uniqueId val="{00000000-D7FB-4356-8F1C-D99DB3821A2C}"/>
            </c:ext>
          </c:extLst>
        </c:ser>
        <c:ser>
          <c:idx val="1"/>
          <c:order val="1"/>
          <c:tx>
            <c:strRef>
              <c:f>'---Compare options---'!$H$108</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0.51855950000000661</c:v>
                </c:pt>
                <c:pt idx="1">
                  <c:v>0.25580985257615613</c:v>
                </c:pt>
                <c:pt idx="2">
                  <c:v>9.3453139949120662E-2</c:v>
                </c:pt>
                <c:pt idx="3">
                  <c:v>-8.1120083622239686E-2</c:v>
                </c:pt>
                <c:pt idx="4">
                  <c:v>-0.38988292128770013</c:v>
                </c:pt>
                <c:pt idx="5">
                  <c:v>-7.2507673380000011E-7</c:v>
                </c:pt>
                <c:pt idx="6">
                  <c:v>-7.0050570029999973E-7</c:v>
                </c:pt>
                <c:pt idx="7">
                  <c:v>-6.9141088940000005E-7</c:v>
                </c:pt>
                <c:pt idx="8">
                  <c:v>-4.6773704129999995E-7</c:v>
                </c:pt>
                <c:pt idx="9">
                  <c:v>-1.4763171630000002E-7</c:v>
                </c:pt>
                <c:pt idx="10">
                  <c:v>-1.158403279E-7</c:v>
                </c:pt>
                <c:pt idx="11">
                  <c:v>-1.1453717330000001E-7</c:v>
                </c:pt>
                <c:pt idx="12">
                  <c:v>-1.1675276930000001E-7</c:v>
                </c:pt>
                <c:pt idx="13">
                  <c:v>-1.174510172E-7</c:v>
                </c:pt>
                <c:pt idx="14">
                  <c:v>-1.0627961569999999E-7</c:v>
                </c:pt>
                <c:pt idx="15">
                  <c:v>-1.018082372E-7</c:v>
                </c:pt>
                <c:pt idx="16">
                  <c:v>-9.8031097199999997E-8</c:v>
                </c:pt>
                <c:pt idx="17">
                  <c:v>-9.8222722200000006E-8</c:v>
                </c:pt>
                <c:pt idx="18">
                  <c:v>-9.2994643199999999E-8</c:v>
                </c:pt>
                <c:pt idx="19">
                  <c:v>-7.9733991600000008E-8</c:v>
                </c:pt>
                <c:pt idx="20">
                  <c:v>-7.9636876899999996E-8</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options---'!$H$109</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-0.58097855004618304</c:v>
                </c:pt>
                <c:pt idx="1">
                  <c:v>-0.24603411915732476</c:v>
                </c:pt>
                <c:pt idx="2">
                  <c:v>-0.44123510952370271</c:v>
                </c:pt>
                <c:pt idx="3">
                  <c:v>-0.6227824643603872</c:v>
                </c:pt>
                <c:pt idx="4">
                  <c:v>-0.35863608683943859</c:v>
                </c:pt>
                <c:pt idx="5">
                  <c:v>-0.34750409041411512</c:v>
                </c:pt>
                <c:pt idx="6">
                  <c:v>-0.66064121021465694</c:v>
                </c:pt>
                <c:pt idx="7">
                  <c:v>-0.71913174731026996</c:v>
                </c:pt>
                <c:pt idx="8">
                  <c:v>-0.52328353671555305</c:v>
                </c:pt>
                <c:pt idx="9">
                  <c:v>-0.57892851224218334</c:v>
                </c:pt>
                <c:pt idx="10">
                  <c:v>-0.47247505209767043</c:v>
                </c:pt>
                <c:pt idx="11">
                  <c:v>-0.28292871293907318</c:v>
                </c:pt>
                <c:pt idx="12">
                  <c:v>-0.18217019754068861</c:v>
                </c:pt>
                <c:pt idx="13">
                  <c:v>-3.5045509033779128E-2</c:v>
                </c:pt>
                <c:pt idx="14">
                  <c:v>9.3662405929777384E-2</c:v>
                </c:pt>
                <c:pt idx="15">
                  <c:v>-3.0464875911079617E-2</c:v>
                </c:pt>
                <c:pt idx="16">
                  <c:v>-2.4142059838106435E-2</c:v>
                </c:pt>
                <c:pt idx="17">
                  <c:v>4.1973455461948105E-2</c:v>
                </c:pt>
                <c:pt idx="18">
                  <c:v>2.4055591713604374E-3</c:v>
                </c:pt>
                <c:pt idx="19">
                  <c:v>1.1871812742081147E-2</c:v>
                </c:pt>
                <c:pt idx="20">
                  <c:v>5.3460658853723541E-3</c:v>
                </c:pt>
                <c:pt idx="21">
                  <c:v>-1.2930782859817554E-2</c:v>
                </c:pt>
                <c:pt idx="22">
                  <c:v>1.3620201408451521E-2</c:v>
                </c:pt>
                <c:pt idx="23">
                  <c:v>6.052999666087089E-3</c:v>
                </c:pt>
                <c:pt idx="24">
                  <c:v>1.8238741313345373E-2</c:v>
                </c:pt>
              </c:numCache>
            </c:numRef>
          </c:val>
          <c:extLst>
            <c:ext xmlns:c16="http://schemas.microsoft.com/office/drawing/2014/chart" uri="{C3380CC4-5D6E-409C-BE32-E72D297353CC}">
              <c16:uniqueId val="{00000002-D7FB-4356-8F1C-D99DB3821A2C}"/>
            </c:ext>
          </c:extLst>
        </c:ser>
        <c:ser>
          <c:idx val="3"/>
          <c:order val="3"/>
          <c:tx>
            <c:strRef>
              <c:f>'---Compare options---'!$H$110</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-6.2000000013995301E-9</c:v>
                </c:pt>
                <c:pt idx="1">
                  <c:v>1.8286048935302972E-3</c:v>
                </c:pt>
                <c:pt idx="2">
                  <c:v>-6.0162700000000197E-3</c:v>
                </c:pt>
                <c:pt idx="3">
                  <c:v>-2.3517129999999952E-2</c:v>
                </c:pt>
                <c:pt idx="4">
                  <c:v>-8.9473759999999972E-2</c:v>
                </c:pt>
                <c:pt idx="5">
                  <c:v>-0.13823613999999998</c:v>
                </c:pt>
                <c:pt idx="6">
                  <c:v>-0.30380651999999997</c:v>
                </c:pt>
                <c:pt idx="7">
                  <c:v>-0.12954148000000004</c:v>
                </c:pt>
                <c:pt idx="8">
                  <c:v>-0.11630237999999997</c:v>
                </c:pt>
                <c:pt idx="9">
                  <c:v>-5.2984799999999839E-3</c:v>
                </c:pt>
                <c:pt idx="10">
                  <c:v>-1.0915329999999984E-2</c:v>
                </c:pt>
                <c:pt idx="11">
                  <c:v>9.3373000000000275E-3</c:v>
                </c:pt>
                <c:pt idx="12">
                  <c:v>-3.628733E-2</c:v>
                </c:pt>
                <c:pt idx="13">
                  <c:v>7.5108799999999863E-3</c:v>
                </c:pt>
                <c:pt idx="14">
                  <c:v>1.4985299999999882E-3</c:v>
                </c:pt>
                <c:pt idx="15">
                  <c:v>6.0509999999999308E-4</c:v>
                </c:pt>
                <c:pt idx="16">
                  <c:v>5.8733699999999941E-3</c:v>
                </c:pt>
                <c:pt idx="17">
                  <c:v>2.0289799999999901E-3</c:v>
                </c:pt>
                <c:pt idx="18">
                  <c:v>1.2345400000000097E-3</c:v>
                </c:pt>
                <c:pt idx="19">
                  <c:v>-6.8699999999921602E-6</c:v>
                </c:pt>
                <c:pt idx="20">
                  <c:v>1.9557300000000171E-3</c:v>
                </c:pt>
                <c:pt idx="21">
                  <c:v>2.5273100000000001E-3</c:v>
                </c:pt>
                <c:pt idx="22">
                  <c:v>4.62680000000006E-4</c:v>
                </c:pt>
                <c:pt idx="23">
                  <c:v>-2.4922999999998295E-4</c:v>
                </c:pt>
                <c:pt idx="24">
                  <c:v>0</c:v>
                </c:pt>
              </c:numCache>
            </c:numRef>
          </c:val>
          <c:extLst>
            <c:ext xmlns:c16="http://schemas.microsoft.com/office/drawing/2014/chart" uri="{C3380CC4-5D6E-409C-BE32-E72D297353CC}">
              <c16:uniqueId val="{00000003-D7FB-4356-8F1C-D99DB3821A2C}"/>
            </c:ext>
          </c:extLst>
        </c:ser>
        <c:ser>
          <c:idx val="4"/>
          <c:order val="4"/>
          <c:tx>
            <c:strRef>
              <c:f>'---Compare options---'!$H$111</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-1.1630793037496005E-2</c:v>
                </c:pt>
                <c:pt idx="1">
                  <c:v>6.0927889276717908E-4</c:v>
                </c:pt>
                <c:pt idx="2">
                  <c:v>-0.13804321953083989</c:v>
                </c:pt>
                <c:pt idx="3">
                  <c:v>-1.1111294702859622</c:v>
                </c:pt>
                <c:pt idx="4">
                  <c:v>-1.6035210284502046</c:v>
                </c:pt>
                <c:pt idx="5">
                  <c:v>-1.5142403227880428</c:v>
                </c:pt>
                <c:pt idx="6">
                  <c:v>-1.477190377296014</c:v>
                </c:pt>
                <c:pt idx="7">
                  <c:v>-1.622605347483683</c:v>
                </c:pt>
                <c:pt idx="8">
                  <c:v>-1.5988248939549603</c:v>
                </c:pt>
                <c:pt idx="9">
                  <c:v>-1.0852344145468009</c:v>
                </c:pt>
                <c:pt idx="10">
                  <c:v>-0.99058949293767096</c:v>
                </c:pt>
                <c:pt idx="11">
                  <c:v>-1.3956279899074806</c:v>
                </c:pt>
                <c:pt idx="12">
                  <c:v>-2.4705837328139624</c:v>
                </c:pt>
                <c:pt idx="13">
                  <c:v>-2.2473706298798208</c:v>
                </c:pt>
                <c:pt idx="14">
                  <c:v>-1.5084838207310385</c:v>
                </c:pt>
                <c:pt idx="15">
                  <c:v>-1.4309315192255727</c:v>
                </c:pt>
                <c:pt idx="16">
                  <c:v>-1.4054197449104457</c:v>
                </c:pt>
                <c:pt idx="17">
                  <c:v>-1.1381384694868792</c:v>
                </c:pt>
                <c:pt idx="18">
                  <c:v>-0.58528559393991963</c:v>
                </c:pt>
                <c:pt idx="19">
                  <c:v>-0.78489563106462623</c:v>
                </c:pt>
                <c:pt idx="20">
                  <c:v>-1.1889095432872545</c:v>
                </c:pt>
                <c:pt idx="21">
                  <c:v>-1.5235596793600144</c:v>
                </c:pt>
                <c:pt idx="22">
                  <c:v>-0.75993022665773791</c:v>
                </c:pt>
                <c:pt idx="23">
                  <c:v>-1.1593207953487581</c:v>
                </c:pt>
                <c:pt idx="24">
                  <c:v>-1.0818240354794835</c:v>
                </c:pt>
              </c:numCache>
            </c:numRef>
          </c:val>
          <c:extLst>
            <c:ext xmlns:c16="http://schemas.microsoft.com/office/drawing/2014/chart" uri="{C3380CC4-5D6E-409C-BE32-E72D297353CC}">
              <c16:uniqueId val="{00000004-D7FB-4356-8F1C-D99DB3821A2C}"/>
            </c:ext>
          </c:extLst>
        </c:ser>
        <c:ser>
          <c:idx val="5"/>
          <c:order val="5"/>
          <c:tx>
            <c:strRef>
              <c:f>'---Compare options---'!$H$112</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-6.2721499999999653E-2</c:v>
                </c:pt>
                <c:pt idx="1">
                  <c:v>-0.35301441499999964</c:v>
                </c:pt>
                <c:pt idx="2">
                  <c:v>-0.32221632500000125</c:v>
                </c:pt>
                <c:pt idx="3">
                  <c:v>2.0201509110000027</c:v>
                </c:pt>
                <c:pt idx="4">
                  <c:v>1.3345979359999982</c:v>
                </c:pt>
                <c:pt idx="5">
                  <c:v>1.1073929139999983</c:v>
                </c:pt>
                <c:pt idx="6">
                  <c:v>-0.19213190000000033</c:v>
                </c:pt>
                <c:pt idx="7">
                  <c:v>0.21293263900000239</c:v>
                </c:pt>
                <c:pt idx="8">
                  <c:v>1.4265119649999978</c:v>
                </c:pt>
                <c:pt idx="9">
                  <c:v>1.2129251900000018</c:v>
                </c:pt>
                <c:pt idx="10">
                  <c:v>0.63856553099999835</c:v>
                </c:pt>
                <c:pt idx="11">
                  <c:v>1.4735516180000032</c:v>
                </c:pt>
                <c:pt idx="12">
                  <c:v>1.6748888660000012</c:v>
                </c:pt>
                <c:pt idx="13">
                  <c:v>1.4000239490000004</c:v>
                </c:pt>
                <c:pt idx="14">
                  <c:v>1.0471138639999991</c:v>
                </c:pt>
                <c:pt idx="15">
                  <c:v>1.1541915599999992</c:v>
                </c:pt>
                <c:pt idx="16">
                  <c:v>1.3014191296399986</c:v>
                </c:pt>
                <c:pt idx="17">
                  <c:v>1.8470984486745166</c:v>
                </c:pt>
                <c:pt idx="18">
                  <c:v>1.2130469036439462</c:v>
                </c:pt>
                <c:pt idx="19">
                  <c:v>1.622963039677028</c:v>
                </c:pt>
                <c:pt idx="20">
                  <c:v>1.5406674356722487</c:v>
                </c:pt>
                <c:pt idx="21">
                  <c:v>1.6995218786801343</c:v>
                </c:pt>
                <c:pt idx="22">
                  <c:v>1.0868513220500027</c:v>
                </c:pt>
                <c:pt idx="23">
                  <c:v>1.3860078346209266</c:v>
                </c:pt>
                <c:pt idx="24">
                  <c:v>1.5140278731548278</c:v>
                </c:pt>
              </c:numCache>
            </c:numRef>
          </c:val>
          <c:extLst>
            <c:ext xmlns:c16="http://schemas.microsoft.com/office/drawing/2014/chart" uri="{C3380CC4-5D6E-409C-BE32-E72D297353CC}">
              <c16:uniqueId val="{00000005-D7FB-4356-8F1C-D99DB3821A2C}"/>
            </c:ext>
          </c:extLst>
        </c:ser>
        <c:ser>
          <c:idx val="6"/>
          <c:order val="6"/>
          <c:tx>
            <c:strRef>
              <c:f>'---Compare options---'!$H$113</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options---'!$H$114</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options---'!$I$114:$AG$114</c:f>
              <c:numCache>
                <c:formatCode>#,##0.0</c:formatCode>
                <c:ptCount val="25"/>
                <c:pt idx="0">
                  <c:v>-1.2333900000521681E-4</c:v>
                </c:pt>
                <c:pt idx="1">
                  <c:v>2.1412534722039709E-3</c:v>
                </c:pt>
                <c:pt idx="2">
                  <c:v>0.14103456111597915</c:v>
                </c:pt>
                <c:pt idx="3">
                  <c:v>-1.2567966962139907</c:v>
                </c:pt>
                <c:pt idx="4">
                  <c:v>-0.50233924934941754</c:v>
                </c:pt>
                <c:pt idx="5">
                  <c:v>-7.6407686820311937E-3</c:v>
                </c:pt>
                <c:pt idx="6">
                  <c:v>1.2767452491770528</c:v>
                </c:pt>
                <c:pt idx="7">
                  <c:v>0.96289128834409343</c:v>
                </c:pt>
                <c:pt idx="8">
                  <c:v>0.77086515717057047</c:v>
                </c:pt>
                <c:pt idx="9">
                  <c:v>-9.5028526273585157E-2</c:v>
                </c:pt>
                <c:pt idx="10">
                  <c:v>1.111278264087683</c:v>
                </c:pt>
                <c:pt idx="11">
                  <c:v>0.40774627733390661</c:v>
                </c:pt>
                <c:pt idx="12">
                  <c:v>-1.6324276435178617</c:v>
                </c:pt>
                <c:pt idx="13">
                  <c:v>-2.060314498846652</c:v>
                </c:pt>
                <c:pt idx="14">
                  <c:v>-9.4134314435650596E-2</c:v>
                </c:pt>
                <c:pt idx="15">
                  <c:v>-0.33329507728852331</c:v>
                </c:pt>
                <c:pt idx="16">
                  <c:v>0.57755043967431996</c:v>
                </c:pt>
                <c:pt idx="17">
                  <c:v>-0.19802414435893298</c:v>
                </c:pt>
                <c:pt idx="18">
                  <c:v>-0.43034946635636151</c:v>
                </c:pt>
                <c:pt idx="19">
                  <c:v>-0.52347581762092887</c:v>
                </c:pt>
                <c:pt idx="20">
                  <c:v>0.33738224976614584</c:v>
                </c:pt>
                <c:pt idx="21">
                  <c:v>0.62347982081150988</c:v>
                </c:pt>
                <c:pt idx="22">
                  <c:v>0.25991843231717937</c:v>
                </c:pt>
                <c:pt idx="23">
                  <c:v>0.45374850609124406</c:v>
                </c:pt>
                <c:pt idx="24">
                  <c:v>0.2844619955510716</c:v>
                </c:pt>
              </c:numCache>
            </c:numRef>
          </c:val>
          <c:extLst>
            <c:ext xmlns:c16="http://schemas.microsoft.com/office/drawing/2014/chart" uri="{C3380CC4-5D6E-409C-BE32-E72D297353CC}">
              <c16:uniqueId val="{00000007-D7FB-4356-8F1C-D99DB3821A2C}"/>
            </c:ext>
          </c:extLst>
        </c:ser>
        <c:ser>
          <c:idx val="8"/>
          <c:order val="8"/>
          <c:tx>
            <c:strRef>
              <c:f>'---Compare options---'!$H$115</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options---'!$I$115:$AG$115</c:f>
              <c:numCache>
                <c:formatCode>#,##0.0</c:formatCode>
                <c:ptCount val="25"/>
                <c:pt idx="0">
                  <c:v>-2.947948000037286E-4</c:v>
                </c:pt>
                <c:pt idx="1">
                  <c:v>2.1593838739354396E-3</c:v>
                </c:pt>
                <c:pt idx="2">
                  <c:v>-6.2379237359084072E-2</c:v>
                </c:pt>
                <c:pt idx="3">
                  <c:v>-0.16038206582370912</c:v>
                </c:pt>
                <c:pt idx="4">
                  <c:v>-0.1928870590867591</c:v>
                </c:pt>
                <c:pt idx="5">
                  <c:v>-0.23123144516984759</c:v>
                </c:pt>
                <c:pt idx="6">
                  <c:v>-0.22672897107217432</c:v>
                </c:pt>
                <c:pt idx="7">
                  <c:v>-0.20031695044366643</c:v>
                </c:pt>
                <c:pt idx="8">
                  <c:v>-0.18114353264097008</c:v>
                </c:pt>
                <c:pt idx="9">
                  <c:v>-0.61255943667029356</c:v>
                </c:pt>
                <c:pt idx="10">
                  <c:v>-0.31134671282155613</c:v>
                </c:pt>
                <c:pt idx="11">
                  <c:v>-0.74463127476012592</c:v>
                </c:pt>
                <c:pt idx="12">
                  <c:v>-0.63249213486975353</c:v>
                </c:pt>
                <c:pt idx="13">
                  <c:v>-5.593835138970462E-2</c:v>
                </c:pt>
                <c:pt idx="14">
                  <c:v>-0.2800027684215165</c:v>
                </c:pt>
                <c:pt idx="15">
                  <c:v>-2.3555630211136304E-2</c:v>
                </c:pt>
                <c:pt idx="16">
                  <c:v>-0.21381679082743357</c:v>
                </c:pt>
                <c:pt idx="17">
                  <c:v>-0.14586486626589612</c:v>
                </c:pt>
                <c:pt idx="18">
                  <c:v>0.39380008496053054</c:v>
                </c:pt>
                <c:pt idx="19">
                  <c:v>1.9905690310828505E-2</c:v>
                </c:pt>
                <c:pt idx="20">
                  <c:v>-0.40658660313692235</c:v>
                </c:pt>
                <c:pt idx="21">
                  <c:v>-0.39473209631106876</c:v>
                </c:pt>
                <c:pt idx="22">
                  <c:v>-0.32658349590204305</c:v>
                </c:pt>
                <c:pt idx="23">
                  <c:v>-0.3598916547319968</c:v>
                </c:pt>
                <c:pt idx="24">
                  <c:v>-0.53615062175325878</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options---'!$H$119</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options---'!$I$106:$AG$106</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options---'!$I$119:$AG$119</c15:sqref>
                        </c15:formulaRef>
                      </c:ext>
                    </c:extLst>
                    <c:numCache>
                      <c:formatCode>#,##0.0</c:formatCode>
                      <c:ptCount val="25"/>
                      <c:pt idx="0">
                        <c:v>5.2782817838080403E-3</c:v>
                      </c:pt>
                      <c:pt idx="1">
                        <c:v>-2.4835056837800005E-8</c:v>
                      </c:pt>
                      <c:pt idx="2">
                        <c:v>-3.2038909900529994E-8</c:v>
                      </c:pt>
                      <c:pt idx="3">
                        <c:v>-7.7226696601894212E-2</c:v>
                      </c:pt>
                      <c:pt idx="4">
                        <c:v>-2.3981733655878087E-3</c:v>
                      </c:pt>
                      <c:pt idx="5">
                        <c:v>-9.1581971783398329E-5</c:v>
                      </c:pt>
                      <c:pt idx="6">
                        <c:v>-9.0908147601585377E-3</c:v>
                      </c:pt>
                      <c:pt idx="7">
                        <c:v>-2.5678771787943332E-3</c:v>
                      </c:pt>
                      <c:pt idx="8">
                        <c:v>-1.8296273191958336E-2</c:v>
                      </c:pt>
                      <c:pt idx="9">
                        <c:v>2.7248852759385043E-4</c:v>
                      </c:pt>
                      <c:pt idx="10">
                        <c:v>-1.1143349411213421E-3</c:v>
                      </c:pt>
                      <c:pt idx="11">
                        <c:v>1.0573257755212126E-2</c:v>
                      </c:pt>
                      <c:pt idx="12">
                        <c:v>-1.4246019802158116E-2</c:v>
                      </c:pt>
                      <c:pt idx="13">
                        <c:v>-1.4151916298468223E-2</c:v>
                      </c:pt>
                      <c:pt idx="14">
                        <c:v>-3.8761714360657606E-3</c:v>
                      </c:pt>
                      <c:pt idx="15">
                        <c:v>-1.4331330836392681E-2</c:v>
                      </c:pt>
                      <c:pt idx="16">
                        <c:v>-2.7274053244147126E-2</c:v>
                      </c:pt>
                      <c:pt idx="17">
                        <c:v>-7.9941511004735736E-3</c:v>
                      </c:pt>
                      <c:pt idx="18">
                        <c:v>-1.4538181495678145E-2</c:v>
                      </c:pt>
                      <c:pt idx="19">
                        <c:v>-2.5103061317137416E-2</c:v>
                      </c:pt>
                      <c:pt idx="20">
                        <c:v>-1.9074283002108585E-2</c:v>
                      </c:pt>
                      <c:pt idx="21">
                        <c:v>-3.2215959976522296E-2</c:v>
                      </c:pt>
                      <c:pt idx="22">
                        <c:v>-1.6527670095287248E-2</c:v>
                      </c:pt>
                      <c:pt idx="23">
                        <c:v>-3.4941964803967038E-2</c:v>
                      </c:pt>
                      <c:pt idx="24">
                        <c:v>2.4802547694941949E-2</c:v>
                      </c:pt>
                    </c:numCache>
                  </c:numRef>
                </c:val>
                <c:extLst>
                  <c:ext xmlns:c16="http://schemas.microsoft.com/office/drawing/2014/chart" uri="{C3380CC4-5D6E-409C-BE32-E72D297353CC}">
                    <c16:uniqueId val="{00000000-DFC8-4C18-AE32-278C327C9126}"/>
                  </c:ext>
                </c:extLst>
              </c15:ser>
            </c15:filteredBarSeries>
          </c:ext>
        </c:extLst>
      </c:barChart>
      <c:lineChart>
        <c:grouping val="standard"/>
        <c:varyColors val="0"/>
        <c:ser>
          <c:idx val="9"/>
          <c:order val="9"/>
          <c:tx>
            <c:strRef>
              <c:f>'---Compare options---'!$H$116</c:f>
              <c:strCache>
                <c:ptCount val="1"/>
                <c:pt idx="0">
                  <c:v>Grid Battery</c:v>
                </c:pt>
              </c:strCache>
            </c:strRef>
          </c:tx>
          <c:spPr>
            <a:ln w="28575" cap="rnd">
              <a:solidFill>
                <a:srgbClr val="724BC3"/>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options---'!$I$116:$AG$116</c:f>
              <c:numCache>
                <c:formatCode>#,##0.0</c:formatCode>
                <c:ptCount val="25"/>
                <c:pt idx="0">
                  <c:v>-2.732774950000021E-2</c:v>
                </c:pt>
                <c:pt idx="1">
                  <c:v>6.688357224150604E-2</c:v>
                </c:pt>
                <c:pt idx="2">
                  <c:v>4.6625248490297963E-2</c:v>
                </c:pt>
                <c:pt idx="3">
                  <c:v>-0.23922044921565974</c:v>
                </c:pt>
                <c:pt idx="4">
                  <c:v>-0.34758246027440692</c:v>
                </c:pt>
                <c:pt idx="5">
                  <c:v>-0.21572386618304881</c:v>
                </c:pt>
                <c:pt idx="6">
                  <c:v>-0.47419989308360527</c:v>
                </c:pt>
                <c:pt idx="7">
                  <c:v>-0.49081024533373058</c:v>
                </c:pt>
                <c:pt idx="8">
                  <c:v>-0.51235001649879996</c:v>
                </c:pt>
                <c:pt idx="9">
                  <c:v>-0.49636043140649416</c:v>
                </c:pt>
                <c:pt idx="10">
                  <c:v>-0.42388325605849603</c:v>
                </c:pt>
                <c:pt idx="11">
                  <c:v>-0.3806544582940587</c:v>
                </c:pt>
                <c:pt idx="12">
                  <c:v>6.5216111363079102E-2</c:v>
                </c:pt>
                <c:pt idx="13">
                  <c:v>8.8728170939280968E-2</c:v>
                </c:pt>
                <c:pt idx="14">
                  <c:v>-0.31352533940695504</c:v>
                </c:pt>
                <c:pt idx="15">
                  <c:v>0.12909956004120249</c:v>
                </c:pt>
                <c:pt idx="16">
                  <c:v>-0.12317478668159675</c:v>
                </c:pt>
                <c:pt idx="17">
                  <c:v>0.14717275682099354</c:v>
                </c:pt>
                <c:pt idx="18">
                  <c:v>0.40198193478511896</c:v>
                </c:pt>
                <c:pt idx="19">
                  <c:v>0.36598616261122513</c:v>
                </c:pt>
                <c:pt idx="20">
                  <c:v>-0.23994034331870717</c:v>
                </c:pt>
                <c:pt idx="21">
                  <c:v>0.26359075904083512</c:v>
                </c:pt>
                <c:pt idx="22">
                  <c:v>-9.6374817445212105E-2</c:v>
                </c:pt>
                <c:pt idx="23">
                  <c:v>-0.22910751280755356</c:v>
                </c:pt>
                <c:pt idx="24">
                  <c:v>-0.3206581919579039</c:v>
                </c:pt>
              </c:numCache>
            </c:numRef>
          </c:val>
          <c:smooth val="0"/>
          <c:extLst>
            <c:ext xmlns:c16="http://schemas.microsoft.com/office/drawing/2014/chart" uri="{C3380CC4-5D6E-409C-BE32-E72D297353CC}">
              <c16:uniqueId val="{00000009-D7FB-4356-8F1C-D99DB3821A2C}"/>
            </c:ext>
          </c:extLst>
        </c:ser>
        <c:ser>
          <c:idx val="10"/>
          <c:order val="10"/>
          <c:tx>
            <c:strRef>
              <c:f>'---Compare options---'!$H$117</c:f>
              <c:strCache>
                <c:ptCount val="1"/>
                <c:pt idx="0">
                  <c:v>PHES</c:v>
                </c:pt>
              </c:strCache>
            </c:strRef>
          </c:tx>
          <c:spPr>
            <a:ln w="28575" cap="rnd">
              <a:solidFill>
                <a:srgbClr val="87D3F2"/>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options---'!$I$117:$AG$117</c:f>
              <c:numCache>
                <c:formatCode>#,##0.0</c:formatCode>
                <c:ptCount val="25"/>
                <c:pt idx="0">
                  <c:v>-1.2497149999996964E-3</c:v>
                </c:pt>
                <c:pt idx="1">
                  <c:v>-2.1855245999999853E-2</c:v>
                </c:pt>
                <c:pt idx="2">
                  <c:v>-3.6722908971374639E-2</c:v>
                </c:pt>
                <c:pt idx="3">
                  <c:v>0.25831518896281702</c:v>
                </c:pt>
                <c:pt idx="4">
                  <c:v>3.2865640688413807E-2</c:v>
                </c:pt>
                <c:pt idx="5">
                  <c:v>0.19585135651577001</c:v>
                </c:pt>
                <c:pt idx="6">
                  <c:v>-0.19594798710920441</c:v>
                </c:pt>
                <c:pt idx="7">
                  <c:v>0.10798178388284305</c:v>
                </c:pt>
                <c:pt idx="8">
                  <c:v>-2.3430003535817378E-2</c:v>
                </c:pt>
                <c:pt idx="9">
                  <c:v>0.13878611910929795</c:v>
                </c:pt>
                <c:pt idx="10">
                  <c:v>0.20330071071835845</c:v>
                </c:pt>
                <c:pt idx="11">
                  <c:v>3.7485314278861551E-2</c:v>
                </c:pt>
                <c:pt idx="12">
                  <c:v>-7.1509624782574973E-3</c:v>
                </c:pt>
                <c:pt idx="13">
                  <c:v>0.41292867953831047</c:v>
                </c:pt>
                <c:pt idx="14">
                  <c:v>0.22646142375437012</c:v>
                </c:pt>
                <c:pt idx="15">
                  <c:v>0.13933007774045836</c:v>
                </c:pt>
                <c:pt idx="16">
                  <c:v>0.13887588140452317</c:v>
                </c:pt>
                <c:pt idx="17">
                  <c:v>0.36264609180493063</c:v>
                </c:pt>
                <c:pt idx="18">
                  <c:v>0.72438746033164714</c:v>
                </c:pt>
                <c:pt idx="19">
                  <c:v>0.43726267365545757</c:v>
                </c:pt>
                <c:pt idx="20">
                  <c:v>0.3314803067603061</c:v>
                </c:pt>
                <c:pt idx="21">
                  <c:v>0.21420342547048676</c:v>
                </c:pt>
                <c:pt idx="22">
                  <c:v>0.4425807490276602</c:v>
                </c:pt>
                <c:pt idx="23">
                  <c:v>0.39324184942106877</c:v>
                </c:pt>
                <c:pt idx="24">
                  <c:v>0.3860566627548942</c:v>
                </c:pt>
              </c:numCache>
            </c:numRef>
          </c:val>
          <c:smooth val="0"/>
          <c:extLst>
            <c:ext xmlns:c16="http://schemas.microsoft.com/office/drawing/2014/chart" uri="{C3380CC4-5D6E-409C-BE32-E72D297353CC}">
              <c16:uniqueId val="{0000000A-D7FB-4356-8F1C-D99DB3821A2C}"/>
            </c:ext>
          </c:extLst>
        </c:ser>
        <c:ser>
          <c:idx val="11"/>
          <c:order val="11"/>
          <c:tx>
            <c:strRef>
              <c:f>'---Compare options---'!$H$118</c:f>
              <c:strCache>
                <c:ptCount val="1"/>
                <c:pt idx="0">
                  <c:v>VPP</c:v>
                </c:pt>
              </c:strCache>
            </c:strRef>
          </c:tx>
          <c:spPr>
            <a:ln w="28575" cap="rnd">
              <a:solidFill>
                <a:srgbClr val="57FF88"/>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options---'!$I$118:$AG$118</c:f>
              <c:numCache>
                <c:formatCode>#,##0.0</c:formatCode>
                <c:ptCount val="25"/>
                <c:pt idx="0">
                  <c:v>1.1669199000001527E-3</c:v>
                </c:pt>
                <c:pt idx="1">
                  <c:v>9.0014650000000526E-4</c:v>
                </c:pt>
                <c:pt idx="2">
                  <c:v>3.258404700000142E-3</c:v>
                </c:pt>
                <c:pt idx="3">
                  <c:v>9.371206499999972E-3</c:v>
                </c:pt>
                <c:pt idx="4">
                  <c:v>1.8050712900000009E-2</c:v>
                </c:pt>
                <c:pt idx="5">
                  <c:v>2.7135271300000114E-2</c:v>
                </c:pt>
                <c:pt idx="6">
                  <c:v>1.9942147599999998E-2</c:v>
                </c:pt>
                <c:pt idx="7">
                  <c:v>3.5533656000000066E-2</c:v>
                </c:pt>
                <c:pt idx="8">
                  <c:v>3.4832848000000013E-2</c:v>
                </c:pt>
                <c:pt idx="9">
                  <c:v>2.8555512999999793E-2</c:v>
                </c:pt>
                <c:pt idx="10">
                  <c:v>3.9505520000000162E-2</c:v>
                </c:pt>
                <c:pt idx="11">
                  <c:v>6.0004212999999251E-2</c:v>
                </c:pt>
                <c:pt idx="12">
                  <c:v>6.3764675999998868E-2</c:v>
                </c:pt>
                <c:pt idx="13">
                  <c:v>9.9224916999999552E-2</c:v>
                </c:pt>
                <c:pt idx="14">
                  <c:v>0.14839939700000013</c:v>
                </c:pt>
                <c:pt idx="15">
                  <c:v>-1.1255173000001378E-2</c:v>
                </c:pt>
                <c:pt idx="16">
                  <c:v>7.8682007999999776E-2</c:v>
                </c:pt>
                <c:pt idx="17">
                  <c:v>0.18637387900000066</c:v>
                </c:pt>
                <c:pt idx="18">
                  <c:v>0.52998338399999734</c:v>
                </c:pt>
                <c:pt idx="19">
                  <c:v>0.34169694000000161</c:v>
                </c:pt>
                <c:pt idx="20">
                  <c:v>0.24140154999999869</c:v>
                </c:pt>
                <c:pt idx="21">
                  <c:v>0.2874435940000003</c:v>
                </c:pt>
                <c:pt idx="22">
                  <c:v>0.34463974000000236</c:v>
                </c:pt>
                <c:pt idx="23">
                  <c:v>0.43330541500000253</c:v>
                </c:pt>
                <c:pt idx="24">
                  <c:v>0.30877051000000211</c:v>
                </c:pt>
              </c:numCache>
            </c:numRef>
          </c:val>
          <c:smooth val="0"/>
          <c:extLst>
            <c:ext xmlns:c16="http://schemas.microsoft.com/office/drawing/2014/chart" uri="{C3380CC4-5D6E-409C-BE32-E72D297353CC}">
              <c16:uniqueId val="{00000000-EBA3-4E27-AFFC-FD3E796B05DA}"/>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options---'!$H$85</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options---'!$I$85:$AG$85</c:f>
              <c:numCache>
                <c:formatCode>#,##0.0</c:formatCode>
                <c:ptCount val="25"/>
                <c:pt idx="0">
                  <c:v>0</c:v>
                </c:pt>
                <c:pt idx="1">
                  <c:v>0</c:v>
                </c:pt>
                <c:pt idx="2">
                  <c:v>0.18900275173657063</c:v>
                </c:pt>
                <c:pt idx="3">
                  <c:v>0.29630139147131923</c:v>
                </c:pt>
                <c:pt idx="4">
                  <c:v>0.29630154148260951</c:v>
                </c:pt>
                <c:pt idx="5">
                  <c:v>0.25673276150036961</c:v>
                </c:pt>
                <c:pt idx="6">
                  <c:v>0.25673276151723984</c:v>
                </c:pt>
                <c:pt idx="7">
                  <c:v>0.21532442132252072</c:v>
                </c:pt>
                <c:pt idx="8">
                  <c:v>7.9367187136249864E-2</c:v>
                </c:pt>
                <c:pt idx="9">
                  <c:v>0.27915942713843972</c:v>
                </c:pt>
                <c:pt idx="10">
                  <c:v>7.9366965252089819E-2</c:v>
                </c:pt>
                <c:pt idx="11">
                  <c:v>7.9366965275210075E-2</c:v>
                </c:pt>
                <c:pt idx="12">
                  <c:v>0.72047635363864992</c:v>
                </c:pt>
                <c:pt idx="13">
                  <c:v>0.72047635371512975</c:v>
                </c:pt>
                <c:pt idx="14">
                  <c:v>0.1819863943405701</c:v>
                </c:pt>
                <c:pt idx="15">
                  <c:v>0.181986394357734</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options---'!$H$86</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5.9999999848514558E-8</c:v>
                </c:pt>
                <c:pt idx="3">
                  <c:v>0</c:v>
                </c:pt>
                <c:pt idx="4">
                  <c:v>-7.2189390000000006E-2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options---'!$H$87</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-1.0360363000927464E-7</c:v>
                </c:pt>
              </c:numCache>
            </c:numRef>
          </c:val>
          <c:extLst>
            <c:ext xmlns:c16="http://schemas.microsoft.com/office/drawing/2014/chart" uri="{C3380CC4-5D6E-409C-BE32-E72D297353CC}">
              <c16:uniqueId val="{00000002-0E72-4887-A2B7-A5919BE9A033}"/>
            </c:ext>
          </c:extLst>
        </c:ser>
        <c:ser>
          <c:idx val="3"/>
          <c:order val="3"/>
          <c:tx>
            <c:strRef>
              <c:f>'---Compare options---'!$H$88</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options---'!$H$89</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0</c:v>
                </c:pt>
                <c:pt idx="1">
                  <c:v>0</c:v>
                </c:pt>
                <c:pt idx="2">
                  <c:v>0</c:v>
                </c:pt>
                <c:pt idx="3">
                  <c:v>0</c:v>
                </c:pt>
                <c:pt idx="4">
                  <c:v>0</c:v>
                </c:pt>
                <c:pt idx="5">
                  <c:v>0</c:v>
                </c:pt>
                <c:pt idx="6">
                  <c:v>0</c:v>
                </c:pt>
                <c:pt idx="7">
                  <c:v>0</c:v>
                </c:pt>
                <c:pt idx="8">
                  <c:v>0</c:v>
                </c:pt>
                <c:pt idx="9">
                  <c:v>-0.81182844999999992</c:v>
                </c:pt>
                <c:pt idx="10">
                  <c:v>-0.81182844999999992</c:v>
                </c:pt>
                <c:pt idx="11">
                  <c:v>-1.2322520938197994</c:v>
                </c:pt>
                <c:pt idx="12">
                  <c:v>-1.2322520938231301</c:v>
                </c:pt>
                <c:pt idx="13">
                  <c:v>-1.2488621199999999</c:v>
                </c:pt>
                <c:pt idx="14">
                  <c:v>-1.2488621199999999</c:v>
                </c:pt>
                <c:pt idx="15">
                  <c:v>-0.69463742999999889</c:v>
                </c:pt>
                <c:pt idx="16">
                  <c:v>-0.69463742999999889</c:v>
                </c:pt>
                <c:pt idx="17">
                  <c:v>-0.94124677499999965</c:v>
                </c:pt>
                <c:pt idx="18">
                  <c:v>-0.64652513</c:v>
                </c:pt>
                <c:pt idx="19">
                  <c:v>-0.64652513</c:v>
                </c:pt>
                <c:pt idx="20">
                  <c:v>-0.66292798000000219</c:v>
                </c:pt>
                <c:pt idx="21">
                  <c:v>-0.66292798000000219</c:v>
                </c:pt>
                <c:pt idx="22">
                  <c:v>-0.71824757999999933</c:v>
                </c:pt>
                <c:pt idx="23">
                  <c:v>-0.71824757999999933</c:v>
                </c:pt>
                <c:pt idx="24">
                  <c:v>-0.93534660000000081</c:v>
                </c:pt>
              </c:numCache>
            </c:numRef>
          </c:val>
          <c:extLst>
            <c:ext xmlns:c16="http://schemas.microsoft.com/office/drawing/2014/chart" uri="{C3380CC4-5D6E-409C-BE32-E72D297353CC}">
              <c16:uniqueId val="{00000004-0E72-4887-A2B7-A5919BE9A033}"/>
            </c:ext>
          </c:extLst>
        </c:ser>
        <c:ser>
          <c:idx val="5"/>
          <c:order val="5"/>
          <c:tx>
            <c:strRef>
              <c:f>'---Compare options---'!$H$90</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0.33989999389648345</c:v>
                </c:pt>
                <c:pt idx="5">
                  <c:v>0.33989999389648345</c:v>
                </c:pt>
                <c:pt idx="6">
                  <c:v>0.33989999389648345</c:v>
                </c:pt>
                <c:pt idx="7">
                  <c:v>0.33989999389648345</c:v>
                </c:pt>
                <c:pt idx="8">
                  <c:v>0.33989999389648345</c:v>
                </c:pt>
                <c:pt idx="9">
                  <c:v>0.33989999389648345</c:v>
                </c:pt>
                <c:pt idx="10">
                  <c:v>0.33989999389648345</c:v>
                </c:pt>
                <c:pt idx="11">
                  <c:v>0.33989999389648345</c:v>
                </c:pt>
                <c:pt idx="12">
                  <c:v>0.33989999389648345</c:v>
                </c:pt>
                <c:pt idx="13">
                  <c:v>0.33989999389648345</c:v>
                </c:pt>
                <c:pt idx="14">
                  <c:v>0.33989999389648345</c:v>
                </c:pt>
                <c:pt idx="15">
                  <c:v>0.33989999389648345</c:v>
                </c:pt>
                <c:pt idx="16">
                  <c:v>0.33989999389648345</c:v>
                </c:pt>
                <c:pt idx="17">
                  <c:v>0.33989999389648345</c:v>
                </c:pt>
                <c:pt idx="18">
                  <c:v>0.33989999389648345</c:v>
                </c:pt>
                <c:pt idx="19">
                  <c:v>0.33989999389648345</c:v>
                </c:pt>
                <c:pt idx="20">
                  <c:v>0.33989999389648345</c:v>
                </c:pt>
                <c:pt idx="21">
                  <c:v>0.33989999389648345</c:v>
                </c:pt>
                <c:pt idx="22">
                  <c:v>0.33989999389648345</c:v>
                </c:pt>
                <c:pt idx="23">
                  <c:v>0.33989999389648345</c:v>
                </c:pt>
                <c:pt idx="24">
                  <c:v>0.33989999389648345</c:v>
                </c:pt>
              </c:numCache>
            </c:numRef>
          </c:val>
          <c:extLst>
            <c:ext xmlns:c16="http://schemas.microsoft.com/office/drawing/2014/chart" uri="{C3380CC4-5D6E-409C-BE32-E72D297353CC}">
              <c16:uniqueId val="{00000005-0E72-4887-A2B7-A5919BE9A033}"/>
            </c:ext>
          </c:extLst>
        </c:ser>
        <c:ser>
          <c:idx val="6"/>
          <c:order val="6"/>
          <c:tx>
            <c:strRef>
              <c:f>'---Compare options---'!$H$91</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options---'!$I$91:$AG$91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options---'!$H$92</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options---'!$I$92:$AG$92</c:f>
              <c:numCache>
                <c:formatCode>#,##0.0</c:formatCode>
                <c:ptCount val="25"/>
                <c:pt idx="0">
                  <c:v>0</c:v>
                </c:pt>
                <c:pt idx="1">
                  <c:v>9.9999999292776917E-8</c:v>
                </c:pt>
                <c:pt idx="2">
                  <c:v>2.2439060000004247E-2</c:v>
                </c:pt>
                <c:pt idx="3">
                  <c:v>-0.48425140581640153</c:v>
                </c:pt>
                <c:pt idx="4">
                  <c:v>-0.48425138591975703</c:v>
                </c:pt>
                <c:pt idx="5">
                  <c:v>-0.48425137673852442</c:v>
                </c:pt>
                <c:pt idx="6">
                  <c:v>-7.8608008344108388E-2</c:v>
                </c:pt>
                <c:pt idx="7">
                  <c:v>-0.40190173930487799</c:v>
                </c:pt>
                <c:pt idx="8">
                  <c:v>-0.51258427029899034</c:v>
                </c:pt>
                <c:pt idx="9">
                  <c:v>-1.0408138625224819</c:v>
                </c:pt>
                <c:pt idx="10">
                  <c:v>-0.80410571758438887</c:v>
                </c:pt>
                <c:pt idx="11">
                  <c:v>-1.171265873409473</c:v>
                </c:pt>
                <c:pt idx="12">
                  <c:v>-2.085247669272758</c:v>
                </c:pt>
                <c:pt idx="13">
                  <c:v>-2.2777790508118634</c:v>
                </c:pt>
                <c:pt idx="14">
                  <c:v>-1.3912812288323912</c:v>
                </c:pt>
                <c:pt idx="15">
                  <c:v>-1.5952816940773118</c:v>
                </c:pt>
                <c:pt idx="16">
                  <c:v>-1.0777084611240788</c:v>
                </c:pt>
                <c:pt idx="17">
                  <c:v>-1.4406391737102531</c:v>
                </c:pt>
                <c:pt idx="18">
                  <c:v>-1.6446587383507068</c:v>
                </c:pt>
                <c:pt idx="19">
                  <c:v>-1.5781774081997573</c:v>
                </c:pt>
                <c:pt idx="20">
                  <c:v>-1.0997821370101155</c:v>
                </c:pt>
                <c:pt idx="21">
                  <c:v>-1.103066631210073</c:v>
                </c:pt>
                <c:pt idx="22">
                  <c:v>-1.0782814812439465</c:v>
                </c:pt>
                <c:pt idx="23">
                  <c:v>-1.0782817484143743</c:v>
                </c:pt>
                <c:pt idx="24">
                  <c:v>-1.0782820488140787</c:v>
                </c:pt>
              </c:numCache>
            </c:numRef>
          </c:val>
          <c:extLst>
            <c:ext xmlns:c16="http://schemas.microsoft.com/office/drawing/2014/chart" uri="{C3380CC4-5D6E-409C-BE32-E72D297353CC}">
              <c16:uniqueId val="{00000007-0E72-4887-A2B7-A5919BE9A033}"/>
            </c:ext>
          </c:extLst>
        </c:ser>
        <c:ser>
          <c:idx val="8"/>
          <c:order val="8"/>
          <c:tx>
            <c:strRef>
              <c:f>'---Compare options---'!$H$93</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options---'!$I$93:$AG$93</c:f>
              <c:numCache>
                <c:formatCode>#,##0.0</c:formatCode>
                <c:ptCount val="25"/>
                <c:pt idx="0">
                  <c:v>0</c:v>
                </c:pt>
                <c:pt idx="1">
                  <c:v>0</c:v>
                </c:pt>
                <c:pt idx="2">
                  <c:v>0</c:v>
                </c:pt>
                <c:pt idx="3">
                  <c:v>-3.977185096385074E-2</c:v>
                </c:pt>
                <c:pt idx="4">
                  <c:v>-3.9771850972083488E-2</c:v>
                </c:pt>
                <c:pt idx="5">
                  <c:v>-3.9771850986115166E-2</c:v>
                </c:pt>
                <c:pt idx="6">
                  <c:v>-3.9771850999874007E-2</c:v>
                </c:pt>
                <c:pt idx="7">
                  <c:v>-3.9771851020763277E-2</c:v>
                </c:pt>
                <c:pt idx="8">
                  <c:v>-3.2079546343225955E-2</c:v>
                </c:pt>
                <c:pt idx="9">
                  <c:v>-0.32802277985505862</c:v>
                </c:pt>
                <c:pt idx="10">
                  <c:v>-0.28643714255942904</c:v>
                </c:pt>
                <c:pt idx="11">
                  <c:v>-0.58230892888979002</c:v>
                </c:pt>
                <c:pt idx="12">
                  <c:v>-0.55755328369367629</c:v>
                </c:pt>
                <c:pt idx="13">
                  <c:v>-0.55755328481968902</c:v>
                </c:pt>
                <c:pt idx="14">
                  <c:v>-0.42258468158999313</c:v>
                </c:pt>
                <c:pt idx="15">
                  <c:v>-0.39127557992209039</c:v>
                </c:pt>
                <c:pt idx="16">
                  <c:v>-0.59092569490172897</c:v>
                </c:pt>
                <c:pt idx="17">
                  <c:v>-0.73141038907733313</c:v>
                </c:pt>
                <c:pt idx="18">
                  <c:v>-0.72229053425835443</c:v>
                </c:pt>
                <c:pt idx="19">
                  <c:v>-0.85159662621957255</c:v>
                </c:pt>
                <c:pt idx="20">
                  <c:v>-0.75388485124301952</c:v>
                </c:pt>
                <c:pt idx="21">
                  <c:v>-1.0528810860789235</c:v>
                </c:pt>
                <c:pt idx="22">
                  <c:v>-0.9483102797389511</c:v>
                </c:pt>
                <c:pt idx="23">
                  <c:v>-0.94400488034372387</c:v>
                </c:pt>
                <c:pt idx="24">
                  <c:v>-0.94400488074774325</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options---'!$H$94</c:f>
              <c:strCache>
                <c:ptCount val="1"/>
                <c:pt idx="0">
                  <c:v>Grid Battery</c:v>
                </c:pt>
              </c:strCache>
            </c:strRef>
          </c:tx>
          <c:spPr>
            <a:ln w="28575" cap="rnd">
              <a:solidFill>
                <a:srgbClr val="724BC3"/>
              </a:solidFill>
              <a:prstDash val="sysDot"/>
              <a:round/>
            </a:ln>
            <a:effectLst/>
          </c:spPr>
          <c:marker>
            <c:symbol val="none"/>
          </c:marker>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options---'!$I$94:$AG$94</c:f>
              <c:numCache>
                <c:formatCode>#,##0.0</c:formatCode>
                <c:ptCount val="25"/>
                <c:pt idx="0">
                  <c:v>-0.1</c:v>
                </c:pt>
                <c:pt idx="1">
                  <c:v>-0.1</c:v>
                </c:pt>
                <c:pt idx="2">
                  <c:v>-0.1</c:v>
                </c:pt>
                <c:pt idx="3">
                  <c:v>-9.9999881359246506E-2</c:v>
                </c:pt>
                <c:pt idx="4">
                  <c:v>-9.9999761367835158E-2</c:v>
                </c:pt>
                <c:pt idx="5">
                  <c:v>-9.999988138016852E-2</c:v>
                </c:pt>
                <c:pt idx="6">
                  <c:v>-9.9999881405772609E-2</c:v>
                </c:pt>
                <c:pt idx="7">
                  <c:v>-0.22710956142978467</c:v>
                </c:pt>
                <c:pt idx="8">
                  <c:v>-0.22003542589544667</c:v>
                </c:pt>
                <c:pt idx="9">
                  <c:v>-0.22003535591266701</c:v>
                </c:pt>
                <c:pt idx="10">
                  <c:v>-0.22003542593976819</c:v>
                </c:pt>
                <c:pt idx="11">
                  <c:v>-0.2200354340079648</c:v>
                </c:pt>
                <c:pt idx="12">
                  <c:v>-0.22003543405188974</c:v>
                </c:pt>
                <c:pt idx="13">
                  <c:v>-0.22003554034218542</c:v>
                </c:pt>
                <c:pt idx="14">
                  <c:v>-0.22003554725669891</c:v>
                </c:pt>
                <c:pt idx="15">
                  <c:v>-0.10295392319418534</c:v>
                </c:pt>
                <c:pt idx="16">
                  <c:v>-0.1029539342325661</c:v>
                </c:pt>
                <c:pt idx="17">
                  <c:v>-0.1029540541747192</c:v>
                </c:pt>
                <c:pt idx="18">
                  <c:v>-7.8416249001536931E-2</c:v>
                </c:pt>
                <c:pt idx="19">
                  <c:v>-7.8416267617281848E-2</c:v>
                </c:pt>
                <c:pt idx="20">
                  <c:v>-0.18383814287892164</c:v>
                </c:pt>
                <c:pt idx="21">
                  <c:v>-0.18383744166733959</c:v>
                </c:pt>
                <c:pt idx="22">
                  <c:v>-0.35640812572658254</c:v>
                </c:pt>
                <c:pt idx="23">
                  <c:v>-0.35641237120304503</c:v>
                </c:pt>
                <c:pt idx="24">
                  <c:v>-0.46602589035388153</c:v>
                </c:pt>
              </c:numCache>
            </c:numRef>
          </c:val>
          <c:smooth val="0"/>
          <c:extLst>
            <c:ext xmlns:c16="http://schemas.microsoft.com/office/drawing/2014/chart" uri="{C3380CC4-5D6E-409C-BE32-E72D297353CC}">
              <c16:uniqueId val="{00000009-0E72-4887-A2B7-A5919BE9A033}"/>
            </c:ext>
          </c:extLst>
        </c:ser>
        <c:ser>
          <c:idx val="10"/>
          <c:order val="10"/>
          <c:tx>
            <c:strRef>
              <c:f>'---Compare options---'!$H$95</c:f>
              <c:strCache>
                <c:ptCount val="1"/>
                <c:pt idx="0">
                  <c:v>PHES</c:v>
                </c:pt>
              </c:strCache>
            </c:strRef>
          </c:tx>
          <c:spPr>
            <a:ln w="28575" cap="rnd">
              <a:solidFill>
                <a:srgbClr val="87D3F2"/>
              </a:solidFill>
              <a:prstDash val="sysDot"/>
              <a:round/>
            </a:ln>
            <a:effectLst/>
          </c:spPr>
          <c:marker>
            <c:symbol val="none"/>
          </c:marker>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options---'!$I$95:$AG$95</c:f>
              <c:numCache>
                <c:formatCode>#,##0.0</c:formatCode>
                <c:ptCount val="25"/>
                <c:pt idx="0">
                  <c:v>0</c:v>
                </c:pt>
                <c:pt idx="1">
                  <c:v>0</c:v>
                </c:pt>
                <c:pt idx="2">
                  <c:v>0</c:v>
                </c:pt>
                <c:pt idx="3">
                  <c:v>0</c:v>
                </c:pt>
                <c:pt idx="4">
                  <c:v>0</c:v>
                </c:pt>
                <c:pt idx="5">
                  <c:v>0</c:v>
                </c:pt>
                <c:pt idx="6">
                  <c:v>0</c:v>
                </c:pt>
                <c:pt idx="7">
                  <c:v>-1.0090462001244305E-7</c:v>
                </c:pt>
                <c:pt idx="8">
                  <c:v>-1.009050602078787E-7</c:v>
                </c:pt>
                <c:pt idx="9">
                  <c:v>-1.0090537034557201E-7</c:v>
                </c:pt>
                <c:pt idx="10">
                  <c:v>-1.0090574505738913E-7</c:v>
                </c:pt>
                <c:pt idx="11">
                  <c:v>-1.0090619616676121E-7</c:v>
                </c:pt>
                <c:pt idx="12">
                  <c:v>-1.0090639989357441E-7</c:v>
                </c:pt>
                <c:pt idx="13">
                  <c:v>-1.00906700026826E-7</c:v>
                </c:pt>
                <c:pt idx="14">
                  <c:v>-1.0090703017340274E-7</c:v>
                </c:pt>
                <c:pt idx="15">
                  <c:v>-1.0090756040881387E-7</c:v>
                </c:pt>
                <c:pt idx="16">
                  <c:v>-1.0090817522723228E-7</c:v>
                </c:pt>
                <c:pt idx="17">
                  <c:v>-1.0090905016113538E-7</c:v>
                </c:pt>
                <c:pt idx="18">
                  <c:v>-1.0091024978464702E-7</c:v>
                </c:pt>
                <c:pt idx="19">
                  <c:v>-1.0091092008224222E-7</c:v>
                </c:pt>
                <c:pt idx="20">
                  <c:v>-1.0091214062413201E-7</c:v>
                </c:pt>
                <c:pt idx="21">
                  <c:v>-1.009129600788583E-7</c:v>
                </c:pt>
                <c:pt idx="22">
                  <c:v>-1.0091425974678714E-7</c:v>
                </c:pt>
                <c:pt idx="23">
                  <c:v>-1.0091560034197756E-7</c:v>
                </c:pt>
                <c:pt idx="24">
                  <c:v>-1.0091807052958757E-7</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options---'!$H$131</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options---'!$I$131:$AG$131</c:f>
              <c:numCache>
                <c:formatCode>#,##0.0</c:formatCode>
                <c:ptCount val="25"/>
                <c:pt idx="0">
                  <c:v>0</c:v>
                </c:pt>
                <c:pt idx="1">
                  <c:v>0</c:v>
                </c:pt>
                <c:pt idx="2">
                  <c:v>0</c:v>
                </c:pt>
                <c:pt idx="3">
                  <c:v>-33.783515999999999</c:v>
                </c:pt>
                <c:pt idx="4">
                  <c:v>-33.783515999999999</c:v>
                </c:pt>
                <c:pt idx="5">
                  <c:v>-33.783515999999999</c:v>
                </c:pt>
                <c:pt idx="6">
                  <c:v>-33.783515999999999</c:v>
                </c:pt>
                <c:pt idx="7">
                  <c:v>-33.783515999999999</c:v>
                </c:pt>
                <c:pt idx="8">
                  <c:v>-33.783515999999999</c:v>
                </c:pt>
                <c:pt idx="9">
                  <c:v>-33.783515999999999</c:v>
                </c:pt>
                <c:pt idx="10">
                  <c:v>-33.783515999999999</c:v>
                </c:pt>
                <c:pt idx="11">
                  <c:v>-33.783515999999999</c:v>
                </c:pt>
                <c:pt idx="12">
                  <c:v>-33.783515999999999</c:v>
                </c:pt>
                <c:pt idx="13">
                  <c:v>-33.783515999999999</c:v>
                </c:pt>
                <c:pt idx="14">
                  <c:v>-33.783515999999999</c:v>
                </c:pt>
                <c:pt idx="15">
                  <c:v>-33.783515999999999</c:v>
                </c:pt>
                <c:pt idx="16">
                  <c:v>-33.783515999999999</c:v>
                </c:pt>
                <c:pt idx="17">
                  <c:v>-33.783515999999999</c:v>
                </c:pt>
                <c:pt idx="18">
                  <c:v>-33.783515999999999</c:v>
                </c:pt>
                <c:pt idx="19">
                  <c:v>-33.783515999999999</c:v>
                </c:pt>
                <c:pt idx="20">
                  <c:v>-33.783515999999999</c:v>
                </c:pt>
                <c:pt idx="21">
                  <c:v>-33.783515999999999</c:v>
                </c:pt>
                <c:pt idx="22">
                  <c:v>-33.783515999999999</c:v>
                </c:pt>
                <c:pt idx="23">
                  <c:v>-33.783515999999999</c:v>
                </c:pt>
                <c:pt idx="24">
                  <c:v>-33.783515999999999</c:v>
                </c:pt>
              </c:numCache>
            </c:numRef>
          </c:val>
          <c:extLst>
            <c:ext xmlns:c16="http://schemas.microsoft.com/office/drawing/2014/chart" uri="{C3380CC4-5D6E-409C-BE32-E72D297353CC}">
              <c16:uniqueId val="{00000000-4498-4ACE-90AC-E0F4571D5D28}"/>
            </c:ext>
          </c:extLst>
        </c:ser>
        <c:ser>
          <c:idx val="1"/>
          <c:order val="1"/>
          <c:tx>
            <c:strRef>
              <c:f>'---Compare options---'!$H$132</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options---'!$I$132:$AG$132</c:f>
              <c:numCache>
                <c:formatCode>#,##0.0</c:formatCode>
                <c:ptCount val="25"/>
                <c:pt idx="0">
                  <c:v>0</c:v>
                </c:pt>
                <c:pt idx="1">
                  <c:v>0</c:v>
                </c:pt>
                <c:pt idx="2">
                  <c:v>0</c:v>
                </c:pt>
                <c:pt idx="3">
                  <c:v>-117.33602000000008</c:v>
                </c:pt>
                <c:pt idx="4">
                  <c:v>-117.33600000000001</c:v>
                </c:pt>
                <c:pt idx="5">
                  <c:v>-117.33599000000004</c:v>
                </c:pt>
                <c:pt idx="6">
                  <c:v>-117.33600000000001</c:v>
                </c:pt>
                <c:pt idx="7">
                  <c:v>-117.33587</c:v>
                </c:pt>
                <c:pt idx="8">
                  <c:v>-117.33583999999985</c:v>
                </c:pt>
                <c:pt idx="9">
                  <c:v>-117.33581999999979</c:v>
                </c:pt>
                <c:pt idx="10">
                  <c:v>-189.98810791252026</c:v>
                </c:pt>
                <c:pt idx="11">
                  <c:v>-272.07101179421988</c:v>
                </c:pt>
                <c:pt idx="12">
                  <c:v>-228.68675521746991</c:v>
                </c:pt>
                <c:pt idx="13">
                  <c:v>-117.03822914354009</c:v>
                </c:pt>
                <c:pt idx="14">
                  <c:v>-117.03822914384</c:v>
                </c:pt>
                <c:pt idx="15">
                  <c:v>-117.03822914417992</c:v>
                </c:pt>
                <c:pt idx="16">
                  <c:v>-117.03822914456009</c:v>
                </c:pt>
                <c:pt idx="17">
                  <c:v>-117.03822914500006</c:v>
                </c:pt>
                <c:pt idx="18">
                  <c:v>-117.03822914546004</c:v>
                </c:pt>
                <c:pt idx="19">
                  <c:v>-117.03822914603006</c:v>
                </c:pt>
                <c:pt idx="20">
                  <c:v>-117.03822914668012</c:v>
                </c:pt>
                <c:pt idx="21">
                  <c:v>-117.03822914748002</c:v>
                </c:pt>
                <c:pt idx="22">
                  <c:v>-117.03822914856005</c:v>
                </c:pt>
                <c:pt idx="23">
                  <c:v>-117.03822915017008</c:v>
                </c:pt>
                <c:pt idx="24">
                  <c:v>-117.03822915345995</c:v>
                </c:pt>
              </c:numCache>
            </c:numRef>
          </c:val>
          <c:extLst>
            <c:ext xmlns:c16="http://schemas.microsoft.com/office/drawing/2014/chart" uri="{C3380CC4-5D6E-409C-BE32-E72D297353CC}">
              <c16:uniqueId val="{00000001-4498-4ACE-90AC-E0F4571D5D28}"/>
            </c:ext>
          </c:extLst>
        </c:ser>
        <c:ser>
          <c:idx val="2"/>
          <c:order val="2"/>
          <c:tx>
            <c:strRef>
              <c:f>'---Compare options---'!$H$133</c:f>
              <c:strCache>
                <c:ptCount val="1"/>
                <c:pt idx="0">
                  <c:v>Offshore wind</c:v>
                </c:pt>
              </c:strCache>
            </c:strRef>
          </c:tx>
          <c:spPr>
            <a:solidFill>
              <a:srgbClr val="3D108A"/>
            </a:solidFill>
            <a:ln>
              <a:noFill/>
            </a:ln>
            <a:effec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options---'!$I$133:$AG$133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options---'!$H$150</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options---'!$I$150:$AG$150</c:f>
              <c:numCache>
                <c:formatCode>#,##0.0</c:formatCode>
                <c:ptCount val="25"/>
                <c:pt idx="0">
                  <c:v>0</c:v>
                </c:pt>
                <c:pt idx="1">
                  <c:v>-1.487892648E-5</c:v>
                </c:pt>
                <c:pt idx="2">
                  <c:v>-2.1741127240000001E-5</c:v>
                </c:pt>
                <c:pt idx="3">
                  <c:v>-40.414244648839301</c:v>
                </c:pt>
                <c:pt idx="4">
                  <c:v>-48.166822581135598</c:v>
                </c:pt>
                <c:pt idx="5">
                  <c:v>-47.086771701014598</c:v>
                </c:pt>
                <c:pt idx="6">
                  <c:v>-50.448961628979696</c:v>
                </c:pt>
                <c:pt idx="7">
                  <c:v>-51.228815661854497</c:v>
                </c:pt>
                <c:pt idx="8">
                  <c:v>-50.7322787414071</c:v>
                </c:pt>
                <c:pt idx="9">
                  <c:v>-50.762083106782597</c:v>
                </c:pt>
                <c:pt idx="10">
                  <c:v>-48.398302125872505</c:v>
                </c:pt>
                <c:pt idx="11">
                  <c:v>-45.989477560926403</c:v>
                </c:pt>
                <c:pt idx="12">
                  <c:v>-49.823861544748297</c:v>
                </c:pt>
                <c:pt idx="13">
                  <c:v>-49.927058198066696</c:v>
                </c:pt>
                <c:pt idx="14">
                  <c:v>-45.762205417562001</c:v>
                </c:pt>
                <c:pt idx="15">
                  <c:v>-48.762240290640001</c:v>
                </c:pt>
                <c:pt idx="16">
                  <c:v>-46.6108852210183</c:v>
                </c:pt>
                <c:pt idx="17">
                  <c:v>-45.398108409593</c:v>
                </c:pt>
                <c:pt idx="18">
                  <c:v>-48.912879490745297</c:v>
                </c:pt>
                <c:pt idx="19">
                  <c:v>-45.456492557401198</c:v>
                </c:pt>
                <c:pt idx="20">
                  <c:v>-42.753588436505005</c:v>
                </c:pt>
                <c:pt idx="21">
                  <c:v>-47.623975501789701</c:v>
                </c:pt>
                <c:pt idx="22">
                  <c:v>-46.491351375719702</c:v>
                </c:pt>
                <c:pt idx="23">
                  <c:v>-41.427798617437396</c:v>
                </c:pt>
                <c:pt idx="24">
                  <c:v>-49.581408436598501</c:v>
                </c:pt>
              </c:numCache>
            </c:numRef>
          </c:val>
          <c:extLst>
            <c:ext xmlns:c16="http://schemas.microsoft.com/office/drawing/2014/chart" uri="{C3380CC4-5D6E-409C-BE32-E72D297353CC}">
              <c16:uniqueId val="{00000008-F5B4-41FF-B603-8747C06CE6B3}"/>
            </c:ext>
          </c:extLst>
        </c:ser>
        <c:ser>
          <c:idx val="4"/>
          <c:order val="1"/>
          <c:tx>
            <c:strRef>
              <c:f>'---Compare options---'!$H$151</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options---'!$I$151:$AG$151</c:f>
              <c:numCache>
                <c:formatCode>#,##0.0</c:formatCode>
                <c:ptCount val="25"/>
                <c:pt idx="0">
                  <c:v>1.9999999949504854E-5</c:v>
                </c:pt>
                <c:pt idx="1">
                  <c:v>6.7309898975054239E-4</c:v>
                </c:pt>
                <c:pt idx="2">
                  <c:v>-2.1785381404015425E-2</c:v>
                </c:pt>
                <c:pt idx="3">
                  <c:v>-81.984027709005545</c:v>
                </c:pt>
                <c:pt idx="4">
                  <c:v>667.69706661866621</c:v>
                </c:pt>
                <c:pt idx="5">
                  <c:v>1314.0740669858096</c:v>
                </c:pt>
                <c:pt idx="6">
                  <c:v>1475.249739928088</c:v>
                </c:pt>
                <c:pt idx="7">
                  <c:v>1869.4486325758303</c:v>
                </c:pt>
                <c:pt idx="8">
                  <c:v>2105.4875679414372</c:v>
                </c:pt>
                <c:pt idx="9">
                  <c:v>2626.6583985977522</c:v>
                </c:pt>
                <c:pt idx="10">
                  <c:v>2735.0575893078103</c:v>
                </c:pt>
                <c:pt idx="11">
                  <c:v>2604.1403489246986</c:v>
                </c:pt>
                <c:pt idx="12">
                  <c:v>2850.4614239815132</c:v>
                </c:pt>
                <c:pt idx="13">
                  <c:v>2707.7189797307506</c:v>
                </c:pt>
                <c:pt idx="14">
                  <c:v>3067.3707526035105</c:v>
                </c:pt>
                <c:pt idx="15">
                  <c:v>2753.4275801747626</c:v>
                </c:pt>
                <c:pt idx="16">
                  <c:v>2928.7970994469788</c:v>
                </c:pt>
                <c:pt idx="17">
                  <c:v>2850.5730989440144</c:v>
                </c:pt>
                <c:pt idx="18">
                  <c:v>3106.6711063794501</c:v>
                </c:pt>
                <c:pt idx="19">
                  <c:v>3100.1508615775806</c:v>
                </c:pt>
                <c:pt idx="20">
                  <c:v>2966.4173862289199</c:v>
                </c:pt>
                <c:pt idx="21">
                  <c:v>2971.7834160855546</c:v>
                </c:pt>
                <c:pt idx="22">
                  <c:v>2710.6694910471633</c:v>
                </c:pt>
                <c:pt idx="23">
                  <c:v>3129.5850968658178</c:v>
                </c:pt>
                <c:pt idx="24">
                  <c:v>2757.0684711143426</c:v>
                </c:pt>
              </c:numCache>
            </c:numRef>
          </c:val>
          <c:extLst>
            <c:ext xmlns:c16="http://schemas.microsoft.com/office/drawing/2014/chart" uri="{C3380CC4-5D6E-409C-BE32-E72D297353CC}">
              <c16:uniqueId val="{00000009-F5B4-41FF-B603-8747C06CE6B3}"/>
            </c:ext>
          </c:extLst>
        </c:ser>
        <c:ser>
          <c:idx val="5"/>
          <c:order val="2"/>
          <c:tx>
            <c:strRef>
              <c:f>'---Compare options---'!$H$152</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options---'!$I$152:$AG$152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0</c:v>
                </c:pt>
                <c:pt idx="1">
                  <c:v>1.7010003380710259E-4</c:v>
                </c:pt>
                <c:pt idx="2">
                  <c:v>-4.1366599725800333</c:v>
                </c:pt>
                <c:pt idx="3">
                  <c:v>157.39052803182989</c:v>
                </c:pt>
                <c:pt idx="4">
                  <c:v>308.20616648139355</c:v>
                </c:pt>
                <c:pt idx="5">
                  <c:v>449.35276293063646</c:v>
                </c:pt>
                <c:pt idx="6">
                  <c:v>503.39022453123164</c:v>
                </c:pt>
                <c:pt idx="7">
                  <c:v>609.36523577149228</c:v>
                </c:pt>
                <c:pt idx="8">
                  <c:v>661.31726640837746</c:v>
                </c:pt>
                <c:pt idx="9">
                  <c:v>897.68185914735648</c:v>
                </c:pt>
                <c:pt idx="10">
                  <c:v>1088.6162866823324</c:v>
                </c:pt>
                <c:pt idx="11">
                  <c:v>1332.9139822326158</c:v>
                </c:pt>
                <c:pt idx="12">
                  <c:v>1645.3193601351832</c:v>
                </c:pt>
                <c:pt idx="13">
                  <c:v>1956.4475198367559</c:v>
                </c:pt>
                <c:pt idx="14">
                  <c:v>2162.6983287526364</c:v>
                </c:pt>
                <c:pt idx="15">
                  <c:v>2344.8014834442879</c:v>
                </c:pt>
                <c:pt idx="16">
                  <c:v>2495.2648076847454</c:v>
                </c:pt>
                <c:pt idx="17">
                  <c:v>2679.9874264317173</c:v>
                </c:pt>
                <c:pt idx="18">
                  <c:v>2865.2759734834822</c:v>
                </c:pt>
                <c:pt idx="19">
                  <c:v>3034.7333734721874</c:v>
                </c:pt>
                <c:pt idx="20">
                  <c:v>3171.347712554491</c:v>
                </c:pt>
                <c:pt idx="21">
                  <c:v>3306.8506735097681</c:v>
                </c:pt>
                <c:pt idx="22">
                  <c:v>3437.581771700065</c:v>
                </c:pt>
                <c:pt idx="23">
                  <c:v>3550.4238115870307</c:v>
                </c:pt>
                <c:pt idx="24">
                  <c:v>3663.4224244754632</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188CE5"/>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0</c:v>
                </c:pt>
                <c:pt idx="1">
                  <c:v>2.2498556318168995E-5</c:v>
                </c:pt>
                <c:pt idx="2">
                  <c:v>-5.052971954377</c:v>
                </c:pt>
                <c:pt idx="3">
                  <c:v>8.208757266104298</c:v>
                </c:pt>
                <c:pt idx="4">
                  <c:v>23.612472611675493</c:v>
                </c:pt>
                <c:pt idx="5">
                  <c:v>36.118562533501674</c:v>
                </c:pt>
                <c:pt idx="6">
                  <c:v>37.095895090515924</c:v>
                </c:pt>
                <c:pt idx="7">
                  <c:v>45.009900127801487</c:v>
                </c:pt>
                <c:pt idx="8">
                  <c:v>20.065886307292644</c:v>
                </c:pt>
                <c:pt idx="9">
                  <c:v>43.246457294539226</c:v>
                </c:pt>
                <c:pt idx="10">
                  <c:v>65.84600498047881</c:v>
                </c:pt>
                <c:pt idx="11">
                  <c:v>95.445496310158305</c:v>
                </c:pt>
                <c:pt idx="12">
                  <c:v>131.60346782675481</c:v>
                </c:pt>
                <c:pt idx="13">
                  <c:v>167.81953045241863</c:v>
                </c:pt>
                <c:pt idx="14">
                  <c:v>195.28998366698974</c:v>
                </c:pt>
                <c:pt idx="15">
                  <c:v>219.33197763061003</c:v>
                </c:pt>
                <c:pt idx="16">
                  <c:v>239.88305894708438</c:v>
                </c:pt>
                <c:pt idx="17">
                  <c:v>265.4379292580843</c:v>
                </c:pt>
                <c:pt idx="18">
                  <c:v>292.00642617286059</c:v>
                </c:pt>
                <c:pt idx="19">
                  <c:v>315.9322149054064</c:v>
                </c:pt>
                <c:pt idx="20">
                  <c:v>335.57810345280922</c:v>
                </c:pt>
                <c:pt idx="21">
                  <c:v>355.22090612590449</c:v>
                </c:pt>
                <c:pt idx="22">
                  <c:v>374.86427548696321</c:v>
                </c:pt>
                <c:pt idx="23">
                  <c:v>392.6845277213331</c:v>
                </c:pt>
                <c:pt idx="24">
                  <c:v>410.71782363550369</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33.964021136406345</c:v>
                </c:pt>
                <c:pt idx="1">
                  <c:v>40.542855732153171</c:v>
                </c:pt>
                <c:pt idx="2">
                  <c:v>62.242250369342514</c:v>
                </c:pt>
                <c:pt idx="3">
                  <c:v>185.77476729091046</c:v>
                </c:pt>
                <c:pt idx="4">
                  <c:v>339.88765389431848</c:v>
                </c:pt>
                <c:pt idx="5">
                  <c:v>488.78557573626466</c:v>
                </c:pt>
                <c:pt idx="6">
                  <c:v>659.44938848126026</c:v>
                </c:pt>
                <c:pt idx="7">
                  <c:v>823.9882600163445</c:v>
                </c:pt>
                <c:pt idx="8">
                  <c:v>984.43175363381351</c:v>
                </c:pt>
                <c:pt idx="9">
                  <c:v>1075.8089057632631</c:v>
                </c:pt>
                <c:pt idx="10">
                  <c:v>1160.4015283612334</c:v>
                </c:pt>
                <c:pt idx="11">
                  <c:v>1256.7006659795495</c:v>
                </c:pt>
                <c:pt idx="12">
                  <c:v>1368.7240969531817</c:v>
                </c:pt>
                <c:pt idx="13">
                  <c:v>1463.4364903956866</c:v>
                </c:pt>
                <c:pt idx="14">
                  <c:v>1534.2242137690314</c:v>
                </c:pt>
                <c:pt idx="15">
                  <c:v>1604.3246832986624</c:v>
                </c:pt>
                <c:pt idx="16">
                  <c:v>1672.7317292489556</c:v>
                </c:pt>
                <c:pt idx="17">
                  <c:v>1725.0448926366994</c:v>
                </c:pt>
                <c:pt idx="18">
                  <c:v>1751.7883199440007</c:v>
                </c:pt>
                <c:pt idx="19">
                  <c:v>1785.280956767273</c:v>
                </c:pt>
                <c:pt idx="20">
                  <c:v>1834.1206554115522</c:v>
                </c:pt>
                <c:pt idx="21">
                  <c:v>1894.6996866645998</c:v>
                </c:pt>
                <c:pt idx="22">
                  <c:v>1918.5321839006053</c:v>
                </c:pt>
                <c:pt idx="23">
                  <c:v>1956.9139399737494</c:v>
                </c:pt>
                <c:pt idx="24">
                  <c:v>1984.4403722357292</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1.1192456709060352</c:v>
                </c:pt>
                <c:pt idx="1">
                  <c:v>3.2429935345586856</c:v>
                </c:pt>
                <c:pt idx="2">
                  <c:v>5.4005097662940393</c:v>
                </c:pt>
                <c:pt idx="3">
                  <c:v>-6.4261688828344923</c:v>
                </c:pt>
                <c:pt idx="4">
                  <c:v>-7.8228344529981264</c:v>
                </c:pt>
                <c:pt idx="5">
                  <c:v>-7.9690943927633926</c:v>
                </c:pt>
                <c:pt idx="6">
                  <c:v>0.82684676927636591</c:v>
                </c:pt>
                <c:pt idx="7">
                  <c:v>5.8600959322706325</c:v>
                </c:pt>
                <c:pt idx="8">
                  <c:v>10.094845854016137</c:v>
                </c:pt>
                <c:pt idx="9">
                  <c:v>7.1732585083829763</c:v>
                </c:pt>
                <c:pt idx="10">
                  <c:v>7.6875897854350619</c:v>
                </c:pt>
                <c:pt idx="11">
                  <c:v>6.816881924953166</c:v>
                </c:pt>
                <c:pt idx="12">
                  <c:v>-1.3714404744483764</c:v>
                </c:pt>
                <c:pt idx="13">
                  <c:v>-9.5710504845266406</c:v>
                </c:pt>
                <c:pt idx="14">
                  <c:v>-11.007957928208679</c:v>
                </c:pt>
                <c:pt idx="15">
                  <c:v>-12.284834223433981</c:v>
                </c:pt>
                <c:pt idx="16">
                  <c:v>-12.126367720494338</c:v>
                </c:pt>
                <c:pt idx="17">
                  <c:v>-14.845174488094738</c:v>
                </c:pt>
                <c:pt idx="18">
                  <c:v>-16.621101991808654</c:v>
                </c:pt>
                <c:pt idx="19">
                  <c:v>-18.620845927819989</c:v>
                </c:pt>
                <c:pt idx="20">
                  <c:v>-19.658167685747177</c:v>
                </c:pt>
                <c:pt idx="21">
                  <c:v>-20.408082572134955</c:v>
                </c:pt>
                <c:pt idx="22">
                  <c:v>-21.47324919924645</c:v>
                </c:pt>
                <c:pt idx="23">
                  <c:v>-22.115882991176353</c:v>
                </c:pt>
                <c:pt idx="24">
                  <c:v>-23.156625448456857</c:v>
                </c:pt>
              </c:numCache>
            </c:numRef>
          </c:val>
          <c:extLst>
            <c:ext xmlns:c16="http://schemas.microsoft.com/office/drawing/2014/chart" uri="{C3380CC4-5D6E-409C-BE32-E72D297353CC}">
              <c16:uniqueId val="{00000003-EB4C-45BA-9C4B-8A5CA933D6FA}"/>
            </c:ext>
          </c:extLst>
        </c:ser>
        <c:ser>
          <c:idx val="4"/>
          <c:order val="4"/>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0</c:v>
                </c:pt>
                <c:pt idx="1">
                  <c:v>-9.5644672479280421E-2</c:v>
                </c:pt>
                <c:pt idx="2">
                  <c:v>-6.4454856016125189E-2</c:v>
                </c:pt>
                <c:pt idx="3">
                  <c:v>4.9109111403285155</c:v>
                </c:pt>
                <c:pt idx="4">
                  <c:v>1.7113870982861648</c:v>
                </c:pt>
                <c:pt idx="5">
                  <c:v>-3.3387411805159117</c:v>
                </c:pt>
                <c:pt idx="6">
                  <c:v>-11.424515742420516</c:v>
                </c:pt>
                <c:pt idx="7">
                  <c:v>-20.895295568734412</c:v>
                </c:pt>
                <c:pt idx="8">
                  <c:v>-40.631818767785738</c:v>
                </c:pt>
                <c:pt idx="9">
                  <c:v>-48.05058323437747</c:v>
                </c:pt>
                <c:pt idx="10">
                  <c:v>-52.931125220555728</c:v>
                </c:pt>
                <c:pt idx="11">
                  <c:v>-55.501301050960791</c:v>
                </c:pt>
                <c:pt idx="12">
                  <c:v>-54.676835590481474</c:v>
                </c:pt>
                <c:pt idx="13">
                  <c:v>-55.315887155956538</c:v>
                </c:pt>
                <c:pt idx="14">
                  <c:v>-56.144486471686378</c:v>
                </c:pt>
                <c:pt idx="15">
                  <c:v>-58.096102722848109</c:v>
                </c:pt>
                <c:pt idx="16">
                  <c:v>-59.920043051194121</c:v>
                </c:pt>
                <c:pt idx="17">
                  <c:v>-60.818693016386824</c:v>
                </c:pt>
                <c:pt idx="18">
                  <c:v>-61.569966978553694</c:v>
                </c:pt>
                <c:pt idx="19">
                  <c:v>-61.839882331067152</c:v>
                </c:pt>
                <c:pt idx="20">
                  <c:v>-63.774573114912805</c:v>
                </c:pt>
                <c:pt idx="21">
                  <c:v>-65.587480980572508</c:v>
                </c:pt>
                <c:pt idx="22">
                  <c:v>-67.277710354231331</c:v>
                </c:pt>
                <c:pt idx="23">
                  <c:v>-68.857338704511562</c:v>
                </c:pt>
                <c:pt idx="24">
                  <c:v>-70.333626795104479</c:v>
                </c:pt>
              </c:numCache>
            </c:numRef>
          </c:val>
          <c:extLst>
            <c:ext xmlns:c16="http://schemas.microsoft.com/office/drawing/2014/chart" uri="{C3380CC4-5D6E-409C-BE32-E72D297353CC}">
              <c16:uniqueId val="{00000004-EB4C-45BA-9C4B-8A5CA933D6FA}"/>
            </c:ext>
          </c:extLst>
        </c:ser>
        <c:ser>
          <c:idx val="5"/>
          <c:order val="5"/>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-2.3872825054696585</c:v>
                </c:pt>
                <c:pt idx="1">
                  <c:v>-2.3872673656506023</c:v>
                </c:pt>
                <c:pt idx="2">
                  <c:v>-2.3872508094357321</c:v>
                </c:pt>
                <c:pt idx="3">
                  <c:v>14.723360116183068</c:v>
                </c:pt>
                <c:pt idx="4">
                  <c:v>14.940586384046643</c:v>
                </c:pt>
                <c:pt idx="5">
                  <c:v>14.940602075595232</c:v>
                </c:pt>
                <c:pt idx="6">
                  <c:v>16.270338980017982</c:v>
                </c:pt>
                <c:pt idx="7">
                  <c:v>12.008134736601402</c:v>
                </c:pt>
                <c:pt idx="8">
                  <c:v>14.711054616688305</c:v>
                </c:pt>
                <c:pt idx="9">
                  <c:v>14.50156962803614</c:v>
                </c:pt>
                <c:pt idx="10">
                  <c:v>14.663417123969005</c:v>
                </c:pt>
                <c:pt idx="11">
                  <c:v>-18.15158554331645</c:v>
                </c:pt>
                <c:pt idx="12">
                  <c:v>-16.269551890751504</c:v>
                </c:pt>
                <c:pt idx="13">
                  <c:v>-3.8438948880317589</c:v>
                </c:pt>
                <c:pt idx="14">
                  <c:v>-3.4942473709430546</c:v>
                </c:pt>
                <c:pt idx="15">
                  <c:v>5.2797040332134424</c:v>
                </c:pt>
                <c:pt idx="16">
                  <c:v>6.1204452954011526</c:v>
                </c:pt>
                <c:pt idx="17">
                  <c:v>6.5815954110076698</c:v>
                </c:pt>
                <c:pt idx="18">
                  <c:v>8.4372073284615237</c:v>
                </c:pt>
                <c:pt idx="19">
                  <c:v>10.477455856115174</c:v>
                </c:pt>
                <c:pt idx="20">
                  <c:v>11.786451428738465</c:v>
                </c:pt>
                <c:pt idx="21">
                  <c:v>13.884612738441637</c:v>
                </c:pt>
                <c:pt idx="22">
                  <c:v>14.819018284316012</c:v>
                </c:pt>
                <c:pt idx="23">
                  <c:v>17.516767817332724</c:v>
                </c:pt>
                <c:pt idx="24">
                  <c:v>15.977421675211044</c:v>
                </c:pt>
              </c:numCache>
            </c:numRef>
          </c:val>
          <c:extLst>
            <c:ext xmlns:c16="http://schemas.microsoft.com/office/drawing/2014/chart" uri="{C3380CC4-5D6E-409C-BE32-E72D297353CC}">
              <c16:uniqueId val="{00000005-EB4C-45BA-9C4B-8A5CA933D6FA}"/>
            </c:ext>
          </c:extLst>
        </c:ser>
        <c:ser>
          <c:idx val="7"/>
          <c:order val="6"/>
          <c:tx>
            <c:strRef>
              <c:f>'---Compare options---'!$H$32</c:f>
              <c:strCache>
                <c:ptCount val="1"/>
                <c:pt idx="0">
                  <c:v>Rehab</c:v>
                </c:pt>
              </c:strCache>
            </c:strRef>
          </c:tx>
          <c:spPr>
            <a:solidFill>
              <a:schemeClr val="accent2">
                <a:lumMod val="60000"/>
              </a:schemeClr>
            </a:solidFill>
            <a:ln>
              <a:noFill/>
            </a:ln>
            <a:effectLst/>
          </c:spPr>
          <c:invertIfNegative val="0"/>
          <c:val>
            <c:numRef>
              <c:f>'---Compare options---'!$I$32:$AG$32</c:f>
              <c:numCache>
                <c:formatCode>"$"#,##0.0</c:formatCode>
                <c:ptCount val="25"/>
                <c:pt idx="0">
                  <c:v>0</c:v>
                </c:pt>
                <c:pt idx="1">
                  <c:v>0</c:v>
                </c:pt>
                <c:pt idx="2">
                  <c:v>21.12845151677617</c:v>
                </c:pt>
                <c:pt idx="3">
                  <c:v>41.295145567632517</c:v>
                </c:pt>
                <c:pt idx="4">
                  <c:v>32.359055371181867</c:v>
                </c:pt>
                <c:pt idx="5">
                  <c:v>38.204280288719076</c:v>
                </c:pt>
                <c:pt idx="6">
                  <c:v>38.204280288719076</c:v>
                </c:pt>
                <c:pt idx="7">
                  <c:v>38.20428031269504</c:v>
                </c:pt>
                <c:pt idx="8">
                  <c:v>23.092728992658827</c:v>
                </c:pt>
                <c:pt idx="9">
                  <c:v>39.681622867579428</c:v>
                </c:pt>
                <c:pt idx="10">
                  <c:v>24.737614318672573</c:v>
                </c:pt>
                <c:pt idx="11">
                  <c:v>24.737614318672573</c:v>
                </c:pt>
                <c:pt idx="12">
                  <c:v>33.295987063007821</c:v>
                </c:pt>
                <c:pt idx="13">
                  <c:v>33.295987063007821</c:v>
                </c:pt>
                <c:pt idx="14">
                  <c:v>34.126402135776807</c:v>
                </c:pt>
                <c:pt idx="15">
                  <c:v>34.126401970286658</c:v>
                </c:pt>
                <c:pt idx="16">
                  <c:v>32.273374039110152</c:v>
                </c:pt>
                <c:pt idx="17">
                  <c:v>32.273374081368559</c:v>
                </c:pt>
                <c:pt idx="18">
                  <c:v>32.273374081368559</c:v>
                </c:pt>
                <c:pt idx="19">
                  <c:v>32.27337414728342</c:v>
                </c:pt>
                <c:pt idx="20">
                  <c:v>32.27337414728342</c:v>
                </c:pt>
                <c:pt idx="21">
                  <c:v>32.27337414728342</c:v>
                </c:pt>
                <c:pt idx="22">
                  <c:v>32.27337414728342</c:v>
                </c:pt>
                <c:pt idx="23">
                  <c:v>32.27337414728342</c:v>
                </c:pt>
                <c:pt idx="24">
                  <c:v>32.27337414728342</c:v>
                </c:pt>
              </c:numCache>
            </c:numRef>
          </c:val>
          <c:extLst>
            <c:ext xmlns:c16="http://schemas.microsoft.com/office/drawing/2014/chart" uri="{C3380CC4-5D6E-409C-BE32-E72D297353CC}">
              <c16:uniqueId val="{00000000-CD5F-455B-8B1F-CEA0029490B1}"/>
            </c:ext>
          </c:extLst>
        </c:ser>
        <c:ser>
          <c:idx val="6"/>
          <c:order val="7"/>
          <c:tx>
            <c:strRef>
              <c:f>'---Compare options---'!$H$35</c:f>
              <c:strCache>
                <c:ptCount val="1"/>
                <c:pt idx="0">
                  <c:v>SyncCon</c:v>
                </c:pt>
              </c:strCache>
            </c:strRef>
          </c:tx>
          <c:spPr>
            <a:solidFill>
              <a:srgbClr val="9C82D4"/>
            </a:solidFill>
            <a:ln>
              <a:noFill/>
            </a:ln>
            <a:effectLst/>
          </c:spPr>
          <c:invertIfNegative val="0"/>
          <c:val>
            <c:numRef>
              <c:f>'---Compare options---'!$I$35</c:f>
              <c:numCache>
                <c:formatCode>"$"#,##0.0</c:formatCode>
                <c:ptCount val="1"/>
                <c:pt idx="0">
                  <c:v>0</c:v>
                </c:pt>
              </c:numCache>
            </c:numRef>
          </c:val>
          <c:extLst>
            <c:ext xmlns:c16="http://schemas.microsoft.com/office/drawing/2014/chart" uri="{C3380CC4-5D6E-409C-BE32-E72D297353CC}">
              <c16:uniqueId val="{00000000-FE18-41BB-B09E-F14FD11BFAB9}"/>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0</c:v>
                </c:pt>
                <c:pt idx="1">
                  <c:v>1.7010003380710259E-4</c:v>
                </c:pt>
                <c:pt idx="2">
                  <c:v>-4.1368300726138401</c:v>
                </c:pt>
                <c:pt idx="3">
                  <c:v>161.52718800440991</c:v>
                </c:pt>
                <c:pt idx="4">
                  <c:v>150.81563844956364</c:v>
                </c:pt>
                <c:pt idx="5">
                  <c:v>141.14659644924291</c:v>
                </c:pt>
                <c:pt idx="6">
                  <c:v>54.037461600595151</c:v>
                </c:pt>
                <c:pt idx="7">
                  <c:v>105.97501124026067</c:v>
                </c:pt>
                <c:pt idx="8">
                  <c:v>51.952030636885205</c:v>
                </c:pt>
                <c:pt idx="9">
                  <c:v>236.36459273897904</c:v>
                </c:pt>
                <c:pt idx="10">
                  <c:v>190.93442753497604</c:v>
                </c:pt>
                <c:pt idx="11">
                  <c:v>244.29769555028341</c:v>
                </c:pt>
                <c:pt idx="12">
                  <c:v>312.40537790256741</c:v>
                </c:pt>
                <c:pt idx="13">
                  <c:v>311.12815970157271</c:v>
                </c:pt>
                <c:pt idx="14">
                  <c:v>206.2508089158805</c:v>
                </c:pt>
                <c:pt idx="15">
                  <c:v>182.10315469165147</c:v>
                </c:pt>
                <c:pt idx="16">
                  <c:v>150.46332424045727</c:v>
                </c:pt>
                <c:pt idx="17">
                  <c:v>184.7226187469717</c:v>
                </c:pt>
                <c:pt idx="18">
                  <c:v>185.28854705176502</c:v>
                </c:pt>
                <c:pt idx="19">
                  <c:v>169.4573999887053</c:v>
                </c:pt>
                <c:pt idx="20">
                  <c:v>136.61433908230345</c:v>
                </c:pt>
                <c:pt idx="21">
                  <c:v>135.50296095527708</c:v>
                </c:pt>
                <c:pt idx="22">
                  <c:v>130.7310981902969</c:v>
                </c:pt>
                <c:pt idx="23">
                  <c:v>112.84203988696588</c:v>
                </c:pt>
                <c:pt idx="24">
                  <c:v>112.99861288843258</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0</c:v>
                </c:pt>
                <c:pt idx="1">
                  <c:v>2.2498556318168995E-5</c:v>
                </c:pt>
                <c:pt idx="2">
                  <c:v>-5.0529944529333184</c:v>
                </c:pt>
                <c:pt idx="3">
                  <c:v>13.261729220481298</c:v>
                </c:pt>
                <c:pt idx="4">
                  <c:v>15.403715345571197</c:v>
                </c:pt>
                <c:pt idx="5">
                  <c:v>12.506089921826177</c:v>
                </c:pt>
                <c:pt idx="6">
                  <c:v>0.97733255701424782</c:v>
                </c:pt>
                <c:pt idx="7">
                  <c:v>7.9140050372855617</c:v>
                </c:pt>
                <c:pt idx="8">
                  <c:v>-24.944013820508843</c:v>
                </c:pt>
                <c:pt idx="9">
                  <c:v>23.180570987246583</c:v>
                </c:pt>
                <c:pt idx="10">
                  <c:v>22.599547685939587</c:v>
                </c:pt>
                <c:pt idx="11">
                  <c:v>29.599491329679498</c:v>
                </c:pt>
                <c:pt idx="12">
                  <c:v>36.157971516596504</c:v>
                </c:pt>
                <c:pt idx="13">
                  <c:v>36.216062625663824</c:v>
                </c:pt>
                <c:pt idx="14">
                  <c:v>27.470453214571112</c:v>
                </c:pt>
                <c:pt idx="15">
                  <c:v>24.041993963620275</c:v>
                </c:pt>
                <c:pt idx="16">
                  <c:v>20.55108131647436</c:v>
                </c:pt>
                <c:pt idx="17">
                  <c:v>25.55487031099992</c:v>
                </c:pt>
                <c:pt idx="18">
                  <c:v>26.568496914776276</c:v>
                </c:pt>
                <c:pt idx="19">
                  <c:v>23.925788732545801</c:v>
                </c:pt>
                <c:pt idx="20">
                  <c:v>19.645888547402805</c:v>
                </c:pt>
                <c:pt idx="21">
                  <c:v>19.642802673095254</c:v>
                </c:pt>
                <c:pt idx="22">
                  <c:v>19.643369361058692</c:v>
                </c:pt>
                <c:pt idx="23">
                  <c:v>17.820252234369864</c:v>
                </c:pt>
                <c:pt idx="24">
                  <c:v>18.033295914170566</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33.964021136406345</c:v>
                </c:pt>
                <c:pt idx="1">
                  <c:v>6.5788345957468266</c:v>
                </c:pt>
                <c:pt idx="2">
                  <c:v>21.699394637189339</c:v>
                </c:pt>
                <c:pt idx="3">
                  <c:v>123.53251692156796</c:v>
                </c:pt>
                <c:pt idx="4">
                  <c:v>154.11288660340801</c:v>
                </c:pt>
                <c:pt idx="5">
                  <c:v>148.89792184194619</c:v>
                </c:pt>
                <c:pt idx="6">
                  <c:v>170.66381274499557</c:v>
                </c:pt>
                <c:pt idx="7">
                  <c:v>164.53887153508421</c:v>
                </c:pt>
                <c:pt idx="8">
                  <c:v>160.44349361746899</c:v>
                </c:pt>
                <c:pt idx="9">
                  <c:v>91.377152129449527</c:v>
                </c:pt>
                <c:pt idx="10">
                  <c:v>84.592622597970305</c:v>
                </c:pt>
                <c:pt idx="11">
                  <c:v>96.299137618316109</c:v>
                </c:pt>
                <c:pt idx="12">
                  <c:v>112.02343097363226</c:v>
                </c:pt>
                <c:pt idx="13">
                  <c:v>94.712393442504805</c:v>
                </c:pt>
                <c:pt idx="14">
                  <c:v>70.787723373344861</c:v>
                </c:pt>
                <c:pt idx="15">
                  <c:v>70.100469529630971</c:v>
                </c:pt>
                <c:pt idx="16">
                  <c:v>68.407045950293309</c:v>
                </c:pt>
                <c:pt idx="17">
                  <c:v>52.313163387743757</c:v>
                </c:pt>
                <c:pt idx="18">
                  <c:v>26.743427307301317</c:v>
                </c:pt>
                <c:pt idx="19">
                  <c:v>33.492636823272335</c:v>
                </c:pt>
                <c:pt idx="20">
                  <c:v>48.839698644279153</c:v>
                </c:pt>
                <c:pt idx="21">
                  <c:v>60.579031253047518</c:v>
                </c:pt>
                <c:pt idx="22">
                  <c:v>23.832497236005612</c:v>
                </c:pt>
                <c:pt idx="23">
                  <c:v>38.381756073144146</c:v>
                </c:pt>
                <c:pt idx="24">
                  <c:v>27.526432261979789</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1.1192456709060352</c:v>
                </c:pt>
                <c:pt idx="1">
                  <c:v>2.1237478636526501</c:v>
                </c:pt>
                <c:pt idx="2">
                  <c:v>2.1575162317353533</c:v>
                </c:pt>
                <c:pt idx="3">
                  <c:v>-11.826678649128532</c:v>
                </c:pt>
                <c:pt idx="4">
                  <c:v>-1.3966655701636337</c:v>
                </c:pt>
                <c:pt idx="5">
                  <c:v>-0.14625993976526661</c:v>
                </c:pt>
                <c:pt idx="6">
                  <c:v>8.7959411620397585</c:v>
                </c:pt>
                <c:pt idx="7">
                  <c:v>5.0332491629942666</c:v>
                </c:pt>
                <c:pt idx="8">
                  <c:v>4.2347499217455047</c:v>
                </c:pt>
                <c:pt idx="9">
                  <c:v>-2.9215873456331609</c:v>
                </c:pt>
                <c:pt idx="10">
                  <c:v>0.51433127705208603</c:v>
                </c:pt>
                <c:pt idx="11">
                  <c:v>-0.87070786048189619</c:v>
                </c:pt>
                <c:pt idx="12">
                  <c:v>-8.1883223994015424</c:v>
                </c:pt>
                <c:pt idx="13">
                  <c:v>-8.1996100100782634</c:v>
                </c:pt>
                <c:pt idx="14">
                  <c:v>-1.4369074436820375</c:v>
                </c:pt>
                <c:pt idx="15">
                  <c:v>-1.2768762952253019</c:v>
                </c:pt>
                <c:pt idx="16">
                  <c:v>0.15846650293964193</c:v>
                </c:pt>
                <c:pt idx="17">
                  <c:v>-2.7188067676003995</c:v>
                </c:pt>
                <c:pt idx="18">
                  <c:v>-1.7759275037139159</c:v>
                </c:pt>
                <c:pt idx="19">
                  <c:v>-1.9997439360113349</c:v>
                </c:pt>
                <c:pt idx="20">
                  <c:v>-1.0373217579271876</c:v>
                </c:pt>
                <c:pt idx="21">
                  <c:v>-0.74991488638777815</c:v>
                </c:pt>
                <c:pt idx="22">
                  <c:v>-1.0651666271114955</c:v>
                </c:pt>
                <c:pt idx="23">
                  <c:v>-0.642633791929904</c:v>
                </c:pt>
                <c:pt idx="24">
                  <c:v>-1.0407424572805031</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0</c:v>
                </c:pt>
                <c:pt idx="1">
                  <c:v>-9.5644672479280421E-2</c:v>
                </c:pt>
                <c:pt idx="2">
                  <c:v>3.1189816463155239E-2</c:v>
                </c:pt>
                <c:pt idx="3">
                  <c:v>4.9753659963446406</c:v>
                </c:pt>
                <c:pt idx="4">
                  <c:v>-3.1995240420423507</c:v>
                </c:pt>
                <c:pt idx="5">
                  <c:v>-5.0501282788020765</c:v>
                </c:pt>
                <c:pt idx="6">
                  <c:v>-8.0857745619046035</c:v>
                </c:pt>
                <c:pt idx="7">
                  <c:v>-9.4707798263138976</c:v>
                </c:pt>
                <c:pt idx="8">
                  <c:v>-19.736523199051327</c:v>
                </c:pt>
                <c:pt idx="9">
                  <c:v>-7.4187644665917327</c:v>
                </c:pt>
                <c:pt idx="10">
                  <c:v>-4.8805419861782573</c:v>
                </c:pt>
                <c:pt idx="11">
                  <c:v>-2.5701758304050601</c:v>
                </c:pt>
                <c:pt idx="12">
                  <c:v>0.82446546047931768</c:v>
                </c:pt>
                <c:pt idx="13">
                  <c:v>-0.63905156547506337</c:v>
                </c:pt>
                <c:pt idx="14">
                  <c:v>-0.82859931572983625</c:v>
                </c:pt>
                <c:pt idx="15">
                  <c:v>-1.9516162511617294</c:v>
                </c:pt>
                <c:pt idx="16">
                  <c:v>-1.8239403283460125</c:v>
                </c:pt>
                <c:pt idx="17">
                  <c:v>-0.89864996519270057</c:v>
                </c:pt>
                <c:pt idx="18">
                  <c:v>-0.75127396216687337</c:v>
                </c:pt>
                <c:pt idx="19">
                  <c:v>-0.26991535251346066</c:v>
                </c:pt>
                <c:pt idx="20">
                  <c:v>-1.9346907838456537</c:v>
                </c:pt>
                <c:pt idx="21">
                  <c:v>-1.8129078656596975</c:v>
                </c:pt>
                <c:pt idx="22">
                  <c:v>-1.6902293736588181</c:v>
                </c:pt>
                <c:pt idx="23">
                  <c:v>-1.5796283502802253</c:v>
                </c:pt>
                <c:pt idx="24">
                  <c:v>-1.4762880905929197</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-2.3872825054696585</c:v>
                </c:pt>
                <c:pt idx="1">
                  <c:v>1.5139819055999998E-5</c:v>
                </c:pt>
                <c:pt idx="2">
                  <c:v>1.6556214869999999E-5</c:v>
                </c:pt>
                <c:pt idx="3">
                  <c:v>17.110610925618801</c:v>
                </c:pt>
                <c:pt idx="4">
                  <c:v>0.21722626786357496</c:v>
                </c:pt>
                <c:pt idx="5">
                  <c:v>1.5691548587999998E-5</c:v>
                </c:pt>
                <c:pt idx="6">
                  <c:v>1.3297369044227489</c:v>
                </c:pt>
                <c:pt idx="7">
                  <c:v>-4.262204243416579</c:v>
                </c:pt>
                <c:pt idx="8">
                  <c:v>2.702919880086903</c:v>
                </c:pt>
                <c:pt idx="9">
                  <c:v>-0.20948498865216517</c:v>
                </c:pt>
                <c:pt idx="10">
                  <c:v>0.16184749593286507</c:v>
                </c:pt>
                <c:pt idx="11">
                  <c:v>-32.815002667285455</c:v>
                </c:pt>
                <c:pt idx="12">
                  <c:v>1.8820336525649464</c:v>
                </c:pt>
                <c:pt idx="13">
                  <c:v>12.425657002719745</c:v>
                </c:pt>
                <c:pt idx="14">
                  <c:v>0.34964751708870428</c:v>
                </c:pt>
                <c:pt idx="15">
                  <c:v>8.773951404156497</c:v>
                </c:pt>
                <c:pt idx="16">
                  <c:v>0.84074126218771017</c:v>
                </c:pt>
                <c:pt idx="17">
                  <c:v>0.46115011560651692</c:v>
                </c:pt>
                <c:pt idx="18">
                  <c:v>1.8556119174538543</c:v>
                </c:pt>
                <c:pt idx="19">
                  <c:v>2.0402485276536497</c:v>
                </c:pt>
                <c:pt idx="20">
                  <c:v>1.3089955726232911</c:v>
                </c:pt>
                <c:pt idx="21">
                  <c:v>2.098161309703173</c:v>
                </c:pt>
                <c:pt idx="22">
                  <c:v>0.93440554587437508</c:v>
                </c:pt>
                <c:pt idx="23">
                  <c:v>2.6977495330167112</c:v>
                </c:pt>
                <c:pt idx="24">
                  <c:v>-1.539346142121679</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chemeClr val="accent2">
                <a:lumMod val="60000"/>
              </a:schemeClr>
            </a:solidFill>
            <a:ln>
              <a:noFill/>
            </a:ln>
            <a:effectLst/>
          </c:spPr>
          <c:invertIfNegative val="0"/>
          <c:val>
            <c:numRef>
              <c:f>'---Compare options---'!$I$11:$AG$11</c:f>
              <c:numCache>
                <c:formatCode>"$"#,##0.0</c:formatCode>
                <c:ptCount val="25"/>
                <c:pt idx="0">
                  <c:v>0</c:v>
                </c:pt>
                <c:pt idx="1">
                  <c:v>0</c:v>
                </c:pt>
                <c:pt idx="2">
                  <c:v>21.12845151677617</c:v>
                </c:pt>
                <c:pt idx="3">
                  <c:v>20.166694050856343</c:v>
                </c:pt>
                <c:pt idx="4">
                  <c:v>-8.9360901964506514</c:v>
                </c:pt>
                <c:pt idx="5">
                  <c:v>5.8452249175372053</c:v>
                </c:pt>
                <c:pt idx="6">
                  <c:v>0</c:v>
                </c:pt>
                <c:pt idx="7">
                  <c:v>2.3975966684496319E-8</c:v>
                </c:pt>
                <c:pt idx="8">
                  <c:v>-15.111551320036211</c:v>
                </c:pt>
                <c:pt idx="9">
                  <c:v>16.588893874920601</c:v>
                </c:pt>
                <c:pt idx="10">
                  <c:v>-14.944008548906854</c:v>
                </c:pt>
                <c:pt idx="11">
                  <c:v>0</c:v>
                </c:pt>
                <c:pt idx="12">
                  <c:v>8.558372744335248</c:v>
                </c:pt>
                <c:pt idx="13">
                  <c:v>0</c:v>
                </c:pt>
                <c:pt idx="14">
                  <c:v>0.83041507276898852</c:v>
                </c:pt>
                <c:pt idx="15">
                  <c:v>-1.6549014890188118E-7</c:v>
                </c:pt>
                <c:pt idx="16">
                  <c:v>-1.8530279311765085</c:v>
                </c:pt>
                <c:pt idx="17">
                  <c:v>4.2258408551559001E-8</c:v>
                </c:pt>
                <c:pt idx="18">
                  <c:v>0</c:v>
                </c:pt>
                <c:pt idx="19">
                  <c:v>6.591485760853915E-8</c:v>
                </c:pt>
                <c:pt idx="20">
                  <c:v>0</c:v>
                </c:pt>
                <c:pt idx="21">
                  <c:v>0</c:v>
                </c:pt>
                <c:pt idx="22">
                  <c:v>0</c:v>
                </c:pt>
                <c:pt idx="23">
                  <c:v>0</c:v>
                </c:pt>
                <c:pt idx="24">
                  <c:v>0</c:v>
                </c:pt>
              </c:numCache>
            </c:numRef>
          </c:val>
          <c:extLst>
            <c:ext xmlns:c16="http://schemas.microsoft.com/office/drawing/2014/chart" uri="{C3380CC4-5D6E-409C-BE32-E72D297353CC}">
              <c16:uniqueId val="{00000000-3EA4-4818-B845-6FEAD54E4A02}"/>
            </c:ext>
          </c:extLst>
        </c:ser>
        <c:ser>
          <c:idx val="6"/>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-0.14163751200000002</c:v>
                </c:pt>
                <c:pt idx="4">
                  <c:v>-0.91168632599999977</c:v>
                </c:pt>
                <c:pt idx="5">
                  <c:v>-1.0020659669999998</c:v>
                </c:pt>
                <c:pt idx="6">
                  <c:v>-1.2389388640000001</c:v>
                </c:pt>
                <c:pt idx="7">
                  <c:v>-1.1131776899999997</c:v>
                </c:pt>
                <c:pt idx="8">
                  <c:v>-0.72602126500000008</c:v>
                </c:pt>
                <c:pt idx="9">
                  <c:v>-0.59932781400000001</c:v>
                </c:pt>
                <c:pt idx="10">
                  <c:v>-0.90521884500000005</c:v>
                </c:pt>
                <c:pt idx="11">
                  <c:v>-0.60231022699999981</c:v>
                </c:pt>
                <c:pt idx="12">
                  <c:v>-0.57899593799999993</c:v>
                </c:pt>
                <c:pt idx="13">
                  <c:v>-0.50143396400000007</c:v>
                </c:pt>
                <c:pt idx="14">
                  <c:v>-0.4527166789999999</c:v>
                </c:pt>
                <c:pt idx="15">
                  <c:v>-0.39580954099999988</c:v>
                </c:pt>
                <c:pt idx="16">
                  <c:v>-0.55200496599999993</c:v>
                </c:pt>
                <c:pt idx="17">
                  <c:v>-0.33460945300000006</c:v>
                </c:pt>
                <c:pt idx="18">
                  <c:v>-0.31457748600000002</c:v>
                </c:pt>
                <c:pt idx="19">
                  <c:v>-0.3334309707</c:v>
                </c:pt>
                <c:pt idx="20">
                  <c:v>-0.29388484600000003</c:v>
                </c:pt>
                <c:pt idx="21">
                  <c:v>-0.29916249930000005</c:v>
                </c:pt>
                <c:pt idx="22">
                  <c:v>-0.21107315650000011</c:v>
                </c:pt>
                <c:pt idx="23">
                  <c:v>-0.18581167500000004</c:v>
                </c:pt>
                <c:pt idx="24">
                  <c:v>-0.15665885400000001</c:v>
                </c:pt>
              </c:numCache>
            </c:numRef>
          </c:val>
          <c:extLst>
            <c:ext xmlns:c16="http://schemas.microsoft.com/office/drawing/2014/chart" uri="{C3380CC4-5D6E-409C-BE32-E72D297353CC}">
              <c16:uniqueId val="{00000001-5E6F-4D60-8750-FE0C130BCE20}"/>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'[1]---Compare options---'!$H$49</c:f>
              <c:strCache>
                <c:ptCount val="1"/>
                <c:pt idx="0">
                  <c:v>Emissions</c:v>
                </c:pt>
              </c:strCache>
            </c:strRef>
          </c:tx>
          <c:spPr>
            <a:solidFill>
              <a:srgbClr val="351C21"/>
            </a:solidFill>
            <a:ln>
              <a:noFill/>
            </a:ln>
            <a:effectLst/>
          </c:spPr>
          <c:invertIfNegative val="0"/>
          <c:cat>
            <c:strRef>
              <c:f>'[1]---Compare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'[1]---Compare options---'!$I$49:$AG$49</c:f>
              <c:numCache>
                <c:formatCode>General</c:formatCode>
                <c:ptCount val="25"/>
                <c:pt idx="0">
                  <c:v>-120.0395858503161</c:v>
                </c:pt>
                <c:pt idx="1">
                  <c:v>-130.87477833361737</c:v>
                </c:pt>
                <c:pt idx="2">
                  <c:v>-115.96071455183252</c:v>
                </c:pt>
                <c:pt idx="3">
                  <c:v>-77.293230406003545</c:v>
                </c:pt>
                <c:pt idx="4">
                  <c:v>-62.996105561870152</c:v>
                </c:pt>
                <c:pt idx="5">
                  <c:v>-56.705459410234823</c:v>
                </c:pt>
                <c:pt idx="6">
                  <c:v>-53.693081076264384</c:v>
                </c:pt>
                <c:pt idx="7">
                  <c:v>-11.051437388826628</c:v>
                </c:pt>
                <c:pt idx="8">
                  <c:v>59.245483442374969</c:v>
                </c:pt>
                <c:pt idx="9">
                  <c:v>85.727934224644443</c:v>
                </c:pt>
                <c:pt idx="10">
                  <c:v>89.674808172737244</c:v>
                </c:pt>
                <c:pt idx="11">
                  <c:v>66.187727433260065</c:v>
                </c:pt>
                <c:pt idx="12">
                  <c:v>9.2427571513114959</c:v>
                </c:pt>
                <c:pt idx="13">
                  <c:v>-14.428299576903694</c:v>
                </c:pt>
                <c:pt idx="14">
                  <c:v>11.495149475800572</c:v>
                </c:pt>
                <c:pt idx="15">
                  <c:v>49.059443922909672</c:v>
                </c:pt>
                <c:pt idx="16">
                  <c:v>63.471828904333528</c:v>
                </c:pt>
                <c:pt idx="17">
                  <c:v>44.714303046043611</c:v>
                </c:pt>
                <c:pt idx="18">
                  <c:v>32.493995124677895</c:v>
                </c:pt>
                <c:pt idx="19">
                  <c:v>34.916651751375817</c:v>
                </c:pt>
                <c:pt idx="20">
                  <c:v>35.18172369546059</c:v>
                </c:pt>
                <c:pt idx="21">
                  <c:v>36.900153465332984</c:v>
                </c:pt>
                <c:pt idx="22">
                  <c:v>36.266343543724972</c:v>
                </c:pt>
                <c:pt idx="23">
                  <c:v>40.726496168712913</c:v>
                </c:pt>
                <c:pt idx="24">
                  <c:v>51.846385800650928</c:v>
                </c:pt>
              </c:numCache>
            </c:numRef>
          </c:val>
          <c:extLst>
            <c:ext xmlns:c16="http://schemas.microsoft.com/office/drawing/2014/chart" uri="{C3380CC4-5D6E-409C-BE32-E72D297353CC}">
              <c16:uniqueId val="{00000000-DD91-4862-8894-95D07CCBDE3B}"/>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'[1]---Compare options---'!$H$69</c:f>
              <c:strCache>
                <c:ptCount val="1"/>
                <c:pt idx="0">
                  <c:v>Emissions</c:v>
                </c:pt>
              </c:strCache>
            </c:strRef>
          </c:tx>
          <c:spPr>
            <a:solidFill>
              <a:srgbClr val="351C21"/>
            </a:solidFill>
            <a:ln>
              <a:noFill/>
            </a:ln>
            <a:effectLst/>
          </c:spPr>
          <c:invertIfNegative val="0"/>
          <c:cat>
            <c:strRef>
              <c:f>'[1]---Compare options---'!$I$68:$AG$68</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'[1]---Compare options---'!$I$69:$AG$69</c:f>
              <c:numCache>
                <c:formatCode>General</c:formatCode>
                <c:ptCount val="25"/>
                <c:pt idx="0">
                  <c:v>-120.0395858503161</c:v>
                </c:pt>
                <c:pt idx="1">
                  <c:v>-250.91436418393346</c:v>
                </c:pt>
                <c:pt idx="2">
                  <c:v>-366.87507873576601</c:v>
                </c:pt>
                <c:pt idx="3">
                  <c:v>-444.16830914176956</c:v>
                </c:pt>
                <c:pt idx="4">
                  <c:v>-507.16441470363969</c:v>
                </c:pt>
                <c:pt idx="5">
                  <c:v>-563.86987411387452</c:v>
                </c:pt>
                <c:pt idx="6">
                  <c:v>-617.56295519013895</c:v>
                </c:pt>
                <c:pt idx="7">
                  <c:v>-628.61439257896564</c:v>
                </c:pt>
                <c:pt idx="8">
                  <c:v>-569.36890913659067</c:v>
                </c:pt>
                <c:pt idx="9">
                  <c:v>-483.64097491194622</c:v>
                </c:pt>
                <c:pt idx="10">
                  <c:v>-393.96616673920897</c:v>
                </c:pt>
                <c:pt idx="11">
                  <c:v>-327.77843930594889</c:v>
                </c:pt>
                <c:pt idx="12">
                  <c:v>-318.53568215463741</c:v>
                </c:pt>
                <c:pt idx="13">
                  <c:v>-332.96398173154108</c:v>
                </c:pt>
                <c:pt idx="14">
                  <c:v>-321.46883225574049</c:v>
                </c:pt>
                <c:pt idx="15">
                  <c:v>-272.40938833283082</c:v>
                </c:pt>
                <c:pt idx="16">
                  <c:v>-208.93755942849728</c:v>
                </c:pt>
                <c:pt idx="17">
                  <c:v>-164.22325638245366</c:v>
                </c:pt>
                <c:pt idx="18">
                  <c:v>-131.72926125777576</c:v>
                </c:pt>
                <c:pt idx="19">
                  <c:v>-96.812609506399951</c:v>
                </c:pt>
                <c:pt idx="20">
                  <c:v>-61.630885810939361</c:v>
                </c:pt>
                <c:pt idx="21">
                  <c:v>-24.730732345606377</c:v>
                </c:pt>
                <c:pt idx="22">
                  <c:v>11.535611198118595</c:v>
                </c:pt>
                <c:pt idx="23">
                  <c:v>52.262107366831508</c:v>
                </c:pt>
                <c:pt idx="24">
                  <c:v>104.10849316748244</c:v>
                </c:pt>
              </c:numCache>
            </c:numRef>
          </c:val>
          <c:extLst>
            <c:ext xmlns:c16="http://schemas.microsoft.com/office/drawing/2014/chart" uri="{C3380CC4-5D6E-409C-BE32-E72D297353CC}">
              <c16:uniqueId val="{00000000-5FA7-4524-B102-76CCCB9A37E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68580</xdr:colOff>
      <xdr:row>13</xdr:row>
      <xdr:rowOff>144780</xdr:rowOff>
    </xdr:to>
    <xdr:grpSp>
      <xdr:nvGrpSpPr>
        <xdr:cNvPr id="2" name="RectangleTop" hidden="1">
          <a:extLst>
            <a:ext uri="{FF2B5EF4-FFF2-40B4-BE49-F238E27FC236}">
              <a16:creationId xmlns:a16="http://schemas.microsoft.com/office/drawing/2014/main" id="{7AED755D-7681-4F76-8061-C955600B40DE}"/>
            </a:ext>
          </a:extLst>
        </xdr:cNvPr>
        <xdr:cNvGrpSpPr>
          <a:grpSpLocks/>
        </xdr:cNvGrpSpPr>
      </xdr:nvGrpSpPr>
      <xdr:grpSpPr bwMode="auto">
        <a:xfrm>
          <a:off x="0" y="0"/>
          <a:ext cx="15051405" cy="3954780"/>
          <a:chOff x="0" y="0"/>
          <a:chExt cx="1106" cy="263"/>
        </a:xfrm>
      </xdr:grpSpPr>
      <xdr:sp macro="" textlink="">
        <xdr:nvSpPr>
          <xdr:cNvPr id="3" name="RectangleTop" hidden="1">
            <a:extLst>
              <a:ext uri="{FF2B5EF4-FFF2-40B4-BE49-F238E27FC236}">
                <a16:creationId xmlns:a16="http://schemas.microsoft.com/office/drawing/2014/main" id="{EBC278F2-C2D3-71E0-BA6F-99BB23FB8E8E}"/>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4FB9FE9D-82B6-8EBF-90B1-BD11EC66DC61}"/>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30480</xdr:rowOff>
    </xdr:from>
    <xdr:to>
      <xdr:col>21</xdr:col>
      <xdr:colOff>68580</xdr:colOff>
      <xdr:row>40</xdr:row>
      <xdr:rowOff>0</xdr:rowOff>
    </xdr:to>
    <xdr:grpSp>
      <xdr:nvGrpSpPr>
        <xdr:cNvPr id="5" name="RectangleBottom" hidden="1">
          <a:extLst>
            <a:ext uri="{FF2B5EF4-FFF2-40B4-BE49-F238E27FC236}">
              <a16:creationId xmlns:a16="http://schemas.microsoft.com/office/drawing/2014/main" id="{8F8BBD3C-6A67-42A9-B4F4-C146C1279B78}"/>
            </a:ext>
          </a:extLst>
        </xdr:cNvPr>
        <xdr:cNvGrpSpPr>
          <a:grpSpLocks/>
        </xdr:cNvGrpSpPr>
      </xdr:nvGrpSpPr>
      <xdr:grpSpPr bwMode="auto">
        <a:xfrm>
          <a:off x="0" y="6917055"/>
          <a:ext cx="15051405" cy="2274570"/>
          <a:chOff x="0" y="509"/>
          <a:chExt cx="1106" cy="270"/>
        </a:xfrm>
      </xdr:grpSpPr>
      <xdr:sp macro="" textlink="">
        <xdr:nvSpPr>
          <xdr:cNvPr id="6" name="RectangleBottom" hidden="1">
            <a:extLst>
              <a:ext uri="{FF2B5EF4-FFF2-40B4-BE49-F238E27FC236}">
                <a16:creationId xmlns:a16="http://schemas.microsoft.com/office/drawing/2014/main" id="{CB4818CF-D5F6-3C86-A4B2-F898DF1487BF}"/>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C77FB538-BD99-4A35-77A4-3539FF34FBF6}"/>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B46E6086-42BA-9856-1B1A-D75A3BF4544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5403215</xdr:colOff>
      <xdr:row>16</xdr:row>
      <xdr:rowOff>257175</xdr:rowOff>
    </xdr:to>
    <xdr:grpSp>
      <xdr:nvGrpSpPr>
        <xdr:cNvPr id="9" name="Group 8">
          <a:extLst>
            <a:ext uri="{FF2B5EF4-FFF2-40B4-BE49-F238E27FC236}">
              <a16:creationId xmlns:a16="http://schemas.microsoft.com/office/drawing/2014/main" id="{1F83ADA0-AFC9-40B9-A225-F5D9B73BBF95}"/>
            </a:ext>
          </a:extLst>
        </xdr:cNvPr>
        <xdr:cNvGrpSpPr/>
      </xdr:nvGrpSpPr>
      <xdr:grpSpPr>
        <a:xfrm>
          <a:off x="504825" y="647700"/>
          <a:ext cx="5708015" cy="4362450"/>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F160913F-7544-BF14-486E-F62327F1082C}"/>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F270565F-6F4A-E53C-54E3-BD22316AB48A}"/>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2519170</xdr:colOff>
      <xdr:row>19</xdr:row>
      <xdr:rowOff>104018</xdr:rowOff>
    </xdr:to>
    <xdr:pic>
      <xdr:nvPicPr>
        <xdr:cNvPr id="12" name="Picture 11" descr="A black background with white text&#10;&#10;Description automatically generated">
          <a:extLst>
            <a:ext uri="{FF2B5EF4-FFF2-40B4-BE49-F238E27FC236}">
              <a16:creationId xmlns:a16="http://schemas.microsoft.com/office/drawing/2014/main" id="{85212DF2-30FE-436F-9973-019E474B4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twoCellAnchor>
    <xdr:from>
      <xdr:col>2</xdr:col>
      <xdr:colOff>3573780</xdr:colOff>
      <xdr:row>17</xdr:row>
      <xdr:rowOff>182880</xdr:rowOff>
    </xdr:from>
    <xdr:to>
      <xdr:col>2</xdr:col>
      <xdr:colOff>5369680</xdr:colOff>
      <xdr:row>19</xdr:row>
      <xdr:rowOff>135688</xdr:rowOff>
    </xdr:to>
    <xdr:grpSp>
      <xdr:nvGrpSpPr>
        <xdr:cNvPr id="13" name="Graphic 4">
          <a:extLst>
            <a:ext uri="{FF2B5EF4-FFF2-40B4-BE49-F238E27FC236}">
              <a16:creationId xmlns:a16="http://schemas.microsoft.com/office/drawing/2014/main" id="{AA88B31E-0C7F-4A8E-AC2F-C4387B9291AF}"/>
            </a:ext>
          </a:extLst>
        </xdr:cNvPr>
        <xdr:cNvGrpSpPr>
          <a:grpSpLocks noChangeAspect="1"/>
        </xdr:cNvGrpSpPr>
      </xdr:nvGrpSpPr>
      <xdr:grpSpPr>
        <a:xfrm>
          <a:off x="4383405" y="5250180"/>
          <a:ext cx="1795900" cy="581458"/>
          <a:chOff x="9673094" y="5359719"/>
          <a:chExt cx="4313873" cy="1390650"/>
        </a:xfrm>
      </xdr:grpSpPr>
      <xdr:grpSp>
        <xdr:nvGrpSpPr>
          <xdr:cNvPr id="14" name="Graphic 4">
            <a:extLst>
              <a:ext uri="{FF2B5EF4-FFF2-40B4-BE49-F238E27FC236}">
                <a16:creationId xmlns:a16="http://schemas.microsoft.com/office/drawing/2014/main" id="{9C80FB6C-01FC-AAB6-32E4-01C2DE5C42FE}"/>
              </a:ext>
            </a:extLst>
          </xdr:cNvPr>
          <xdr:cNvGrpSpPr/>
        </xdr:nvGrpSpPr>
        <xdr:grpSpPr>
          <a:xfrm>
            <a:off x="11025644" y="6244592"/>
            <a:ext cx="2961323" cy="505777"/>
            <a:chOff x="11025644" y="6244592"/>
            <a:chExt cx="2961323" cy="505777"/>
          </a:xfrm>
          <a:solidFill>
            <a:srgbClr val="1A9AFA"/>
          </a:solidFill>
        </xdr:grpSpPr>
        <xdr:sp macro="" textlink="">
          <xdr:nvSpPr>
            <xdr:cNvPr id="18" name="Freeform 11">
              <a:extLst>
                <a:ext uri="{FF2B5EF4-FFF2-40B4-BE49-F238E27FC236}">
                  <a16:creationId xmlns:a16="http://schemas.microsoft.com/office/drawing/2014/main" id="{90DBA34F-1954-4416-58C7-6CD38D141848}"/>
                </a:ext>
              </a:extLst>
            </xdr:cNvPr>
            <xdr:cNvSpPr/>
          </xdr:nvSpPr>
          <xdr:spPr>
            <a:xfrm>
              <a:off x="11025644" y="6264594"/>
              <a:ext cx="352425" cy="477202"/>
            </a:xfrm>
            <a:custGeom>
              <a:avLst/>
              <a:gdLst>
                <a:gd name="connsiteX0" fmla="*/ 280035 w 352425"/>
                <a:gd name="connsiteY0" fmla="*/ 149542 h 477202"/>
                <a:gd name="connsiteX1" fmla="*/ 274320 w 352425"/>
                <a:gd name="connsiteY1" fmla="*/ 114300 h 477202"/>
                <a:gd name="connsiteX2" fmla="*/ 258128 w 352425"/>
                <a:gd name="connsiteY2" fmla="*/ 88583 h 477202"/>
                <a:gd name="connsiteX3" fmla="*/ 232410 w 352425"/>
                <a:gd name="connsiteY3" fmla="*/ 72390 h 477202"/>
                <a:gd name="connsiteX4" fmla="*/ 199072 w 352425"/>
                <a:gd name="connsiteY4" fmla="*/ 66675 h 477202"/>
                <a:gd name="connsiteX5" fmla="*/ 70485 w 352425"/>
                <a:gd name="connsiteY5" fmla="*/ 66675 h 477202"/>
                <a:gd name="connsiteX6" fmla="*/ 70485 w 352425"/>
                <a:gd name="connsiteY6" fmla="*/ 231458 h 477202"/>
                <a:gd name="connsiteX7" fmla="*/ 199072 w 352425"/>
                <a:gd name="connsiteY7" fmla="*/ 231458 h 477202"/>
                <a:gd name="connsiteX8" fmla="*/ 260985 w 352425"/>
                <a:gd name="connsiteY8" fmla="*/ 209550 h 477202"/>
                <a:gd name="connsiteX9" fmla="*/ 280035 w 352425"/>
                <a:gd name="connsiteY9" fmla="*/ 149542 h 477202"/>
                <a:gd name="connsiteX10" fmla="*/ 352425 w 352425"/>
                <a:gd name="connsiteY10" fmla="*/ 149542 h 477202"/>
                <a:gd name="connsiteX11" fmla="*/ 340995 w 352425"/>
                <a:gd name="connsiteY11" fmla="*/ 214313 h 477202"/>
                <a:gd name="connsiteX12" fmla="*/ 308610 w 352425"/>
                <a:gd name="connsiteY12" fmla="*/ 260985 h 477202"/>
                <a:gd name="connsiteX13" fmla="*/ 259080 w 352425"/>
                <a:gd name="connsiteY13" fmla="*/ 289560 h 477202"/>
                <a:gd name="connsiteX14" fmla="*/ 195263 w 352425"/>
                <a:gd name="connsiteY14" fmla="*/ 299085 h 477202"/>
                <a:gd name="connsiteX15" fmla="*/ 70485 w 352425"/>
                <a:gd name="connsiteY15" fmla="*/ 299085 h 477202"/>
                <a:gd name="connsiteX16" fmla="*/ 70485 w 352425"/>
                <a:gd name="connsiteY16" fmla="*/ 477203 h 477202"/>
                <a:gd name="connsiteX17" fmla="*/ 0 w 352425"/>
                <a:gd name="connsiteY17" fmla="*/ 477203 h 477202"/>
                <a:gd name="connsiteX18" fmla="*/ 0 w 352425"/>
                <a:gd name="connsiteY18" fmla="*/ 0 h 477202"/>
                <a:gd name="connsiteX19" fmla="*/ 200025 w 352425"/>
                <a:gd name="connsiteY19" fmla="*/ 0 h 477202"/>
                <a:gd name="connsiteX20" fmla="*/ 260985 w 352425"/>
                <a:gd name="connsiteY20" fmla="*/ 9525 h 477202"/>
                <a:gd name="connsiteX21" fmla="*/ 309563 w 352425"/>
                <a:gd name="connsiteY21" fmla="*/ 38100 h 477202"/>
                <a:gd name="connsiteX22" fmla="*/ 341947 w 352425"/>
                <a:gd name="connsiteY22" fmla="*/ 84773 h 477202"/>
                <a:gd name="connsiteX23" fmla="*/ 352425 w 352425"/>
                <a:gd name="connsiteY23" fmla="*/ 149542 h 4772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352425" h="477202">
                  <a:moveTo>
                    <a:pt x="280035" y="149542"/>
                  </a:moveTo>
                  <a:cubicBezTo>
                    <a:pt x="280035" y="136208"/>
                    <a:pt x="278130" y="124778"/>
                    <a:pt x="274320" y="114300"/>
                  </a:cubicBezTo>
                  <a:cubicBezTo>
                    <a:pt x="270510" y="103823"/>
                    <a:pt x="264795" y="95250"/>
                    <a:pt x="258128" y="88583"/>
                  </a:cubicBezTo>
                  <a:cubicBezTo>
                    <a:pt x="251460" y="81915"/>
                    <a:pt x="242888" y="76200"/>
                    <a:pt x="232410" y="72390"/>
                  </a:cubicBezTo>
                  <a:cubicBezTo>
                    <a:pt x="221932" y="68580"/>
                    <a:pt x="211455" y="66675"/>
                    <a:pt x="199072" y="66675"/>
                  </a:cubicBezTo>
                  <a:lnTo>
                    <a:pt x="70485" y="66675"/>
                  </a:lnTo>
                  <a:lnTo>
                    <a:pt x="70485" y="231458"/>
                  </a:lnTo>
                  <a:lnTo>
                    <a:pt x="199072" y="231458"/>
                  </a:lnTo>
                  <a:cubicBezTo>
                    <a:pt x="226695" y="231458"/>
                    <a:pt x="246697" y="223838"/>
                    <a:pt x="260985" y="209550"/>
                  </a:cubicBezTo>
                  <a:cubicBezTo>
                    <a:pt x="272415" y="196215"/>
                    <a:pt x="280035" y="175260"/>
                    <a:pt x="280035" y="149542"/>
                  </a:cubicBezTo>
                  <a:moveTo>
                    <a:pt x="352425" y="149542"/>
                  </a:moveTo>
                  <a:cubicBezTo>
                    <a:pt x="352425" y="174308"/>
                    <a:pt x="348615" y="196215"/>
                    <a:pt x="340995" y="214313"/>
                  </a:cubicBezTo>
                  <a:cubicBezTo>
                    <a:pt x="333375" y="233363"/>
                    <a:pt x="321945" y="248603"/>
                    <a:pt x="308610" y="260985"/>
                  </a:cubicBezTo>
                  <a:cubicBezTo>
                    <a:pt x="294322" y="273367"/>
                    <a:pt x="278130" y="282892"/>
                    <a:pt x="259080" y="289560"/>
                  </a:cubicBezTo>
                  <a:cubicBezTo>
                    <a:pt x="240030" y="296228"/>
                    <a:pt x="218122" y="299085"/>
                    <a:pt x="195263" y="299085"/>
                  </a:cubicBezTo>
                  <a:lnTo>
                    <a:pt x="70485" y="299085"/>
                  </a:lnTo>
                  <a:lnTo>
                    <a:pt x="70485" y="477203"/>
                  </a:lnTo>
                  <a:lnTo>
                    <a:pt x="0" y="477203"/>
                  </a:lnTo>
                  <a:lnTo>
                    <a:pt x="0" y="0"/>
                  </a:lnTo>
                  <a:lnTo>
                    <a:pt x="200025" y="0"/>
                  </a:lnTo>
                  <a:cubicBezTo>
                    <a:pt x="221932" y="0"/>
                    <a:pt x="241935" y="2858"/>
                    <a:pt x="260985" y="9525"/>
                  </a:cubicBezTo>
                  <a:cubicBezTo>
                    <a:pt x="280035" y="16192"/>
                    <a:pt x="296228" y="24765"/>
                    <a:pt x="309563" y="38100"/>
                  </a:cubicBezTo>
                  <a:cubicBezTo>
                    <a:pt x="322897" y="50483"/>
                    <a:pt x="334328" y="65723"/>
                    <a:pt x="341947" y="84773"/>
                  </a:cubicBezTo>
                  <a:cubicBezTo>
                    <a:pt x="348615" y="103823"/>
                    <a:pt x="352425" y="125730"/>
                    <a:pt x="352425" y="149542"/>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9" name="Freeform 13">
              <a:extLst>
                <a:ext uri="{FF2B5EF4-FFF2-40B4-BE49-F238E27FC236}">
                  <a16:creationId xmlns:a16="http://schemas.microsoft.com/office/drawing/2014/main" id="{1B7A0A51-86AB-B974-9AE8-54321FA37F33}"/>
                </a:ext>
              </a:extLst>
            </xdr:cNvPr>
            <xdr:cNvSpPr/>
          </xdr:nvSpPr>
          <xdr:spPr>
            <a:xfrm>
              <a:off x="11399976" y="6377942"/>
              <a:ext cx="292417" cy="372427"/>
            </a:xfrm>
            <a:custGeom>
              <a:avLst/>
              <a:gdLst>
                <a:gd name="connsiteX0" fmla="*/ 223838 w 292417"/>
                <a:gd name="connsiteY0" fmla="*/ 211455 h 372427"/>
                <a:gd name="connsiteX1" fmla="*/ 205740 w 292417"/>
                <a:gd name="connsiteY1" fmla="*/ 203835 h 372427"/>
                <a:gd name="connsiteX2" fmla="*/ 189548 w 292417"/>
                <a:gd name="connsiteY2" fmla="*/ 199072 h 372427"/>
                <a:gd name="connsiteX3" fmla="*/ 168593 w 292417"/>
                <a:gd name="connsiteY3" fmla="*/ 196215 h 372427"/>
                <a:gd name="connsiteX4" fmla="*/ 141923 w 292417"/>
                <a:gd name="connsiteY4" fmla="*/ 195263 h 372427"/>
                <a:gd name="connsiteX5" fmla="*/ 88583 w 292417"/>
                <a:gd name="connsiteY5" fmla="*/ 209550 h 372427"/>
                <a:gd name="connsiteX6" fmla="*/ 68580 w 292417"/>
                <a:gd name="connsiteY6" fmla="*/ 248602 h 372427"/>
                <a:gd name="connsiteX7" fmla="*/ 74295 w 292417"/>
                <a:gd name="connsiteY7" fmla="*/ 275272 h 372427"/>
                <a:gd name="connsiteX8" fmla="*/ 88583 w 292417"/>
                <a:gd name="connsiteY8" fmla="*/ 293370 h 372427"/>
                <a:gd name="connsiteX9" fmla="*/ 108585 w 292417"/>
                <a:gd name="connsiteY9" fmla="*/ 303847 h 372427"/>
                <a:gd name="connsiteX10" fmla="*/ 137160 w 292417"/>
                <a:gd name="connsiteY10" fmla="*/ 307657 h 372427"/>
                <a:gd name="connsiteX11" fmla="*/ 163830 w 292417"/>
                <a:gd name="connsiteY11" fmla="*/ 303847 h 372427"/>
                <a:gd name="connsiteX12" fmla="*/ 188595 w 292417"/>
                <a:gd name="connsiteY12" fmla="*/ 293370 h 372427"/>
                <a:gd name="connsiteX13" fmla="*/ 208598 w 292417"/>
                <a:gd name="connsiteY13" fmla="*/ 279082 h 372427"/>
                <a:gd name="connsiteX14" fmla="*/ 223838 w 292417"/>
                <a:gd name="connsiteY14" fmla="*/ 262890 h 372427"/>
                <a:gd name="connsiteX15" fmla="*/ 223838 w 292417"/>
                <a:gd name="connsiteY15" fmla="*/ 211455 h 372427"/>
                <a:gd name="connsiteX16" fmla="*/ 223838 w 292417"/>
                <a:gd name="connsiteY16" fmla="*/ 364807 h 372427"/>
                <a:gd name="connsiteX17" fmla="*/ 223838 w 292417"/>
                <a:gd name="connsiteY17" fmla="*/ 329565 h 372427"/>
                <a:gd name="connsiteX18" fmla="*/ 200978 w 292417"/>
                <a:gd name="connsiteY18" fmla="*/ 347663 h 372427"/>
                <a:gd name="connsiteX19" fmla="*/ 181928 w 292417"/>
                <a:gd name="connsiteY19" fmla="*/ 359092 h 372427"/>
                <a:gd name="connsiteX20" fmla="*/ 157163 w 292417"/>
                <a:gd name="connsiteY20" fmla="*/ 368617 h 372427"/>
                <a:gd name="connsiteX21" fmla="*/ 124778 w 292417"/>
                <a:gd name="connsiteY21" fmla="*/ 372427 h 372427"/>
                <a:gd name="connsiteX22" fmla="*/ 80963 w 292417"/>
                <a:gd name="connsiteY22" fmla="*/ 365760 h 372427"/>
                <a:gd name="connsiteX23" fmla="*/ 40958 w 292417"/>
                <a:gd name="connsiteY23" fmla="*/ 344805 h 372427"/>
                <a:gd name="connsiteX24" fmla="*/ 11430 w 292417"/>
                <a:gd name="connsiteY24" fmla="*/ 307657 h 372427"/>
                <a:gd name="connsiteX25" fmla="*/ 0 w 292417"/>
                <a:gd name="connsiteY25" fmla="*/ 251460 h 372427"/>
                <a:gd name="connsiteX26" fmla="*/ 10478 w 292417"/>
                <a:gd name="connsiteY26" fmla="*/ 200025 h 372427"/>
                <a:gd name="connsiteX27" fmla="*/ 40005 w 292417"/>
                <a:gd name="connsiteY27" fmla="*/ 163830 h 372427"/>
                <a:gd name="connsiteX28" fmla="*/ 85725 w 292417"/>
                <a:gd name="connsiteY28" fmla="*/ 142875 h 372427"/>
                <a:gd name="connsiteX29" fmla="*/ 141923 w 292417"/>
                <a:gd name="connsiteY29" fmla="*/ 136207 h 372427"/>
                <a:gd name="connsiteX30" fmla="*/ 189548 w 292417"/>
                <a:gd name="connsiteY30" fmla="*/ 140017 h 372427"/>
                <a:gd name="connsiteX31" fmla="*/ 221933 w 292417"/>
                <a:gd name="connsiteY31" fmla="*/ 149542 h 372427"/>
                <a:gd name="connsiteX32" fmla="*/ 221933 w 292417"/>
                <a:gd name="connsiteY32" fmla="*/ 122872 h 372427"/>
                <a:gd name="connsiteX33" fmla="*/ 204788 w 292417"/>
                <a:gd name="connsiteY33" fmla="*/ 78105 h 372427"/>
                <a:gd name="connsiteX34" fmla="*/ 154305 w 292417"/>
                <a:gd name="connsiteY34" fmla="*/ 62865 h 372427"/>
                <a:gd name="connsiteX35" fmla="*/ 104775 w 292417"/>
                <a:gd name="connsiteY35" fmla="*/ 68580 h 372427"/>
                <a:gd name="connsiteX36" fmla="*/ 61913 w 292417"/>
                <a:gd name="connsiteY36" fmla="*/ 85725 h 372427"/>
                <a:gd name="connsiteX37" fmla="*/ 34290 w 292417"/>
                <a:gd name="connsiteY37" fmla="*/ 32385 h 372427"/>
                <a:gd name="connsiteX38" fmla="*/ 89535 w 292417"/>
                <a:gd name="connsiteY38" fmla="*/ 8572 h 372427"/>
                <a:gd name="connsiteX39" fmla="*/ 157163 w 292417"/>
                <a:gd name="connsiteY39" fmla="*/ 0 h 372427"/>
                <a:gd name="connsiteX40" fmla="*/ 212408 w 292417"/>
                <a:gd name="connsiteY40" fmla="*/ 7620 h 372427"/>
                <a:gd name="connsiteX41" fmla="*/ 255270 w 292417"/>
                <a:gd name="connsiteY41" fmla="*/ 29527 h 372427"/>
                <a:gd name="connsiteX42" fmla="*/ 282893 w 292417"/>
                <a:gd name="connsiteY42" fmla="*/ 67627 h 372427"/>
                <a:gd name="connsiteX43" fmla="*/ 292418 w 292417"/>
                <a:gd name="connsiteY43" fmla="*/ 120967 h 372427"/>
                <a:gd name="connsiteX44" fmla="*/ 292418 w 292417"/>
                <a:gd name="connsiteY44" fmla="*/ 366713 h 372427"/>
                <a:gd name="connsiteX45" fmla="*/ 223838 w 292417"/>
                <a:gd name="connsiteY45" fmla="*/ 366713 h 3724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292417" h="372427">
                  <a:moveTo>
                    <a:pt x="223838" y="211455"/>
                  </a:moveTo>
                  <a:cubicBezTo>
                    <a:pt x="217170" y="208597"/>
                    <a:pt x="211455" y="205740"/>
                    <a:pt x="205740" y="203835"/>
                  </a:cubicBezTo>
                  <a:cubicBezTo>
                    <a:pt x="200025" y="201930"/>
                    <a:pt x="195263" y="200977"/>
                    <a:pt x="189548" y="199072"/>
                  </a:cubicBezTo>
                  <a:cubicBezTo>
                    <a:pt x="183833" y="198120"/>
                    <a:pt x="177165" y="197167"/>
                    <a:pt x="168593" y="196215"/>
                  </a:cubicBezTo>
                  <a:cubicBezTo>
                    <a:pt x="160020" y="195263"/>
                    <a:pt x="151448" y="195263"/>
                    <a:pt x="141923" y="195263"/>
                  </a:cubicBezTo>
                  <a:cubicBezTo>
                    <a:pt x="119063" y="195263"/>
                    <a:pt x="100965" y="200025"/>
                    <a:pt x="88583" y="209550"/>
                  </a:cubicBezTo>
                  <a:cubicBezTo>
                    <a:pt x="75248" y="219075"/>
                    <a:pt x="68580" y="232410"/>
                    <a:pt x="68580" y="248602"/>
                  </a:cubicBezTo>
                  <a:cubicBezTo>
                    <a:pt x="68580" y="259080"/>
                    <a:pt x="70485" y="268605"/>
                    <a:pt x="74295" y="275272"/>
                  </a:cubicBezTo>
                  <a:cubicBezTo>
                    <a:pt x="78105" y="282892"/>
                    <a:pt x="82868" y="288607"/>
                    <a:pt x="88583" y="293370"/>
                  </a:cubicBezTo>
                  <a:cubicBezTo>
                    <a:pt x="94298" y="298132"/>
                    <a:pt x="100965" y="301942"/>
                    <a:pt x="108585" y="303847"/>
                  </a:cubicBezTo>
                  <a:cubicBezTo>
                    <a:pt x="116205" y="305752"/>
                    <a:pt x="125730" y="307657"/>
                    <a:pt x="137160" y="307657"/>
                  </a:cubicBezTo>
                  <a:cubicBezTo>
                    <a:pt x="146685" y="307657"/>
                    <a:pt x="155258" y="306705"/>
                    <a:pt x="163830" y="303847"/>
                  </a:cubicBezTo>
                  <a:cubicBezTo>
                    <a:pt x="172403" y="300990"/>
                    <a:pt x="180975" y="298132"/>
                    <a:pt x="188595" y="293370"/>
                  </a:cubicBezTo>
                  <a:cubicBezTo>
                    <a:pt x="196215" y="288607"/>
                    <a:pt x="202883" y="283845"/>
                    <a:pt x="208598" y="279082"/>
                  </a:cubicBezTo>
                  <a:cubicBezTo>
                    <a:pt x="214313" y="273367"/>
                    <a:pt x="220028" y="268605"/>
                    <a:pt x="223838" y="262890"/>
                  </a:cubicBezTo>
                  <a:lnTo>
                    <a:pt x="223838" y="211455"/>
                  </a:lnTo>
                  <a:close/>
                  <a:moveTo>
                    <a:pt x="223838" y="364807"/>
                  </a:moveTo>
                  <a:lnTo>
                    <a:pt x="223838" y="329565"/>
                  </a:lnTo>
                  <a:cubicBezTo>
                    <a:pt x="214313" y="338138"/>
                    <a:pt x="207645" y="343852"/>
                    <a:pt x="200978" y="347663"/>
                  </a:cubicBezTo>
                  <a:cubicBezTo>
                    <a:pt x="195263" y="351472"/>
                    <a:pt x="188595" y="355282"/>
                    <a:pt x="181928" y="359092"/>
                  </a:cubicBezTo>
                  <a:cubicBezTo>
                    <a:pt x="175260" y="362902"/>
                    <a:pt x="167640" y="365760"/>
                    <a:pt x="157163" y="368617"/>
                  </a:cubicBezTo>
                  <a:cubicBezTo>
                    <a:pt x="147638" y="371475"/>
                    <a:pt x="136208" y="372427"/>
                    <a:pt x="124778" y="372427"/>
                  </a:cubicBezTo>
                  <a:cubicBezTo>
                    <a:pt x="110490" y="372427"/>
                    <a:pt x="96203" y="370522"/>
                    <a:pt x="80963" y="365760"/>
                  </a:cubicBezTo>
                  <a:cubicBezTo>
                    <a:pt x="65723" y="360997"/>
                    <a:pt x="53340" y="354330"/>
                    <a:pt x="40958" y="344805"/>
                  </a:cubicBezTo>
                  <a:cubicBezTo>
                    <a:pt x="29528" y="335280"/>
                    <a:pt x="19050" y="322897"/>
                    <a:pt x="11430" y="307657"/>
                  </a:cubicBezTo>
                  <a:cubicBezTo>
                    <a:pt x="3810" y="292417"/>
                    <a:pt x="0" y="273367"/>
                    <a:pt x="0" y="251460"/>
                  </a:cubicBezTo>
                  <a:cubicBezTo>
                    <a:pt x="0" y="231457"/>
                    <a:pt x="3810" y="214313"/>
                    <a:pt x="10478" y="200025"/>
                  </a:cubicBezTo>
                  <a:cubicBezTo>
                    <a:pt x="18098" y="185738"/>
                    <a:pt x="27623" y="173355"/>
                    <a:pt x="40005" y="163830"/>
                  </a:cubicBezTo>
                  <a:cubicBezTo>
                    <a:pt x="52388" y="154305"/>
                    <a:pt x="67628" y="147638"/>
                    <a:pt x="85725" y="142875"/>
                  </a:cubicBezTo>
                  <a:cubicBezTo>
                    <a:pt x="102870" y="138113"/>
                    <a:pt x="121920" y="136207"/>
                    <a:pt x="141923" y="136207"/>
                  </a:cubicBezTo>
                  <a:cubicBezTo>
                    <a:pt x="160973" y="136207"/>
                    <a:pt x="176213" y="137160"/>
                    <a:pt x="189548" y="140017"/>
                  </a:cubicBezTo>
                  <a:cubicBezTo>
                    <a:pt x="202883" y="142875"/>
                    <a:pt x="213360" y="145732"/>
                    <a:pt x="221933" y="149542"/>
                  </a:cubicBezTo>
                  <a:lnTo>
                    <a:pt x="221933" y="122872"/>
                  </a:lnTo>
                  <a:cubicBezTo>
                    <a:pt x="221933" y="102870"/>
                    <a:pt x="216218" y="88582"/>
                    <a:pt x="204788" y="78105"/>
                  </a:cubicBezTo>
                  <a:cubicBezTo>
                    <a:pt x="193358" y="67627"/>
                    <a:pt x="176213" y="62865"/>
                    <a:pt x="154305" y="62865"/>
                  </a:cubicBezTo>
                  <a:cubicBezTo>
                    <a:pt x="136208" y="62865"/>
                    <a:pt x="119063" y="64770"/>
                    <a:pt x="104775" y="68580"/>
                  </a:cubicBezTo>
                  <a:cubicBezTo>
                    <a:pt x="89535" y="72390"/>
                    <a:pt x="75248" y="78105"/>
                    <a:pt x="61913" y="85725"/>
                  </a:cubicBezTo>
                  <a:lnTo>
                    <a:pt x="34290" y="32385"/>
                  </a:lnTo>
                  <a:cubicBezTo>
                    <a:pt x="51435" y="21907"/>
                    <a:pt x="69533" y="13335"/>
                    <a:pt x="89535" y="8572"/>
                  </a:cubicBezTo>
                  <a:cubicBezTo>
                    <a:pt x="109538" y="2857"/>
                    <a:pt x="131445" y="0"/>
                    <a:pt x="157163" y="0"/>
                  </a:cubicBezTo>
                  <a:cubicBezTo>
                    <a:pt x="177165" y="0"/>
                    <a:pt x="195263" y="2857"/>
                    <a:pt x="212408" y="7620"/>
                  </a:cubicBezTo>
                  <a:cubicBezTo>
                    <a:pt x="228600" y="12382"/>
                    <a:pt x="242888" y="20002"/>
                    <a:pt x="255270" y="29527"/>
                  </a:cubicBezTo>
                  <a:cubicBezTo>
                    <a:pt x="266700" y="39052"/>
                    <a:pt x="276225" y="52388"/>
                    <a:pt x="282893" y="67627"/>
                  </a:cubicBezTo>
                  <a:cubicBezTo>
                    <a:pt x="289560" y="82867"/>
                    <a:pt x="292418" y="100013"/>
                    <a:pt x="292418" y="120967"/>
                  </a:cubicBezTo>
                  <a:lnTo>
                    <a:pt x="292418" y="366713"/>
                  </a:lnTo>
                  <a:lnTo>
                    <a:pt x="223838" y="366713"/>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0" name="Freeform 14">
              <a:extLst>
                <a:ext uri="{FF2B5EF4-FFF2-40B4-BE49-F238E27FC236}">
                  <a16:creationId xmlns:a16="http://schemas.microsoft.com/office/drawing/2014/main" id="{395A6606-5EF2-621D-A9A9-336A88B8B45F}"/>
                </a:ext>
              </a:extLst>
            </xdr:cNvPr>
            <xdr:cNvSpPr/>
          </xdr:nvSpPr>
          <xdr:spPr>
            <a:xfrm>
              <a:off x="11760974" y="6378894"/>
              <a:ext cx="213359" cy="364807"/>
            </a:xfrm>
            <a:custGeom>
              <a:avLst/>
              <a:gdLst>
                <a:gd name="connsiteX0" fmla="*/ 194310 w 213359"/>
                <a:gd name="connsiteY0" fmla="*/ 80010 h 364807"/>
                <a:gd name="connsiteX1" fmla="*/ 170497 w 213359"/>
                <a:gd name="connsiteY1" fmla="*/ 70485 h 364807"/>
                <a:gd name="connsiteX2" fmla="*/ 140970 w 213359"/>
                <a:gd name="connsiteY2" fmla="*/ 67628 h 364807"/>
                <a:gd name="connsiteX3" fmla="*/ 88582 w 213359"/>
                <a:gd name="connsiteY3" fmla="*/ 90488 h 364807"/>
                <a:gd name="connsiteX4" fmla="*/ 70485 w 213359"/>
                <a:gd name="connsiteY4" fmla="*/ 160020 h 364807"/>
                <a:gd name="connsiteX5" fmla="*/ 70485 w 213359"/>
                <a:gd name="connsiteY5" fmla="*/ 364808 h 364807"/>
                <a:gd name="connsiteX6" fmla="*/ 0 w 213359"/>
                <a:gd name="connsiteY6" fmla="*/ 364808 h 364807"/>
                <a:gd name="connsiteX7" fmla="*/ 0 w 213359"/>
                <a:gd name="connsiteY7" fmla="*/ 6667 h 364807"/>
                <a:gd name="connsiteX8" fmla="*/ 70485 w 213359"/>
                <a:gd name="connsiteY8" fmla="*/ 6667 h 364807"/>
                <a:gd name="connsiteX9" fmla="*/ 70485 w 213359"/>
                <a:gd name="connsiteY9" fmla="*/ 40958 h 364807"/>
                <a:gd name="connsiteX10" fmla="*/ 84772 w 213359"/>
                <a:gd name="connsiteY10" fmla="*/ 24765 h 364807"/>
                <a:gd name="connsiteX11" fmla="*/ 103822 w 213359"/>
                <a:gd name="connsiteY11" fmla="*/ 11430 h 364807"/>
                <a:gd name="connsiteX12" fmla="*/ 126682 w 213359"/>
                <a:gd name="connsiteY12" fmla="*/ 2858 h 364807"/>
                <a:gd name="connsiteX13" fmla="*/ 152400 w 213359"/>
                <a:gd name="connsiteY13" fmla="*/ 0 h 364807"/>
                <a:gd name="connsiteX14" fmla="*/ 188595 w 213359"/>
                <a:gd name="connsiteY14" fmla="*/ 3810 h 364807"/>
                <a:gd name="connsiteX15" fmla="*/ 213360 w 213359"/>
                <a:gd name="connsiteY15" fmla="*/ 15240 h 364807"/>
                <a:gd name="connsiteX16" fmla="*/ 194310 w 213359"/>
                <a:gd name="connsiteY16" fmla="*/ 80010 h 364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13359" h="364807">
                  <a:moveTo>
                    <a:pt x="194310" y="80010"/>
                  </a:moveTo>
                  <a:cubicBezTo>
                    <a:pt x="186690" y="76200"/>
                    <a:pt x="179070" y="72390"/>
                    <a:pt x="170497" y="70485"/>
                  </a:cubicBezTo>
                  <a:cubicBezTo>
                    <a:pt x="161925" y="68580"/>
                    <a:pt x="152400" y="67628"/>
                    <a:pt x="140970" y="67628"/>
                  </a:cubicBezTo>
                  <a:cubicBezTo>
                    <a:pt x="118110" y="67628"/>
                    <a:pt x="100965" y="75248"/>
                    <a:pt x="88582" y="90488"/>
                  </a:cubicBezTo>
                  <a:cubicBezTo>
                    <a:pt x="76200" y="105728"/>
                    <a:pt x="70485" y="128588"/>
                    <a:pt x="70485" y="160020"/>
                  </a:cubicBezTo>
                  <a:lnTo>
                    <a:pt x="70485" y="364808"/>
                  </a:lnTo>
                  <a:lnTo>
                    <a:pt x="0" y="364808"/>
                  </a:lnTo>
                  <a:lnTo>
                    <a:pt x="0" y="6667"/>
                  </a:lnTo>
                  <a:lnTo>
                    <a:pt x="70485" y="6667"/>
                  </a:lnTo>
                  <a:lnTo>
                    <a:pt x="70485" y="40958"/>
                  </a:lnTo>
                  <a:cubicBezTo>
                    <a:pt x="74295" y="35242"/>
                    <a:pt x="79057" y="29528"/>
                    <a:pt x="84772" y="24765"/>
                  </a:cubicBezTo>
                  <a:cubicBezTo>
                    <a:pt x="90488" y="20003"/>
                    <a:pt x="97155" y="15240"/>
                    <a:pt x="103822" y="11430"/>
                  </a:cubicBezTo>
                  <a:cubicBezTo>
                    <a:pt x="110490" y="7620"/>
                    <a:pt x="118110" y="4763"/>
                    <a:pt x="126682" y="2858"/>
                  </a:cubicBezTo>
                  <a:cubicBezTo>
                    <a:pt x="134302" y="953"/>
                    <a:pt x="142875" y="0"/>
                    <a:pt x="152400" y="0"/>
                  </a:cubicBezTo>
                  <a:cubicBezTo>
                    <a:pt x="166688" y="0"/>
                    <a:pt x="179070" y="953"/>
                    <a:pt x="188595" y="3810"/>
                  </a:cubicBezTo>
                  <a:cubicBezTo>
                    <a:pt x="198120" y="6667"/>
                    <a:pt x="206692" y="10478"/>
                    <a:pt x="213360" y="15240"/>
                  </a:cubicBezTo>
                  <a:lnTo>
                    <a:pt x="194310" y="8001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 name="Freeform 15">
              <a:extLst>
                <a:ext uri="{FF2B5EF4-FFF2-40B4-BE49-F238E27FC236}">
                  <a16:creationId xmlns:a16="http://schemas.microsoft.com/office/drawing/2014/main" id="{73074FCD-E137-C66E-6C13-1DABC9060634}"/>
                </a:ext>
              </a:extLst>
            </xdr:cNvPr>
            <xdr:cNvSpPr/>
          </xdr:nvSpPr>
          <xdr:spPr>
            <a:xfrm>
              <a:off x="12015291" y="6245544"/>
              <a:ext cx="208597" cy="504825"/>
            </a:xfrm>
            <a:custGeom>
              <a:avLst/>
              <a:gdLst>
                <a:gd name="connsiteX0" fmla="*/ 200025 w 208597"/>
                <a:gd name="connsiteY0" fmla="*/ 487680 h 504825"/>
                <a:gd name="connsiteX1" fmla="*/ 169545 w 208597"/>
                <a:gd name="connsiteY1" fmla="*/ 500063 h 504825"/>
                <a:gd name="connsiteX2" fmla="*/ 131445 w 208597"/>
                <a:gd name="connsiteY2" fmla="*/ 504825 h 504825"/>
                <a:gd name="connsiteX3" fmla="*/ 99060 w 208597"/>
                <a:gd name="connsiteY3" fmla="*/ 500063 h 504825"/>
                <a:gd name="connsiteX4" fmla="*/ 74295 w 208597"/>
                <a:gd name="connsiteY4" fmla="*/ 483870 h 504825"/>
                <a:gd name="connsiteX5" fmla="*/ 57150 w 208597"/>
                <a:gd name="connsiteY5" fmla="*/ 454342 h 504825"/>
                <a:gd name="connsiteX6" fmla="*/ 51435 w 208597"/>
                <a:gd name="connsiteY6" fmla="*/ 410528 h 504825"/>
                <a:gd name="connsiteX7" fmla="*/ 51435 w 208597"/>
                <a:gd name="connsiteY7" fmla="*/ 202883 h 504825"/>
                <a:gd name="connsiteX8" fmla="*/ 0 w 208597"/>
                <a:gd name="connsiteY8" fmla="*/ 202883 h 504825"/>
                <a:gd name="connsiteX9" fmla="*/ 0 w 208597"/>
                <a:gd name="connsiteY9" fmla="*/ 139065 h 504825"/>
                <a:gd name="connsiteX10" fmla="*/ 51435 w 208597"/>
                <a:gd name="connsiteY10" fmla="*/ 139065 h 504825"/>
                <a:gd name="connsiteX11" fmla="*/ 51435 w 208597"/>
                <a:gd name="connsiteY11" fmla="*/ 37148 h 504825"/>
                <a:gd name="connsiteX12" fmla="*/ 120015 w 208597"/>
                <a:gd name="connsiteY12" fmla="*/ 0 h 504825"/>
                <a:gd name="connsiteX13" fmla="*/ 120015 w 208597"/>
                <a:gd name="connsiteY13" fmla="*/ 139065 h 504825"/>
                <a:gd name="connsiteX14" fmla="*/ 208597 w 208597"/>
                <a:gd name="connsiteY14" fmla="*/ 139065 h 504825"/>
                <a:gd name="connsiteX15" fmla="*/ 208597 w 208597"/>
                <a:gd name="connsiteY15" fmla="*/ 202883 h 504825"/>
                <a:gd name="connsiteX16" fmla="*/ 120015 w 208597"/>
                <a:gd name="connsiteY16" fmla="*/ 202883 h 504825"/>
                <a:gd name="connsiteX17" fmla="*/ 120015 w 208597"/>
                <a:gd name="connsiteY17" fmla="*/ 397192 h 504825"/>
                <a:gd name="connsiteX18" fmla="*/ 121920 w 208597"/>
                <a:gd name="connsiteY18" fmla="*/ 418148 h 504825"/>
                <a:gd name="connsiteX19" fmla="*/ 128588 w 208597"/>
                <a:gd name="connsiteY19" fmla="*/ 431483 h 504825"/>
                <a:gd name="connsiteX20" fmla="*/ 140018 w 208597"/>
                <a:gd name="connsiteY20" fmla="*/ 438150 h 504825"/>
                <a:gd name="connsiteX21" fmla="*/ 156210 w 208597"/>
                <a:gd name="connsiteY21" fmla="*/ 440055 h 504825"/>
                <a:gd name="connsiteX22" fmla="*/ 183833 w 208597"/>
                <a:gd name="connsiteY22" fmla="*/ 435292 h 504825"/>
                <a:gd name="connsiteX23" fmla="*/ 207645 w 208597"/>
                <a:gd name="connsiteY23" fmla="*/ 425767 h 504825"/>
                <a:gd name="connsiteX24" fmla="*/ 200025 w 208597"/>
                <a:gd name="connsiteY24" fmla="*/ 487680 h 504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08597" h="504825">
                  <a:moveTo>
                    <a:pt x="200025" y="487680"/>
                  </a:moveTo>
                  <a:cubicBezTo>
                    <a:pt x="191453" y="492442"/>
                    <a:pt x="180975" y="496253"/>
                    <a:pt x="169545" y="500063"/>
                  </a:cubicBezTo>
                  <a:cubicBezTo>
                    <a:pt x="158115" y="502920"/>
                    <a:pt x="144780" y="504825"/>
                    <a:pt x="131445" y="504825"/>
                  </a:cubicBezTo>
                  <a:cubicBezTo>
                    <a:pt x="119063" y="504825"/>
                    <a:pt x="108585" y="502920"/>
                    <a:pt x="99060" y="500063"/>
                  </a:cubicBezTo>
                  <a:cubicBezTo>
                    <a:pt x="89535" y="496253"/>
                    <a:pt x="81915" y="491490"/>
                    <a:pt x="74295" y="483870"/>
                  </a:cubicBezTo>
                  <a:cubicBezTo>
                    <a:pt x="66675" y="476250"/>
                    <a:pt x="60960" y="466725"/>
                    <a:pt x="57150" y="454342"/>
                  </a:cubicBezTo>
                  <a:cubicBezTo>
                    <a:pt x="53340" y="441960"/>
                    <a:pt x="51435" y="427673"/>
                    <a:pt x="51435" y="410528"/>
                  </a:cubicBezTo>
                  <a:lnTo>
                    <a:pt x="51435" y="202883"/>
                  </a:lnTo>
                  <a:lnTo>
                    <a:pt x="0" y="202883"/>
                  </a:lnTo>
                  <a:lnTo>
                    <a:pt x="0" y="139065"/>
                  </a:lnTo>
                  <a:lnTo>
                    <a:pt x="51435" y="139065"/>
                  </a:lnTo>
                  <a:lnTo>
                    <a:pt x="51435" y="37148"/>
                  </a:lnTo>
                  <a:lnTo>
                    <a:pt x="120015" y="0"/>
                  </a:lnTo>
                  <a:lnTo>
                    <a:pt x="120015" y="139065"/>
                  </a:lnTo>
                  <a:lnTo>
                    <a:pt x="208597" y="139065"/>
                  </a:lnTo>
                  <a:lnTo>
                    <a:pt x="208597" y="202883"/>
                  </a:lnTo>
                  <a:lnTo>
                    <a:pt x="120015" y="202883"/>
                  </a:lnTo>
                  <a:lnTo>
                    <a:pt x="120015" y="397192"/>
                  </a:lnTo>
                  <a:cubicBezTo>
                    <a:pt x="120015" y="405765"/>
                    <a:pt x="120968" y="412433"/>
                    <a:pt x="121920" y="418148"/>
                  </a:cubicBezTo>
                  <a:cubicBezTo>
                    <a:pt x="123825" y="423863"/>
                    <a:pt x="125730" y="427673"/>
                    <a:pt x="128588" y="431483"/>
                  </a:cubicBezTo>
                  <a:cubicBezTo>
                    <a:pt x="131445" y="434340"/>
                    <a:pt x="135255" y="437198"/>
                    <a:pt x="140018" y="438150"/>
                  </a:cubicBezTo>
                  <a:cubicBezTo>
                    <a:pt x="144780" y="439103"/>
                    <a:pt x="150495" y="440055"/>
                    <a:pt x="156210" y="440055"/>
                  </a:cubicBezTo>
                  <a:cubicBezTo>
                    <a:pt x="165735" y="440055"/>
                    <a:pt x="174308" y="438150"/>
                    <a:pt x="183833" y="435292"/>
                  </a:cubicBezTo>
                  <a:cubicBezTo>
                    <a:pt x="193358" y="432435"/>
                    <a:pt x="200978" y="428625"/>
                    <a:pt x="207645" y="425767"/>
                  </a:cubicBezTo>
                  <a:lnTo>
                    <a:pt x="200025" y="48768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16">
              <a:extLst>
                <a:ext uri="{FF2B5EF4-FFF2-40B4-BE49-F238E27FC236}">
                  <a16:creationId xmlns:a16="http://schemas.microsoft.com/office/drawing/2014/main" id="{5584FFCF-216B-A92D-D954-CF315ED3F1DE}"/>
                </a:ext>
              </a:extLst>
            </xdr:cNvPr>
            <xdr:cNvSpPr/>
          </xdr:nvSpPr>
          <xdr:spPr>
            <a:xfrm>
              <a:off x="12286754" y="6244592"/>
              <a:ext cx="287655" cy="498157"/>
            </a:xfrm>
            <a:custGeom>
              <a:avLst/>
              <a:gdLst>
                <a:gd name="connsiteX0" fmla="*/ 219075 w 287655"/>
                <a:gd name="connsiteY0" fmla="*/ 498157 h 498157"/>
                <a:gd name="connsiteX1" fmla="*/ 219075 w 287655"/>
                <a:gd name="connsiteY1" fmla="*/ 295275 h 498157"/>
                <a:gd name="connsiteX2" fmla="*/ 200978 w 287655"/>
                <a:gd name="connsiteY2" fmla="*/ 220980 h 498157"/>
                <a:gd name="connsiteX3" fmla="*/ 144780 w 287655"/>
                <a:gd name="connsiteY3" fmla="*/ 196215 h 498157"/>
                <a:gd name="connsiteX4" fmla="*/ 114300 w 287655"/>
                <a:gd name="connsiteY4" fmla="*/ 201930 h 498157"/>
                <a:gd name="connsiteX5" fmla="*/ 90488 w 287655"/>
                <a:gd name="connsiteY5" fmla="*/ 220027 h 498157"/>
                <a:gd name="connsiteX6" fmla="*/ 75247 w 287655"/>
                <a:gd name="connsiteY6" fmla="*/ 248602 h 498157"/>
                <a:gd name="connsiteX7" fmla="*/ 70485 w 287655"/>
                <a:gd name="connsiteY7" fmla="*/ 287655 h 498157"/>
                <a:gd name="connsiteX8" fmla="*/ 70485 w 287655"/>
                <a:gd name="connsiteY8" fmla="*/ 497205 h 498157"/>
                <a:gd name="connsiteX9" fmla="*/ 0 w 287655"/>
                <a:gd name="connsiteY9" fmla="*/ 497205 h 498157"/>
                <a:gd name="connsiteX10" fmla="*/ 0 w 287655"/>
                <a:gd name="connsiteY10" fmla="*/ 37147 h 498157"/>
                <a:gd name="connsiteX11" fmla="*/ 70485 w 287655"/>
                <a:gd name="connsiteY11" fmla="*/ 0 h 498157"/>
                <a:gd name="connsiteX12" fmla="*/ 70485 w 287655"/>
                <a:gd name="connsiteY12" fmla="*/ 173355 h 498157"/>
                <a:gd name="connsiteX13" fmla="*/ 86678 w 287655"/>
                <a:gd name="connsiteY13" fmla="*/ 156210 h 498157"/>
                <a:gd name="connsiteX14" fmla="*/ 107633 w 287655"/>
                <a:gd name="connsiteY14" fmla="*/ 142875 h 498157"/>
                <a:gd name="connsiteX15" fmla="*/ 132397 w 287655"/>
                <a:gd name="connsiteY15" fmla="*/ 134302 h 498157"/>
                <a:gd name="connsiteX16" fmla="*/ 160020 w 287655"/>
                <a:gd name="connsiteY16" fmla="*/ 131445 h 498157"/>
                <a:gd name="connsiteX17" fmla="*/ 216218 w 287655"/>
                <a:gd name="connsiteY17" fmla="*/ 141922 h 498157"/>
                <a:gd name="connsiteX18" fmla="*/ 256222 w 287655"/>
                <a:gd name="connsiteY18" fmla="*/ 172402 h 498157"/>
                <a:gd name="connsiteX19" fmla="*/ 280035 w 287655"/>
                <a:gd name="connsiteY19" fmla="*/ 223838 h 498157"/>
                <a:gd name="connsiteX20" fmla="*/ 287655 w 287655"/>
                <a:gd name="connsiteY20" fmla="*/ 292417 h 498157"/>
                <a:gd name="connsiteX21" fmla="*/ 287655 w 287655"/>
                <a:gd name="connsiteY21" fmla="*/ 497205 h 498157"/>
                <a:gd name="connsiteX22" fmla="*/ 219075 w 287655"/>
                <a:gd name="connsiteY22" fmla="*/ 497205 h 4981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498157">
                  <a:moveTo>
                    <a:pt x="219075" y="498157"/>
                  </a:moveTo>
                  <a:lnTo>
                    <a:pt x="219075" y="295275"/>
                  </a:lnTo>
                  <a:cubicBezTo>
                    <a:pt x="219075" y="261938"/>
                    <a:pt x="213360" y="237172"/>
                    <a:pt x="200978" y="220980"/>
                  </a:cubicBezTo>
                  <a:cubicBezTo>
                    <a:pt x="189547" y="204788"/>
                    <a:pt x="170497" y="196215"/>
                    <a:pt x="144780" y="196215"/>
                  </a:cubicBezTo>
                  <a:cubicBezTo>
                    <a:pt x="134303" y="196215"/>
                    <a:pt x="123825" y="198120"/>
                    <a:pt x="114300" y="201930"/>
                  </a:cubicBezTo>
                  <a:cubicBezTo>
                    <a:pt x="104775" y="205740"/>
                    <a:pt x="97155" y="211455"/>
                    <a:pt x="90488" y="220027"/>
                  </a:cubicBezTo>
                  <a:cubicBezTo>
                    <a:pt x="83820" y="228600"/>
                    <a:pt x="79058" y="238125"/>
                    <a:pt x="75247" y="248602"/>
                  </a:cubicBezTo>
                  <a:cubicBezTo>
                    <a:pt x="72390" y="260032"/>
                    <a:pt x="70485" y="272415"/>
                    <a:pt x="70485" y="287655"/>
                  </a:cubicBezTo>
                  <a:lnTo>
                    <a:pt x="70485" y="497205"/>
                  </a:lnTo>
                  <a:lnTo>
                    <a:pt x="0" y="497205"/>
                  </a:lnTo>
                  <a:lnTo>
                    <a:pt x="0" y="37147"/>
                  </a:lnTo>
                  <a:lnTo>
                    <a:pt x="70485" y="0"/>
                  </a:lnTo>
                  <a:lnTo>
                    <a:pt x="70485" y="173355"/>
                  </a:lnTo>
                  <a:cubicBezTo>
                    <a:pt x="75247" y="166688"/>
                    <a:pt x="80010" y="160972"/>
                    <a:pt x="86678" y="156210"/>
                  </a:cubicBezTo>
                  <a:cubicBezTo>
                    <a:pt x="93345" y="151447"/>
                    <a:pt x="100013" y="146685"/>
                    <a:pt x="107633" y="142875"/>
                  </a:cubicBezTo>
                  <a:cubicBezTo>
                    <a:pt x="115253" y="139065"/>
                    <a:pt x="123825" y="136207"/>
                    <a:pt x="132397" y="134302"/>
                  </a:cubicBezTo>
                  <a:cubicBezTo>
                    <a:pt x="140970" y="132397"/>
                    <a:pt x="150495" y="131445"/>
                    <a:pt x="160020" y="131445"/>
                  </a:cubicBezTo>
                  <a:cubicBezTo>
                    <a:pt x="181928" y="131445"/>
                    <a:pt x="200025" y="135255"/>
                    <a:pt x="216218" y="141922"/>
                  </a:cubicBezTo>
                  <a:cubicBezTo>
                    <a:pt x="232410" y="148590"/>
                    <a:pt x="244793" y="159067"/>
                    <a:pt x="256222" y="172402"/>
                  </a:cubicBezTo>
                  <a:cubicBezTo>
                    <a:pt x="266700" y="185738"/>
                    <a:pt x="275272" y="202882"/>
                    <a:pt x="280035" y="223838"/>
                  </a:cubicBezTo>
                  <a:cubicBezTo>
                    <a:pt x="284797" y="244792"/>
                    <a:pt x="287655" y="267652"/>
                    <a:pt x="287655" y="292417"/>
                  </a:cubicBezTo>
                  <a:lnTo>
                    <a:pt x="287655" y="497205"/>
                  </a:lnTo>
                  <a:lnTo>
                    <a:pt x="219075" y="497205"/>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 name="Freeform 17">
              <a:extLst>
                <a:ext uri="{FF2B5EF4-FFF2-40B4-BE49-F238E27FC236}">
                  <a16:creationId xmlns:a16="http://schemas.microsoft.com/office/drawing/2014/main" id="{98A70C2B-053D-A2FE-20F2-B23A4447470B}"/>
                </a:ext>
              </a:extLst>
            </xdr:cNvPr>
            <xdr:cNvSpPr/>
          </xdr:nvSpPr>
          <xdr:spPr>
            <a:xfrm>
              <a:off x="12627749" y="6376036"/>
              <a:ext cx="308609" cy="374332"/>
            </a:xfrm>
            <a:custGeom>
              <a:avLst/>
              <a:gdLst>
                <a:gd name="connsiteX0" fmla="*/ 237172 w 308609"/>
                <a:gd name="connsiteY0" fmla="*/ 154305 h 374332"/>
                <a:gd name="connsiteX1" fmla="*/ 230505 w 308609"/>
                <a:gd name="connsiteY1" fmla="*/ 120015 h 374332"/>
                <a:gd name="connsiteX2" fmla="*/ 215265 w 308609"/>
                <a:gd name="connsiteY2" fmla="*/ 91440 h 374332"/>
                <a:gd name="connsiteX3" fmla="*/ 189547 w 308609"/>
                <a:gd name="connsiteY3" fmla="*/ 72390 h 374332"/>
                <a:gd name="connsiteX4" fmla="*/ 152400 w 308609"/>
                <a:gd name="connsiteY4" fmla="*/ 64770 h 374332"/>
                <a:gd name="connsiteX5" fmla="*/ 120015 w 308609"/>
                <a:gd name="connsiteY5" fmla="*/ 70485 h 374332"/>
                <a:gd name="connsiteX6" fmla="*/ 96202 w 308609"/>
                <a:gd name="connsiteY6" fmla="*/ 87630 h 374332"/>
                <a:gd name="connsiteX7" fmla="*/ 80010 w 308609"/>
                <a:gd name="connsiteY7" fmla="*/ 115253 h 374332"/>
                <a:gd name="connsiteX8" fmla="*/ 71438 w 308609"/>
                <a:gd name="connsiteY8" fmla="*/ 153353 h 374332"/>
                <a:gd name="connsiteX9" fmla="*/ 237172 w 308609"/>
                <a:gd name="connsiteY9" fmla="*/ 153353 h 374332"/>
                <a:gd name="connsiteX10" fmla="*/ 308610 w 308609"/>
                <a:gd name="connsiteY10" fmla="*/ 180023 h 374332"/>
                <a:gd name="connsiteX11" fmla="*/ 307657 w 308609"/>
                <a:gd name="connsiteY11" fmla="*/ 198120 h 374332"/>
                <a:gd name="connsiteX12" fmla="*/ 306705 w 308609"/>
                <a:gd name="connsiteY12" fmla="*/ 212408 h 374332"/>
                <a:gd name="connsiteX13" fmla="*/ 69532 w 308609"/>
                <a:gd name="connsiteY13" fmla="*/ 212408 h 374332"/>
                <a:gd name="connsiteX14" fmla="*/ 80963 w 308609"/>
                <a:gd name="connsiteY14" fmla="*/ 257175 h 374332"/>
                <a:gd name="connsiteX15" fmla="*/ 100965 w 308609"/>
                <a:gd name="connsiteY15" fmla="*/ 287655 h 374332"/>
                <a:gd name="connsiteX16" fmla="*/ 128588 w 308609"/>
                <a:gd name="connsiteY16" fmla="*/ 305753 h 374332"/>
                <a:gd name="connsiteX17" fmla="*/ 160020 w 308609"/>
                <a:gd name="connsiteY17" fmla="*/ 311468 h 374332"/>
                <a:gd name="connsiteX18" fmla="*/ 181927 w 308609"/>
                <a:gd name="connsiteY18" fmla="*/ 309563 h 374332"/>
                <a:gd name="connsiteX19" fmla="*/ 201930 w 308609"/>
                <a:gd name="connsiteY19" fmla="*/ 303848 h 374332"/>
                <a:gd name="connsiteX20" fmla="*/ 219075 w 308609"/>
                <a:gd name="connsiteY20" fmla="*/ 295275 h 374332"/>
                <a:gd name="connsiteX21" fmla="*/ 238125 w 308609"/>
                <a:gd name="connsiteY21" fmla="*/ 282893 h 374332"/>
                <a:gd name="connsiteX22" fmla="*/ 280035 w 308609"/>
                <a:gd name="connsiteY22" fmla="*/ 327660 h 374332"/>
                <a:gd name="connsiteX23" fmla="*/ 254317 w 308609"/>
                <a:gd name="connsiteY23" fmla="*/ 347663 h 374332"/>
                <a:gd name="connsiteX24" fmla="*/ 227647 w 308609"/>
                <a:gd name="connsiteY24" fmla="*/ 361950 h 374332"/>
                <a:gd name="connsiteX25" fmla="*/ 195263 w 308609"/>
                <a:gd name="connsiteY25" fmla="*/ 371475 h 374332"/>
                <a:gd name="connsiteX26" fmla="*/ 155257 w 308609"/>
                <a:gd name="connsiteY26" fmla="*/ 374333 h 374332"/>
                <a:gd name="connsiteX27" fmla="*/ 111442 w 308609"/>
                <a:gd name="connsiteY27" fmla="*/ 367665 h 374332"/>
                <a:gd name="connsiteX28" fmla="*/ 75247 w 308609"/>
                <a:gd name="connsiteY28" fmla="*/ 350520 h 374332"/>
                <a:gd name="connsiteX29" fmla="*/ 46672 w 308609"/>
                <a:gd name="connsiteY29" fmla="*/ 326708 h 374332"/>
                <a:gd name="connsiteX30" fmla="*/ 22860 w 308609"/>
                <a:gd name="connsiteY30" fmla="*/ 292418 h 374332"/>
                <a:gd name="connsiteX31" fmla="*/ 5715 w 308609"/>
                <a:gd name="connsiteY31" fmla="*/ 244793 h 374332"/>
                <a:gd name="connsiteX32" fmla="*/ 0 w 308609"/>
                <a:gd name="connsiteY32" fmla="*/ 187643 h 374332"/>
                <a:gd name="connsiteX33" fmla="*/ 11430 w 308609"/>
                <a:gd name="connsiteY33" fmla="*/ 107633 h 374332"/>
                <a:gd name="connsiteX34" fmla="*/ 43815 w 308609"/>
                <a:gd name="connsiteY34" fmla="*/ 48578 h 374332"/>
                <a:gd name="connsiteX35" fmla="*/ 93345 w 308609"/>
                <a:gd name="connsiteY35" fmla="*/ 12383 h 374332"/>
                <a:gd name="connsiteX36" fmla="*/ 157163 w 308609"/>
                <a:gd name="connsiteY36" fmla="*/ 0 h 374332"/>
                <a:gd name="connsiteX37" fmla="*/ 223838 w 308609"/>
                <a:gd name="connsiteY37" fmla="*/ 14288 h 374332"/>
                <a:gd name="connsiteX38" fmla="*/ 270510 w 308609"/>
                <a:gd name="connsiteY38" fmla="*/ 53340 h 374332"/>
                <a:gd name="connsiteX39" fmla="*/ 298132 w 308609"/>
                <a:gd name="connsiteY39" fmla="*/ 110490 h 374332"/>
                <a:gd name="connsiteX40" fmla="*/ 308610 w 308609"/>
                <a:gd name="connsiteY40" fmla="*/ 180023 h 3743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308609" h="374332">
                  <a:moveTo>
                    <a:pt x="237172" y="154305"/>
                  </a:moveTo>
                  <a:cubicBezTo>
                    <a:pt x="236220" y="141923"/>
                    <a:pt x="234315" y="130493"/>
                    <a:pt x="230505" y="120015"/>
                  </a:cubicBezTo>
                  <a:cubicBezTo>
                    <a:pt x="226695" y="109538"/>
                    <a:pt x="221932" y="100013"/>
                    <a:pt x="215265" y="91440"/>
                  </a:cubicBezTo>
                  <a:cubicBezTo>
                    <a:pt x="208597" y="82868"/>
                    <a:pt x="200025" y="77153"/>
                    <a:pt x="189547" y="72390"/>
                  </a:cubicBezTo>
                  <a:cubicBezTo>
                    <a:pt x="179070" y="67628"/>
                    <a:pt x="166688" y="64770"/>
                    <a:pt x="152400" y="64770"/>
                  </a:cubicBezTo>
                  <a:cubicBezTo>
                    <a:pt x="140017" y="64770"/>
                    <a:pt x="129540" y="66675"/>
                    <a:pt x="120015" y="70485"/>
                  </a:cubicBezTo>
                  <a:cubicBezTo>
                    <a:pt x="110490" y="74295"/>
                    <a:pt x="102870" y="80010"/>
                    <a:pt x="96202" y="87630"/>
                  </a:cubicBezTo>
                  <a:cubicBezTo>
                    <a:pt x="89535" y="95250"/>
                    <a:pt x="83820" y="104775"/>
                    <a:pt x="80010" y="115253"/>
                  </a:cubicBezTo>
                  <a:cubicBezTo>
                    <a:pt x="75247" y="126683"/>
                    <a:pt x="72390" y="139065"/>
                    <a:pt x="71438" y="153353"/>
                  </a:cubicBezTo>
                  <a:lnTo>
                    <a:pt x="237172" y="153353"/>
                  </a:lnTo>
                  <a:close/>
                  <a:moveTo>
                    <a:pt x="308610" y="180023"/>
                  </a:moveTo>
                  <a:cubicBezTo>
                    <a:pt x="308610" y="186690"/>
                    <a:pt x="308610" y="192405"/>
                    <a:pt x="307657" y="198120"/>
                  </a:cubicBezTo>
                  <a:cubicBezTo>
                    <a:pt x="307657" y="203835"/>
                    <a:pt x="306705" y="208598"/>
                    <a:pt x="306705" y="212408"/>
                  </a:cubicBezTo>
                  <a:lnTo>
                    <a:pt x="69532" y="212408"/>
                  </a:lnTo>
                  <a:cubicBezTo>
                    <a:pt x="71438" y="229553"/>
                    <a:pt x="75247" y="244793"/>
                    <a:pt x="80963" y="257175"/>
                  </a:cubicBezTo>
                  <a:cubicBezTo>
                    <a:pt x="86677" y="269558"/>
                    <a:pt x="93345" y="280035"/>
                    <a:pt x="100965" y="287655"/>
                  </a:cubicBezTo>
                  <a:cubicBezTo>
                    <a:pt x="108585" y="295275"/>
                    <a:pt x="118110" y="301943"/>
                    <a:pt x="128588" y="305753"/>
                  </a:cubicBezTo>
                  <a:cubicBezTo>
                    <a:pt x="139065" y="309563"/>
                    <a:pt x="149542" y="311468"/>
                    <a:pt x="160020" y="311468"/>
                  </a:cubicBezTo>
                  <a:cubicBezTo>
                    <a:pt x="167640" y="311468"/>
                    <a:pt x="175260" y="310515"/>
                    <a:pt x="181927" y="309563"/>
                  </a:cubicBezTo>
                  <a:cubicBezTo>
                    <a:pt x="188595" y="308610"/>
                    <a:pt x="195263" y="306705"/>
                    <a:pt x="201930" y="303848"/>
                  </a:cubicBezTo>
                  <a:cubicBezTo>
                    <a:pt x="208597" y="300990"/>
                    <a:pt x="214313" y="298133"/>
                    <a:pt x="219075" y="295275"/>
                  </a:cubicBezTo>
                  <a:cubicBezTo>
                    <a:pt x="223838" y="292418"/>
                    <a:pt x="230505" y="288608"/>
                    <a:pt x="238125" y="282893"/>
                  </a:cubicBezTo>
                  <a:lnTo>
                    <a:pt x="280035" y="327660"/>
                  </a:lnTo>
                  <a:cubicBezTo>
                    <a:pt x="271463" y="336233"/>
                    <a:pt x="262890" y="342900"/>
                    <a:pt x="254317" y="347663"/>
                  </a:cubicBezTo>
                  <a:cubicBezTo>
                    <a:pt x="245745" y="352425"/>
                    <a:pt x="237172" y="357188"/>
                    <a:pt x="227647" y="361950"/>
                  </a:cubicBezTo>
                  <a:cubicBezTo>
                    <a:pt x="218122" y="365760"/>
                    <a:pt x="207645" y="369570"/>
                    <a:pt x="195263" y="371475"/>
                  </a:cubicBezTo>
                  <a:cubicBezTo>
                    <a:pt x="182880" y="373380"/>
                    <a:pt x="170497" y="374333"/>
                    <a:pt x="155257" y="374333"/>
                  </a:cubicBezTo>
                  <a:cubicBezTo>
                    <a:pt x="140017" y="374333"/>
                    <a:pt x="124777" y="372428"/>
                    <a:pt x="111442" y="367665"/>
                  </a:cubicBezTo>
                  <a:cubicBezTo>
                    <a:pt x="98107" y="362903"/>
                    <a:pt x="85725" y="358140"/>
                    <a:pt x="75247" y="350520"/>
                  </a:cubicBezTo>
                  <a:cubicBezTo>
                    <a:pt x="64770" y="343853"/>
                    <a:pt x="55245" y="335280"/>
                    <a:pt x="46672" y="326708"/>
                  </a:cubicBezTo>
                  <a:cubicBezTo>
                    <a:pt x="38100" y="318135"/>
                    <a:pt x="30480" y="305753"/>
                    <a:pt x="22860" y="292418"/>
                  </a:cubicBezTo>
                  <a:cubicBezTo>
                    <a:pt x="15240" y="278130"/>
                    <a:pt x="9525" y="262890"/>
                    <a:pt x="5715" y="244793"/>
                  </a:cubicBezTo>
                  <a:cubicBezTo>
                    <a:pt x="1905" y="227648"/>
                    <a:pt x="0" y="208598"/>
                    <a:pt x="0" y="187643"/>
                  </a:cubicBezTo>
                  <a:cubicBezTo>
                    <a:pt x="0" y="157163"/>
                    <a:pt x="3810" y="130493"/>
                    <a:pt x="11430" y="107633"/>
                  </a:cubicBezTo>
                  <a:cubicBezTo>
                    <a:pt x="19050" y="84773"/>
                    <a:pt x="29527" y="64770"/>
                    <a:pt x="43815" y="48578"/>
                  </a:cubicBezTo>
                  <a:cubicBezTo>
                    <a:pt x="57150" y="32385"/>
                    <a:pt x="74295" y="20955"/>
                    <a:pt x="93345" y="12383"/>
                  </a:cubicBezTo>
                  <a:cubicBezTo>
                    <a:pt x="112395" y="3810"/>
                    <a:pt x="134302" y="0"/>
                    <a:pt x="157163" y="0"/>
                  </a:cubicBezTo>
                  <a:cubicBezTo>
                    <a:pt x="182880" y="0"/>
                    <a:pt x="204788" y="4763"/>
                    <a:pt x="223838" y="14288"/>
                  </a:cubicBezTo>
                  <a:cubicBezTo>
                    <a:pt x="242888" y="23813"/>
                    <a:pt x="258127" y="37148"/>
                    <a:pt x="270510" y="53340"/>
                  </a:cubicBezTo>
                  <a:cubicBezTo>
                    <a:pt x="282892" y="69533"/>
                    <a:pt x="292417" y="88583"/>
                    <a:pt x="298132" y="110490"/>
                  </a:cubicBezTo>
                  <a:cubicBezTo>
                    <a:pt x="304800" y="133350"/>
                    <a:pt x="308610" y="156210"/>
                    <a:pt x="308610" y="180023"/>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4" name="Freeform 21">
              <a:extLst>
                <a:ext uri="{FF2B5EF4-FFF2-40B4-BE49-F238E27FC236}">
                  <a16:creationId xmlns:a16="http://schemas.microsoft.com/office/drawing/2014/main" id="{68678A65-D58C-F75B-28EB-68165260350D}"/>
                </a:ext>
              </a:extLst>
            </xdr:cNvPr>
            <xdr:cNvSpPr/>
          </xdr:nvSpPr>
          <xdr:spPr>
            <a:xfrm>
              <a:off x="12987794" y="6376989"/>
              <a:ext cx="287655" cy="365759"/>
            </a:xfrm>
            <a:custGeom>
              <a:avLst/>
              <a:gdLst>
                <a:gd name="connsiteX0" fmla="*/ 218122 w 287655"/>
                <a:gd name="connsiteY0" fmla="*/ 365760 h 365759"/>
                <a:gd name="connsiteX1" fmla="*/ 218122 w 287655"/>
                <a:gd name="connsiteY1" fmla="*/ 162878 h 365759"/>
                <a:gd name="connsiteX2" fmla="*/ 200978 w 287655"/>
                <a:gd name="connsiteY2" fmla="*/ 89535 h 365759"/>
                <a:gd name="connsiteX3" fmla="*/ 144780 w 287655"/>
                <a:gd name="connsiteY3" fmla="*/ 64770 h 365759"/>
                <a:gd name="connsiteX4" fmla="*/ 113347 w 287655"/>
                <a:gd name="connsiteY4" fmla="*/ 70485 h 365759"/>
                <a:gd name="connsiteX5" fmla="*/ 89535 w 287655"/>
                <a:gd name="connsiteY5" fmla="*/ 89535 h 365759"/>
                <a:gd name="connsiteX6" fmla="*/ 75247 w 287655"/>
                <a:gd name="connsiteY6" fmla="*/ 119063 h 365759"/>
                <a:gd name="connsiteX7" fmla="*/ 70485 w 287655"/>
                <a:gd name="connsiteY7" fmla="*/ 156210 h 365759"/>
                <a:gd name="connsiteX8" fmla="*/ 70485 w 287655"/>
                <a:gd name="connsiteY8" fmla="*/ 365760 h 365759"/>
                <a:gd name="connsiteX9" fmla="*/ 0 w 287655"/>
                <a:gd name="connsiteY9" fmla="*/ 365760 h 365759"/>
                <a:gd name="connsiteX10" fmla="*/ 0 w 287655"/>
                <a:gd name="connsiteY10" fmla="*/ 7620 h 365759"/>
                <a:gd name="connsiteX11" fmla="*/ 70485 w 287655"/>
                <a:gd name="connsiteY11" fmla="*/ 7620 h 365759"/>
                <a:gd name="connsiteX12" fmla="*/ 70485 w 287655"/>
                <a:gd name="connsiteY12" fmla="*/ 41910 h 365759"/>
                <a:gd name="connsiteX13" fmla="*/ 86678 w 287655"/>
                <a:gd name="connsiteY13" fmla="*/ 24765 h 365759"/>
                <a:gd name="connsiteX14" fmla="*/ 107632 w 287655"/>
                <a:gd name="connsiteY14" fmla="*/ 11430 h 365759"/>
                <a:gd name="connsiteX15" fmla="*/ 132397 w 287655"/>
                <a:gd name="connsiteY15" fmla="*/ 2858 h 365759"/>
                <a:gd name="connsiteX16" fmla="*/ 160020 w 287655"/>
                <a:gd name="connsiteY16" fmla="*/ 0 h 365759"/>
                <a:gd name="connsiteX17" fmla="*/ 216218 w 287655"/>
                <a:gd name="connsiteY17" fmla="*/ 10478 h 365759"/>
                <a:gd name="connsiteX18" fmla="*/ 256222 w 287655"/>
                <a:gd name="connsiteY18" fmla="*/ 40958 h 365759"/>
                <a:gd name="connsiteX19" fmla="*/ 280035 w 287655"/>
                <a:gd name="connsiteY19" fmla="*/ 90488 h 365759"/>
                <a:gd name="connsiteX20" fmla="*/ 287655 w 287655"/>
                <a:gd name="connsiteY20" fmla="*/ 160972 h 365759"/>
                <a:gd name="connsiteX21" fmla="*/ 287655 w 287655"/>
                <a:gd name="connsiteY21" fmla="*/ 365760 h 365759"/>
                <a:gd name="connsiteX22" fmla="*/ 218122 w 287655"/>
                <a:gd name="connsiteY22" fmla="*/ 365760 h 365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365759">
                  <a:moveTo>
                    <a:pt x="218122" y="365760"/>
                  </a:moveTo>
                  <a:lnTo>
                    <a:pt x="218122" y="162878"/>
                  </a:lnTo>
                  <a:cubicBezTo>
                    <a:pt x="218122" y="130492"/>
                    <a:pt x="212407" y="105728"/>
                    <a:pt x="200978" y="89535"/>
                  </a:cubicBezTo>
                  <a:cubicBezTo>
                    <a:pt x="189547" y="73342"/>
                    <a:pt x="170497" y="64770"/>
                    <a:pt x="144780" y="64770"/>
                  </a:cubicBezTo>
                  <a:cubicBezTo>
                    <a:pt x="133350" y="64770"/>
                    <a:pt x="122872" y="66675"/>
                    <a:pt x="113347" y="70485"/>
                  </a:cubicBezTo>
                  <a:cubicBezTo>
                    <a:pt x="103822" y="74295"/>
                    <a:pt x="96203" y="80963"/>
                    <a:pt x="89535" y="89535"/>
                  </a:cubicBezTo>
                  <a:cubicBezTo>
                    <a:pt x="82868" y="98108"/>
                    <a:pt x="78105" y="107633"/>
                    <a:pt x="75247" y="119063"/>
                  </a:cubicBezTo>
                  <a:cubicBezTo>
                    <a:pt x="72390" y="130492"/>
                    <a:pt x="70485" y="142875"/>
                    <a:pt x="70485" y="156210"/>
                  </a:cubicBezTo>
                  <a:lnTo>
                    <a:pt x="70485" y="365760"/>
                  </a:lnTo>
                  <a:lnTo>
                    <a:pt x="0" y="365760"/>
                  </a:lnTo>
                  <a:lnTo>
                    <a:pt x="0" y="7620"/>
                  </a:lnTo>
                  <a:lnTo>
                    <a:pt x="70485" y="7620"/>
                  </a:lnTo>
                  <a:lnTo>
                    <a:pt x="70485" y="41910"/>
                  </a:lnTo>
                  <a:cubicBezTo>
                    <a:pt x="75247" y="35242"/>
                    <a:pt x="80010" y="29528"/>
                    <a:pt x="86678" y="24765"/>
                  </a:cubicBezTo>
                  <a:cubicBezTo>
                    <a:pt x="93345" y="20003"/>
                    <a:pt x="100013" y="15240"/>
                    <a:pt x="107632" y="11430"/>
                  </a:cubicBezTo>
                  <a:cubicBezTo>
                    <a:pt x="115253" y="7620"/>
                    <a:pt x="123825" y="4763"/>
                    <a:pt x="132397" y="2858"/>
                  </a:cubicBezTo>
                  <a:cubicBezTo>
                    <a:pt x="140970" y="953"/>
                    <a:pt x="150495" y="0"/>
                    <a:pt x="160020" y="0"/>
                  </a:cubicBezTo>
                  <a:cubicBezTo>
                    <a:pt x="181928" y="0"/>
                    <a:pt x="200025" y="3810"/>
                    <a:pt x="216218" y="10478"/>
                  </a:cubicBezTo>
                  <a:cubicBezTo>
                    <a:pt x="232410" y="17145"/>
                    <a:pt x="245745" y="27622"/>
                    <a:pt x="256222" y="40958"/>
                  </a:cubicBezTo>
                  <a:cubicBezTo>
                    <a:pt x="266700" y="54292"/>
                    <a:pt x="274320" y="70485"/>
                    <a:pt x="280035" y="90488"/>
                  </a:cubicBezTo>
                  <a:cubicBezTo>
                    <a:pt x="285750" y="110490"/>
                    <a:pt x="287655" y="134303"/>
                    <a:pt x="287655" y="160972"/>
                  </a:cubicBezTo>
                  <a:lnTo>
                    <a:pt x="287655" y="365760"/>
                  </a:lnTo>
                  <a:lnTo>
                    <a:pt x="218122" y="36576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5" name="Freeform 22">
              <a:extLst>
                <a:ext uri="{FF2B5EF4-FFF2-40B4-BE49-F238E27FC236}">
                  <a16:creationId xmlns:a16="http://schemas.microsoft.com/office/drawing/2014/main" id="{C72684EC-1BAA-C791-A689-20F8579A3405}"/>
                </a:ext>
              </a:extLst>
            </xdr:cNvPr>
            <xdr:cNvSpPr/>
          </xdr:nvSpPr>
          <xdr:spPr>
            <a:xfrm>
              <a:off x="13327837" y="6376036"/>
              <a:ext cx="320039" cy="374332"/>
            </a:xfrm>
            <a:custGeom>
              <a:avLst/>
              <a:gdLst>
                <a:gd name="connsiteX0" fmla="*/ 248602 w 320039"/>
                <a:gd name="connsiteY0" fmla="*/ 187643 h 374332"/>
                <a:gd name="connsiteX1" fmla="*/ 241935 w 320039"/>
                <a:gd name="connsiteY1" fmla="*/ 138113 h 374332"/>
                <a:gd name="connsiteX2" fmla="*/ 223838 w 320039"/>
                <a:gd name="connsiteY2" fmla="*/ 100013 h 374332"/>
                <a:gd name="connsiteX3" fmla="*/ 195263 w 320039"/>
                <a:gd name="connsiteY3" fmla="*/ 76200 h 374332"/>
                <a:gd name="connsiteX4" fmla="*/ 157163 w 320039"/>
                <a:gd name="connsiteY4" fmla="*/ 67628 h 374332"/>
                <a:gd name="connsiteX5" fmla="*/ 120967 w 320039"/>
                <a:gd name="connsiteY5" fmla="*/ 76200 h 374332"/>
                <a:gd name="connsiteX6" fmla="*/ 94297 w 320039"/>
                <a:gd name="connsiteY6" fmla="*/ 100013 h 374332"/>
                <a:gd name="connsiteX7" fmla="*/ 77152 w 320039"/>
                <a:gd name="connsiteY7" fmla="*/ 137160 h 374332"/>
                <a:gd name="connsiteX8" fmla="*/ 71438 w 320039"/>
                <a:gd name="connsiteY8" fmla="*/ 185738 h 374332"/>
                <a:gd name="connsiteX9" fmla="*/ 78105 w 320039"/>
                <a:gd name="connsiteY9" fmla="*/ 238125 h 374332"/>
                <a:gd name="connsiteX10" fmla="*/ 96202 w 320039"/>
                <a:gd name="connsiteY10" fmla="*/ 276225 h 374332"/>
                <a:gd name="connsiteX11" fmla="*/ 124777 w 320039"/>
                <a:gd name="connsiteY11" fmla="*/ 299085 h 374332"/>
                <a:gd name="connsiteX12" fmla="*/ 160972 w 320039"/>
                <a:gd name="connsiteY12" fmla="*/ 306705 h 374332"/>
                <a:gd name="connsiteX13" fmla="*/ 197167 w 320039"/>
                <a:gd name="connsiteY13" fmla="*/ 297180 h 374332"/>
                <a:gd name="connsiteX14" fmla="*/ 224790 w 320039"/>
                <a:gd name="connsiteY14" fmla="*/ 271463 h 374332"/>
                <a:gd name="connsiteX15" fmla="*/ 242888 w 320039"/>
                <a:gd name="connsiteY15" fmla="*/ 233363 h 374332"/>
                <a:gd name="connsiteX16" fmla="*/ 248602 w 320039"/>
                <a:gd name="connsiteY16" fmla="*/ 187643 h 374332"/>
                <a:gd name="connsiteX17" fmla="*/ 320040 w 320039"/>
                <a:gd name="connsiteY17" fmla="*/ 185738 h 374332"/>
                <a:gd name="connsiteX18" fmla="*/ 307657 w 320039"/>
                <a:gd name="connsiteY18" fmla="*/ 265748 h 374332"/>
                <a:gd name="connsiteX19" fmla="*/ 273367 w 320039"/>
                <a:gd name="connsiteY19" fmla="*/ 324803 h 374332"/>
                <a:gd name="connsiteX20" fmla="*/ 221932 w 320039"/>
                <a:gd name="connsiteY20" fmla="*/ 361950 h 374332"/>
                <a:gd name="connsiteX21" fmla="*/ 158115 w 320039"/>
                <a:gd name="connsiteY21" fmla="*/ 374333 h 374332"/>
                <a:gd name="connsiteX22" fmla="*/ 95250 w 320039"/>
                <a:gd name="connsiteY22" fmla="*/ 360998 h 374332"/>
                <a:gd name="connsiteX23" fmla="*/ 45720 w 320039"/>
                <a:gd name="connsiteY23" fmla="*/ 322898 h 374332"/>
                <a:gd name="connsiteX24" fmla="*/ 12382 w 320039"/>
                <a:gd name="connsiteY24" fmla="*/ 263843 h 374332"/>
                <a:gd name="connsiteX25" fmla="*/ 0 w 320039"/>
                <a:gd name="connsiteY25" fmla="*/ 187643 h 374332"/>
                <a:gd name="connsiteX26" fmla="*/ 12382 w 320039"/>
                <a:gd name="connsiteY26" fmla="*/ 108585 h 374332"/>
                <a:gd name="connsiteX27" fmla="*/ 45720 w 320039"/>
                <a:gd name="connsiteY27" fmla="*/ 49530 h 374332"/>
                <a:gd name="connsiteX28" fmla="*/ 96202 w 320039"/>
                <a:gd name="connsiteY28" fmla="*/ 12383 h 374332"/>
                <a:gd name="connsiteX29" fmla="*/ 159067 w 320039"/>
                <a:gd name="connsiteY29" fmla="*/ 0 h 374332"/>
                <a:gd name="connsiteX30" fmla="*/ 222885 w 320039"/>
                <a:gd name="connsiteY30" fmla="*/ 13335 h 374332"/>
                <a:gd name="connsiteX31" fmla="*/ 273367 w 320039"/>
                <a:gd name="connsiteY31" fmla="*/ 50483 h 374332"/>
                <a:gd name="connsiteX32" fmla="*/ 306705 w 320039"/>
                <a:gd name="connsiteY32" fmla="*/ 108585 h 374332"/>
                <a:gd name="connsiteX33" fmla="*/ 320040 w 320039"/>
                <a:gd name="connsiteY33" fmla="*/ 185738 h 3743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320039" h="374332">
                  <a:moveTo>
                    <a:pt x="248602" y="187643"/>
                  </a:moveTo>
                  <a:cubicBezTo>
                    <a:pt x="248602" y="169545"/>
                    <a:pt x="246697" y="153353"/>
                    <a:pt x="241935" y="138113"/>
                  </a:cubicBezTo>
                  <a:cubicBezTo>
                    <a:pt x="238125" y="123825"/>
                    <a:pt x="231457" y="110490"/>
                    <a:pt x="223838" y="100013"/>
                  </a:cubicBezTo>
                  <a:cubicBezTo>
                    <a:pt x="216217" y="89535"/>
                    <a:pt x="206692" y="81915"/>
                    <a:pt x="195263" y="76200"/>
                  </a:cubicBezTo>
                  <a:cubicBezTo>
                    <a:pt x="183832" y="70485"/>
                    <a:pt x="171450" y="67628"/>
                    <a:pt x="157163" y="67628"/>
                  </a:cubicBezTo>
                  <a:cubicBezTo>
                    <a:pt x="143827" y="67628"/>
                    <a:pt x="131445" y="70485"/>
                    <a:pt x="120967" y="76200"/>
                  </a:cubicBezTo>
                  <a:cubicBezTo>
                    <a:pt x="110490" y="81915"/>
                    <a:pt x="100965" y="89535"/>
                    <a:pt x="94297" y="100013"/>
                  </a:cubicBezTo>
                  <a:cubicBezTo>
                    <a:pt x="86677" y="110490"/>
                    <a:pt x="80963" y="122873"/>
                    <a:pt x="77152" y="137160"/>
                  </a:cubicBezTo>
                  <a:cubicBezTo>
                    <a:pt x="73342" y="151448"/>
                    <a:pt x="71438" y="167640"/>
                    <a:pt x="71438" y="185738"/>
                  </a:cubicBezTo>
                  <a:cubicBezTo>
                    <a:pt x="71438" y="205740"/>
                    <a:pt x="73342" y="222885"/>
                    <a:pt x="78105" y="238125"/>
                  </a:cubicBezTo>
                  <a:cubicBezTo>
                    <a:pt x="82867" y="253365"/>
                    <a:pt x="88582" y="265748"/>
                    <a:pt x="96202" y="276225"/>
                  </a:cubicBezTo>
                  <a:cubicBezTo>
                    <a:pt x="103822" y="286703"/>
                    <a:pt x="113347" y="294323"/>
                    <a:pt x="124777" y="299085"/>
                  </a:cubicBezTo>
                  <a:cubicBezTo>
                    <a:pt x="136207" y="304800"/>
                    <a:pt x="147638" y="306705"/>
                    <a:pt x="160972" y="306705"/>
                  </a:cubicBezTo>
                  <a:cubicBezTo>
                    <a:pt x="174307" y="306705"/>
                    <a:pt x="186690" y="303848"/>
                    <a:pt x="197167" y="297180"/>
                  </a:cubicBezTo>
                  <a:cubicBezTo>
                    <a:pt x="207645" y="290513"/>
                    <a:pt x="217170" y="281940"/>
                    <a:pt x="224790" y="271463"/>
                  </a:cubicBezTo>
                  <a:cubicBezTo>
                    <a:pt x="232410" y="260985"/>
                    <a:pt x="238125" y="247650"/>
                    <a:pt x="242888" y="233363"/>
                  </a:cubicBezTo>
                  <a:cubicBezTo>
                    <a:pt x="246697" y="220028"/>
                    <a:pt x="248602" y="203835"/>
                    <a:pt x="248602" y="187643"/>
                  </a:cubicBezTo>
                  <a:moveTo>
                    <a:pt x="320040" y="185738"/>
                  </a:moveTo>
                  <a:cubicBezTo>
                    <a:pt x="320040" y="215265"/>
                    <a:pt x="316230" y="241935"/>
                    <a:pt x="307657" y="265748"/>
                  </a:cubicBezTo>
                  <a:cubicBezTo>
                    <a:pt x="299085" y="288608"/>
                    <a:pt x="287655" y="308610"/>
                    <a:pt x="273367" y="324803"/>
                  </a:cubicBezTo>
                  <a:cubicBezTo>
                    <a:pt x="259080" y="340995"/>
                    <a:pt x="241935" y="353378"/>
                    <a:pt x="221932" y="361950"/>
                  </a:cubicBezTo>
                  <a:cubicBezTo>
                    <a:pt x="201930" y="370523"/>
                    <a:pt x="180975" y="374333"/>
                    <a:pt x="158115" y="374333"/>
                  </a:cubicBezTo>
                  <a:cubicBezTo>
                    <a:pt x="135255" y="374333"/>
                    <a:pt x="114300" y="369570"/>
                    <a:pt x="95250" y="360998"/>
                  </a:cubicBezTo>
                  <a:cubicBezTo>
                    <a:pt x="76200" y="352425"/>
                    <a:pt x="59055" y="339090"/>
                    <a:pt x="45720" y="322898"/>
                  </a:cubicBezTo>
                  <a:cubicBezTo>
                    <a:pt x="31432" y="306705"/>
                    <a:pt x="20955" y="286703"/>
                    <a:pt x="12382" y="263843"/>
                  </a:cubicBezTo>
                  <a:cubicBezTo>
                    <a:pt x="4763" y="240983"/>
                    <a:pt x="0" y="215265"/>
                    <a:pt x="0" y="187643"/>
                  </a:cubicBezTo>
                  <a:cubicBezTo>
                    <a:pt x="0" y="158115"/>
                    <a:pt x="3810" y="132398"/>
                    <a:pt x="12382" y="108585"/>
                  </a:cubicBezTo>
                  <a:cubicBezTo>
                    <a:pt x="20955" y="85725"/>
                    <a:pt x="31432" y="65723"/>
                    <a:pt x="45720" y="49530"/>
                  </a:cubicBezTo>
                  <a:cubicBezTo>
                    <a:pt x="60007" y="33338"/>
                    <a:pt x="77152" y="20955"/>
                    <a:pt x="96202" y="12383"/>
                  </a:cubicBezTo>
                  <a:cubicBezTo>
                    <a:pt x="115252" y="3810"/>
                    <a:pt x="136207" y="0"/>
                    <a:pt x="159067" y="0"/>
                  </a:cubicBezTo>
                  <a:cubicBezTo>
                    <a:pt x="181927" y="0"/>
                    <a:pt x="202882" y="4763"/>
                    <a:pt x="222885" y="13335"/>
                  </a:cubicBezTo>
                  <a:cubicBezTo>
                    <a:pt x="241935" y="21908"/>
                    <a:pt x="259080" y="34290"/>
                    <a:pt x="273367" y="50483"/>
                  </a:cubicBezTo>
                  <a:cubicBezTo>
                    <a:pt x="287655" y="66675"/>
                    <a:pt x="299085" y="85725"/>
                    <a:pt x="306705" y="108585"/>
                  </a:cubicBezTo>
                  <a:cubicBezTo>
                    <a:pt x="315277" y="132398"/>
                    <a:pt x="320040" y="158115"/>
                    <a:pt x="320040" y="185738"/>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6" name="Freeform 23">
              <a:extLst>
                <a:ext uri="{FF2B5EF4-FFF2-40B4-BE49-F238E27FC236}">
                  <a16:creationId xmlns:a16="http://schemas.microsoft.com/office/drawing/2014/main" id="{3BBF49D5-601C-8338-4EE2-1EC5A200A6F3}"/>
                </a:ext>
              </a:extLst>
            </xdr:cNvPr>
            <xdr:cNvSpPr/>
          </xdr:nvSpPr>
          <xdr:spPr>
            <a:xfrm>
              <a:off x="13699312" y="6376989"/>
              <a:ext cx="287655" cy="365759"/>
            </a:xfrm>
            <a:custGeom>
              <a:avLst/>
              <a:gdLst>
                <a:gd name="connsiteX0" fmla="*/ 218122 w 287655"/>
                <a:gd name="connsiteY0" fmla="*/ 365760 h 365759"/>
                <a:gd name="connsiteX1" fmla="*/ 218122 w 287655"/>
                <a:gd name="connsiteY1" fmla="*/ 162878 h 365759"/>
                <a:gd name="connsiteX2" fmla="*/ 200977 w 287655"/>
                <a:gd name="connsiteY2" fmla="*/ 89535 h 365759"/>
                <a:gd name="connsiteX3" fmla="*/ 144780 w 287655"/>
                <a:gd name="connsiteY3" fmla="*/ 64770 h 365759"/>
                <a:gd name="connsiteX4" fmla="*/ 113347 w 287655"/>
                <a:gd name="connsiteY4" fmla="*/ 70485 h 365759"/>
                <a:gd name="connsiteX5" fmla="*/ 89535 w 287655"/>
                <a:gd name="connsiteY5" fmla="*/ 89535 h 365759"/>
                <a:gd name="connsiteX6" fmla="*/ 75247 w 287655"/>
                <a:gd name="connsiteY6" fmla="*/ 119063 h 365759"/>
                <a:gd name="connsiteX7" fmla="*/ 70485 w 287655"/>
                <a:gd name="connsiteY7" fmla="*/ 156210 h 365759"/>
                <a:gd name="connsiteX8" fmla="*/ 70485 w 287655"/>
                <a:gd name="connsiteY8" fmla="*/ 365760 h 365759"/>
                <a:gd name="connsiteX9" fmla="*/ 0 w 287655"/>
                <a:gd name="connsiteY9" fmla="*/ 365760 h 365759"/>
                <a:gd name="connsiteX10" fmla="*/ 0 w 287655"/>
                <a:gd name="connsiteY10" fmla="*/ 7620 h 365759"/>
                <a:gd name="connsiteX11" fmla="*/ 70485 w 287655"/>
                <a:gd name="connsiteY11" fmla="*/ 7620 h 365759"/>
                <a:gd name="connsiteX12" fmla="*/ 70485 w 287655"/>
                <a:gd name="connsiteY12" fmla="*/ 41910 h 365759"/>
                <a:gd name="connsiteX13" fmla="*/ 86677 w 287655"/>
                <a:gd name="connsiteY13" fmla="*/ 24765 h 365759"/>
                <a:gd name="connsiteX14" fmla="*/ 107632 w 287655"/>
                <a:gd name="connsiteY14" fmla="*/ 11430 h 365759"/>
                <a:gd name="connsiteX15" fmla="*/ 132397 w 287655"/>
                <a:gd name="connsiteY15" fmla="*/ 2858 h 365759"/>
                <a:gd name="connsiteX16" fmla="*/ 160020 w 287655"/>
                <a:gd name="connsiteY16" fmla="*/ 0 h 365759"/>
                <a:gd name="connsiteX17" fmla="*/ 216218 w 287655"/>
                <a:gd name="connsiteY17" fmla="*/ 10478 h 365759"/>
                <a:gd name="connsiteX18" fmla="*/ 256222 w 287655"/>
                <a:gd name="connsiteY18" fmla="*/ 40958 h 365759"/>
                <a:gd name="connsiteX19" fmla="*/ 280035 w 287655"/>
                <a:gd name="connsiteY19" fmla="*/ 90488 h 365759"/>
                <a:gd name="connsiteX20" fmla="*/ 287655 w 287655"/>
                <a:gd name="connsiteY20" fmla="*/ 160972 h 365759"/>
                <a:gd name="connsiteX21" fmla="*/ 287655 w 287655"/>
                <a:gd name="connsiteY21" fmla="*/ 365760 h 365759"/>
                <a:gd name="connsiteX22" fmla="*/ 218122 w 287655"/>
                <a:gd name="connsiteY22" fmla="*/ 365760 h 365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365759">
                  <a:moveTo>
                    <a:pt x="218122" y="365760"/>
                  </a:moveTo>
                  <a:lnTo>
                    <a:pt x="218122" y="162878"/>
                  </a:lnTo>
                  <a:cubicBezTo>
                    <a:pt x="218122" y="130492"/>
                    <a:pt x="212407" y="105728"/>
                    <a:pt x="200977" y="89535"/>
                  </a:cubicBezTo>
                  <a:cubicBezTo>
                    <a:pt x="189547" y="73342"/>
                    <a:pt x="170497" y="64770"/>
                    <a:pt x="144780" y="64770"/>
                  </a:cubicBezTo>
                  <a:cubicBezTo>
                    <a:pt x="133350" y="64770"/>
                    <a:pt x="122872" y="66675"/>
                    <a:pt x="113347" y="70485"/>
                  </a:cubicBezTo>
                  <a:cubicBezTo>
                    <a:pt x="103822" y="74295"/>
                    <a:pt x="96202" y="80963"/>
                    <a:pt x="89535" y="89535"/>
                  </a:cubicBezTo>
                  <a:cubicBezTo>
                    <a:pt x="82868" y="98108"/>
                    <a:pt x="78105" y="107633"/>
                    <a:pt x="75247" y="119063"/>
                  </a:cubicBezTo>
                  <a:cubicBezTo>
                    <a:pt x="72390" y="130492"/>
                    <a:pt x="70485" y="142875"/>
                    <a:pt x="70485" y="156210"/>
                  </a:cubicBezTo>
                  <a:lnTo>
                    <a:pt x="70485" y="365760"/>
                  </a:lnTo>
                  <a:lnTo>
                    <a:pt x="0" y="365760"/>
                  </a:lnTo>
                  <a:lnTo>
                    <a:pt x="0" y="7620"/>
                  </a:lnTo>
                  <a:lnTo>
                    <a:pt x="70485" y="7620"/>
                  </a:lnTo>
                  <a:lnTo>
                    <a:pt x="70485" y="41910"/>
                  </a:lnTo>
                  <a:cubicBezTo>
                    <a:pt x="75247" y="35242"/>
                    <a:pt x="80010" y="29528"/>
                    <a:pt x="86677" y="24765"/>
                  </a:cubicBezTo>
                  <a:cubicBezTo>
                    <a:pt x="93345" y="20003"/>
                    <a:pt x="100013" y="15240"/>
                    <a:pt x="107632" y="11430"/>
                  </a:cubicBezTo>
                  <a:cubicBezTo>
                    <a:pt x="115252" y="7620"/>
                    <a:pt x="123825" y="4763"/>
                    <a:pt x="132397" y="2858"/>
                  </a:cubicBezTo>
                  <a:cubicBezTo>
                    <a:pt x="140970" y="953"/>
                    <a:pt x="150495" y="0"/>
                    <a:pt x="160020" y="0"/>
                  </a:cubicBezTo>
                  <a:cubicBezTo>
                    <a:pt x="181927" y="0"/>
                    <a:pt x="200025" y="3810"/>
                    <a:pt x="216218" y="10478"/>
                  </a:cubicBezTo>
                  <a:cubicBezTo>
                    <a:pt x="232410" y="17145"/>
                    <a:pt x="245745" y="27622"/>
                    <a:pt x="256222" y="40958"/>
                  </a:cubicBezTo>
                  <a:cubicBezTo>
                    <a:pt x="266700" y="54292"/>
                    <a:pt x="274320" y="70485"/>
                    <a:pt x="280035" y="90488"/>
                  </a:cubicBezTo>
                  <a:cubicBezTo>
                    <a:pt x="285750" y="110490"/>
                    <a:pt x="287655" y="134303"/>
                    <a:pt x="287655" y="160972"/>
                  </a:cubicBezTo>
                  <a:lnTo>
                    <a:pt x="287655" y="365760"/>
                  </a:lnTo>
                  <a:lnTo>
                    <a:pt x="218122" y="36576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nvGrpSpPr>
          <xdr:cNvPr id="15" name="Graphic 4">
            <a:extLst>
              <a:ext uri="{FF2B5EF4-FFF2-40B4-BE49-F238E27FC236}">
                <a16:creationId xmlns:a16="http://schemas.microsoft.com/office/drawing/2014/main" id="{0CA9E721-797A-A27D-3306-882AC0D04EB5}"/>
              </a:ext>
            </a:extLst>
          </xdr:cNvPr>
          <xdr:cNvGrpSpPr/>
        </xdr:nvGrpSpPr>
        <xdr:grpSpPr>
          <a:xfrm>
            <a:off x="9673094" y="5359719"/>
            <a:ext cx="1351597" cy="1383029"/>
            <a:chOff x="9673094" y="5359719"/>
            <a:chExt cx="1351597" cy="1383029"/>
          </a:xfrm>
        </xdr:grpSpPr>
        <xdr:sp macro="" textlink="">
          <xdr:nvSpPr>
            <xdr:cNvPr id="16" name="Freeform 9">
              <a:extLst>
                <a:ext uri="{FF2B5EF4-FFF2-40B4-BE49-F238E27FC236}">
                  <a16:creationId xmlns:a16="http://schemas.microsoft.com/office/drawing/2014/main" id="{7B3487F5-FFBD-4566-ED56-FA9DBA49A5E2}"/>
                </a:ext>
              </a:extLst>
            </xdr:cNvPr>
            <xdr:cNvSpPr/>
          </xdr:nvSpPr>
          <xdr:spPr>
            <a:xfrm>
              <a:off x="9673094" y="5359719"/>
              <a:ext cx="1351597" cy="493394"/>
            </a:xfrm>
            <a:custGeom>
              <a:avLst/>
              <a:gdLst>
                <a:gd name="connsiteX0" fmla="*/ 1351598 w 1351597"/>
                <a:gd name="connsiteY0" fmla="*/ 0 h 493394"/>
                <a:gd name="connsiteX1" fmla="*/ 0 w 1351597"/>
                <a:gd name="connsiteY1" fmla="*/ 493395 h 493394"/>
                <a:gd name="connsiteX2" fmla="*/ 1351598 w 1351597"/>
                <a:gd name="connsiteY2" fmla="*/ 255270 h 493394"/>
                <a:gd name="connsiteX3" fmla="*/ 1351598 w 1351597"/>
                <a:gd name="connsiteY3" fmla="*/ 0 h 493394"/>
              </a:gdLst>
              <a:ahLst/>
              <a:cxnLst>
                <a:cxn ang="0">
                  <a:pos x="connsiteX0" y="connsiteY0"/>
                </a:cxn>
                <a:cxn ang="0">
                  <a:pos x="connsiteX1" y="connsiteY1"/>
                </a:cxn>
                <a:cxn ang="0">
                  <a:pos x="connsiteX2" y="connsiteY2"/>
                </a:cxn>
                <a:cxn ang="0">
                  <a:pos x="connsiteX3" y="connsiteY3"/>
                </a:cxn>
              </a:cxnLst>
              <a:rect l="l" t="t" r="r" b="b"/>
              <a:pathLst>
                <a:path w="1351597" h="493394">
                  <a:moveTo>
                    <a:pt x="1351598" y="0"/>
                  </a:moveTo>
                  <a:lnTo>
                    <a:pt x="0" y="493395"/>
                  </a:lnTo>
                  <a:lnTo>
                    <a:pt x="1351598" y="255270"/>
                  </a:lnTo>
                  <a:lnTo>
                    <a:pt x="1351598" y="0"/>
                  </a:lnTo>
                  <a:close/>
                </a:path>
              </a:pathLst>
            </a:custGeom>
            <a:solidFill>
              <a:srgbClr val="FFE6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reeform 10">
              <a:extLst>
                <a:ext uri="{FF2B5EF4-FFF2-40B4-BE49-F238E27FC236}">
                  <a16:creationId xmlns:a16="http://schemas.microsoft.com/office/drawing/2014/main" id="{27D8E3B7-BD4D-7130-4A9D-4C52A5E46B16}"/>
                </a:ext>
              </a:extLst>
            </xdr:cNvPr>
            <xdr:cNvSpPr/>
          </xdr:nvSpPr>
          <xdr:spPr>
            <a:xfrm>
              <a:off x="9684524" y="6058854"/>
              <a:ext cx="1135379" cy="683894"/>
            </a:xfrm>
            <a:custGeom>
              <a:avLst/>
              <a:gdLst>
                <a:gd name="connsiteX0" fmla="*/ 911543 w 1135379"/>
                <a:gd name="connsiteY0" fmla="*/ 0 h 683894"/>
                <a:gd name="connsiteX1" fmla="*/ 795338 w 1135379"/>
                <a:gd name="connsiteY1" fmla="*/ 222885 h 683894"/>
                <a:gd name="connsiteX2" fmla="*/ 679133 w 1135379"/>
                <a:gd name="connsiteY2" fmla="*/ 0 h 683894"/>
                <a:gd name="connsiteX3" fmla="*/ 452438 w 1135379"/>
                <a:gd name="connsiteY3" fmla="*/ 0 h 683894"/>
                <a:gd name="connsiteX4" fmla="*/ 691515 w 1135379"/>
                <a:gd name="connsiteY4" fmla="*/ 413385 h 683894"/>
                <a:gd name="connsiteX5" fmla="*/ 691515 w 1135379"/>
                <a:gd name="connsiteY5" fmla="*/ 683895 h 683894"/>
                <a:gd name="connsiteX6" fmla="*/ 896303 w 1135379"/>
                <a:gd name="connsiteY6" fmla="*/ 683895 h 683894"/>
                <a:gd name="connsiteX7" fmla="*/ 896303 w 1135379"/>
                <a:gd name="connsiteY7" fmla="*/ 413385 h 683894"/>
                <a:gd name="connsiteX8" fmla="*/ 1135380 w 1135379"/>
                <a:gd name="connsiteY8" fmla="*/ 0 h 683894"/>
                <a:gd name="connsiteX9" fmla="*/ 911543 w 1135379"/>
                <a:gd name="connsiteY9" fmla="*/ 0 h 683894"/>
                <a:gd name="connsiteX10" fmla="*/ 0 w 1135379"/>
                <a:gd name="connsiteY10" fmla="*/ 0 h 683894"/>
                <a:gd name="connsiteX11" fmla="*/ 0 w 1135379"/>
                <a:gd name="connsiteY11" fmla="*/ 683895 h 683894"/>
                <a:gd name="connsiteX12" fmla="*/ 546735 w 1135379"/>
                <a:gd name="connsiteY12" fmla="*/ 683895 h 683894"/>
                <a:gd name="connsiteX13" fmla="*/ 546735 w 1135379"/>
                <a:gd name="connsiteY13" fmla="*/ 526732 h 683894"/>
                <a:gd name="connsiteX14" fmla="*/ 204788 w 1135379"/>
                <a:gd name="connsiteY14" fmla="*/ 526732 h 683894"/>
                <a:gd name="connsiteX15" fmla="*/ 204788 w 1135379"/>
                <a:gd name="connsiteY15" fmla="*/ 414338 h 683894"/>
                <a:gd name="connsiteX16" fmla="*/ 452438 w 1135379"/>
                <a:gd name="connsiteY16" fmla="*/ 414338 h 683894"/>
                <a:gd name="connsiteX17" fmla="*/ 452438 w 1135379"/>
                <a:gd name="connsiteY17" fmla="*/ 270510 h 683894"/>
                <a:gd name="connsiteX18" fmla="*/ 204788 w 1135379"/>
                <a:gd name="connsiteY18" fmla="*/ 270510 h 683894"/>
                <a:gd name="connsiteX19" fmla="*/ 204788 w 1135379"/>
                <a:gd name="connsiteY19" fmla="*/ 157163 h 683894"/>
                <a:gd name="connsiteX20" fmla="*/ 479108 w 1135379"/>
                <a:gd name="connsiteY20" fmla="*/ 157163 h 683894"/>
                <a:gd name="connsiteX21" fmla="*/ 388620 w 1135379"/>
                <a:gd name="connsiteY21" fmla="*/ 0 h 683894"/>
                <a:gd name="connsiteX22" fmla="*/ 0 w 1135379"/>
                <a:gd name="connsiteY22" fmla="*/ 0 h 683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135379" h="683894">
                  <a:moveTo>
                    <a:pt x="911543" y="0"/>
                  </a:moveTo>
                  <a:lnTo>
                    <a:pt x="795338" y="222885"/>
                  </a:lnTo>
                  <a:lnTo>
                    <a:pt x="679133" y="0"/>
                  </a:lnTo>
                  <a:lnTo>
                    <a:pt x="452438" y="0"/>
                  </a:lnTo>
                  <a:lnTo>
                    <a:pt x="691515" y="413385"/>
                  </a:lnTo>
                  <a:lnTo>
                    <a:pt x="691515" y="683895"/>
                  </a:lnTo>
                  <a:lnTo>
                    <a:pt x="896303" y="683895"/>
                  </a:lnTo>
                  <a:lnTo>
                    <a:pt x="896303" y="413385"/>
                  </a:lnTo>
                  <a:lnTo>
                    <a:pt x="1135380" y="0"/>
                  </a:lnTo>
                  <a:lnTo>
                    <a:pt x="911543" y="0"/>
                  </a:lnTo>
                  <a:close/>
                  <a:moveTo>
                    <a:pt x="0" y="0"/>
                  </a:moveTo>
                  <a:lnTo>
                    <a:pt x="0" y="683895"/>
                  </a:lnTo>
                  <a:lnTo>
                    <a:pt x="546735" y="683895"/>
                  </a:lnTo>
                  <a:lnTo>
                    <a:pt x="546735" y="526732"/>
                  </a:lnTo>
                  <a:lnTo>
                    <a:pt x="204788" y="526732"/>
                  </a:lnTo>
                  <a:lnTo>
                    <a:pt x="204788" y="414338"/>
                  </a:lnTo>
                  <a:lnTo>
                    <a:pt x="452438" y="414338"/>
                  </a:lnTo>
                  <a:lnTo>
                    <a:pt x="452438" y="270510"/>
                  </a:lnTo>
                  <a:lnTo>
                    <a:pt x="204788" y="270510"/>
                  </a:lnTo>
                  <a:lnTo>
                    <a:pt x="204788" y="157163"/>
                  </a:lnTo>
                  <a:lnTo>
                    <a:pt x="479108" y="157163"/>
                  </a:lnTo>
                  <a:lnTo>
                    <a:pt x="388620" y="0"/>
                  </a:lnTo>
                  <a:lnTo>
                    <a:pt x="0" y="0"/>
                  </a:lnTo>
                  <a:close/>
                </a:path>
              </a:pathLst>
            </a:custGeom>
            <a:solidFill>
              <a:srgbClr val="2E2E38"/>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105</xdr:row>
      <xdr:rowOff>76622</xdr:rowOff>
    </xdr:from>
    <xdr:to>
      <xdr:col>6</xdr:col>
      <xdr:colOff>199500</xdr:colOff>
      <xdr:row>121</xdr:row>
      <xdr:rowOff>59522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127706</xdr:rowOff>
    </xdr:from>
    <xdr:to>
      <xdr:col>6</xdr:col>
      <xdr:colOff>199500</xdr:colOff>
      <xdr:row>97</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128</xdr:row>
      <xdr:rowOff>119062</xdr:rowOff>
    </xdr:from>
    <xdr:to>
      <xdr:col>6</xdr:col>
      <xdr:colOff>199500</xdr:colOff>
      <xdr:row>143</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147</xdr:row>
      <xdr:rowOff>104775</xdr:rowOff>
    </xdr:from>
    <xdr:to>
      <xdr:col>6</xdr:col>
      <xdr:colOff>209025</xdr:colOff>
      <xdr:row>162</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66675</xdr:rowOff>
    </xdr:from>
    <xdr:to>
      <xdr:col>6</xdr:col>
      <xdr:colOff>199500</xdr:colOff>
      <xdr:row>42</xdr:row>
      <xdr:rowOff>49575</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45</xdr:row>
      <xdr:rowOff>22411</xdr:rowOff>
    </xdr:from>
    <xdr:to>
      <xdr:col>6</xdr:col>
      <xdr:colOff>285750</xdr:colOff>
      <xdr:row>62</xdr:row>
      <xdr:rowOff>104775</xdr:rowOff>
    </xdr:to>
    <xdr:graphicFrame macro="">
      <xdr:nvGraphicFramePr>
        <xdr:cNvPr id="5" name="Chart 4">
          <a:extLst>
            <a:ext uri="{FF2B5EF4-FFF2-40B4-BE49-F238E27FC236}">
              <a16:creationId xmlns:a16="http://schemas.microsoft.com/office/drawing/2014/main" id="{D13F855B-9A57-4850-B0FC-6E913BF8A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65</xdr:row>
      <xdr:rowOff>0</xdr:rowOff>
    </xdr:from>
    <xdr:to>
      <xdr:col>6</xdr:col>
      <xdr:colOff>190500</xdr:colOff>
      <xdr:row>79</xdr:row>
      <xdr:rowOff>171450</xdr:rowOff>
    </xdr:to>
    <xdr:graphicFrame macro="">
      <xdr:nvGraphicFramePr>
        <xdr:cNvPr id="6" name="Chart 5">
          <a:extLst>
            <a:ext uri="{FF2B5EF4-FFF2-40B4-BE49-F238E27FC236}">
              <a16:creationId xmlns:a16="http://schemas.microsoft.com/office/drawing/2014/main" id="{0D6C2FF3-CEDD-449A-8722-6D7194971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Y:\Marinus%20Link%202025\Results\Results%20workbooks\Published%202025\EY%20results%20workbook%20-%20Marinus%20Link%202025%20Step%20Change%204%20September%202025%20Revised.xlsx" TargetMode="External"/><Relationship Id="rId1" Type="http://schemas.openxmlformats.org/officeDocument/2006/relationships/externalLinkPath" Target="EY%20results%20workbook%20-%20Marinus%20Link%202025%20Step%20Change%204%20September%202025%20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Release notice"/>
      <sheetName val="Version notes"/>
      <sheetName val="Abbreviations and notes"/>
      <sheetName val="---Compare options---"/>
      <sheetName val="BaseCase_CF"/>
      <sheetName val="BaseCase_Generation"/>
      <sheetName val="BaseCase_Capacity"/>
      <sheetName val="BaseCase_REZ Generation"/>
      <sheetName val="BaseCase_REZ 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BaseCase_Emissions Cost"/>
      <sheetName val="ML1_CF"/>
      <sheetName val="ML1_Generation"/>
      <sheetName val="ML1_Capacity"/>
      <sheetName val="ML1_REZ Generation"/>
      <sheetName val="ML1_REZ Capacity"/>
      <sheetName val="ML1_VOM Cost"/>
      <sheetName val="ML1_FOM Cost"/>
      <sheetName val="ML1_Fuel Cost"/>
      <sheetName val="ML1_Build Cost"/>
      <sheetName val="ML1_Rehab Cost"/>
      <sheetName val="ML1_REZ Tx Cost"/>
      <sheetName val="ML1_SyncCon Cost"/>
      <sheetName val="ML1_USE+DSP Cost"/>
      <sheetName val="ML1_Emissions Cost"/>
      <sheetName val="ML2_CF"/>
      <sheetName val="ML2_Generation"/>
      <sheetName val="ML2_Capacity"/>
      <sheetName val="ML2_REZ Generation"/>
      <sheetName val="ML2_REZ Capacity"/>
      <sheetName val="ML2_VOM Cost"/>
      <sheetName val="ML2_FOM Cost"/>
      <sheetName val="ML2_Fuel Cost"/>
      <sheetName val="ML2_Build Cost"/>
      <sheetName val="ML2_Rehab Cost"/>
      <sheetName val="ML2_REZ Tx Cost"/>
      <sheetName val="ML2_USE+DSP Cost"/>
      <sheetName val="ML2_SyncCon Cost"/>
      <sheetName val="ML2_Emissions Cost"/>
    </sheetNames>
    <sheetDataSet>
      <sheetData sheetId="0"/>
      <sheetData sheetId="1"/>
      <sheetData sheetId="2"/>
      <sheetData sheetId="3"/>
      <sheetData sheetId="4">
        <row r="6">
          <cell r="I6" t="str">
            <v>2026-27</v>
          </cell>
          <cell r="J6" t="str">
            <v>2027-28</v>
          </cell>
          <cell r="K6" t="str">
            <v>2028-29</v>
          </cell>
          <cell r="L6" t="str">
            <v>2029-30</v>
          </cell>
          <cell r="M6" t="str">
            <v>2030-31</v>
          </cell>
          <cell r="N6" t="str">
            <v>2031-32</v>
          </cell>
          <cell r="O6" t="str">
            <v>2032-33</v>
          </cell>
          <cell r="P6" t="str">
            <v>2033-34</v>
          </cell>
          <cell r="Q6" t="str">
            <v>2034-35</v>
          </cell>
          <cell r="R6" t="str">
            <v>2035-36</v>
          </cell>
          <cell r="S6" t="str">
            <v>2036-37</v>
          </cell>
          <cell r="T6" t="str">
            <v>2037-38</v>
          </cell>
          <cell r="U6" t="str">
            <v>2038-39</v>
          </cell>
          <cell r="V6" t="str">
            <v>2039-40</v>
          </cell>
          <cell r="W6" t="str">
            <v>2040-41</v>
          </cell>
          <cell r="X6" t="str">
            <v>2041-42</v>
          </cell>
          <cell r="Y6" t="str">
            <v>2042-43</v>
          </cell>
          <cell r="Z6" t="str">
            <v>2043-44</v>
          </cell>
          <cell r="AA6" t="str">
            <v>2044-45</v>
          </cell>
          <cell r="AB6" t="str">
            <v>2045-46</v>
          </cell>
          <cell r="AC6" t="str">
            <v>2046-47</v>
          </cell>
          <cell r="AD6" t="str">
            <v>2047-48</v>
          </cell>
          <cell r="AE6" t="str">
            <v>2048-49</v>
          </cell>
          <cell r="AF6" t="str">
            <v>2049-50</v>
          </cell>
          <cell r="AG6" t="str">
            <v>2050-51</v>
          </cell>
        </row>
        <row r="49">
          <cell r="H49" t="str">
            <v>Emissions</v>
          </cell>
          <cell r="I49">
            <v>-120.0395858503161</v>
          </cell>
          <cell r="J49">
            <v>-130.87477833361737</v>
          </cell>
          <cell r="K49">
            <v>-115.96071455183252</v>
          </cell>
          <cell r="L49">
            <v>-77.293230406003545</v>
          </cell>
          <cell r="M49">
            <v>-62.996105561870152</v>
          </cell>
          <cell r="N49">
            <v>-56.705459410234823</v>
          </cell>
          <cell r="O49">
            <v>-53.693081076264384</v>
          </cell>
          <cell r="P49">
            <v>-11.051437388826628</v>
          </cell>
          <cell r="Q49">
            <v>59.245483442374969</v>
          </cell>
          <cell r="R49">
            <v>85.727934224644443</v>
          </cell>
          <cell r="S49">
            <v>89.674808172737244</v>
          </cell>
          <cell r="T49">
            <v>66.187727433260065</v>
          </cell>
          <cell r="U49">
            <v>9.2427571513114959</v>
          </cell>
          <cell r="V49">
            <v>-14.428299576903694</v>
          </cell>
          <cell r="W49">
            <v>11.495149475800572</v>
          </cell>
          <cell r="X49">
            <v>49.059443922909672</v>
          </cell>
          <cell r="Y49">
            <v>63.471828904333528</v>
          </cell>
          <cell r="Z49">
            <v>44.714303046043611</v>
          </cell>
          <cell r="AA49">
            <v>32.493995124677895</v>
          </cell>
          <cell r="AB49">
            <v>34.916651751375817</v>
          </cell>
          <cell r="AC49">
            <v>35.18172369546059</v>
          </cell>
          <cell r="AD49">
            <v>36.900153465332984</v>
          </cell>
          <cell r="AE49">
            <v>36.266343543724972</v>
          </cell>
          <cell r="AF49">
            <v>40.726496168712913</v>
          </cell>
          <cell r="AG49">
            <v>51.846385800650928</v>
          </cell>
        </row>
        <row r="68">
          <cell r="I68" t="str">
            <v>2026-27</v>
          </cell>
          <cell r="J68" t="str">
            <v>2027-28</v>
          </cell>
          <cell r="K68" t="str">
            <v>2028-29</v>
          </cell>
          <cell r="L68" t="str">
            <v>2029-30</v>
          </cell>
          <cell r="M68" t="str">
            <v>2030-31</v>
          </cell>
          <cell r="N68" t="str">
            <v>2031-32</v>
          </cell>
          <cell r="O68" t="str">
            <v>2032-33</v>
          </cell>
          <cell r="P68" t="str">
            <v>2033-34</v>
          </cell>
          <cell r="Q68" t="str">
            <v>2034-35</v>
          </cell>
          <cell r="R68" t="str">
            <v>2035-36</v>
          </cell>
          <cell r="S68" t="str">
            <v>2036-37</v>
          </cell>
          <cell r="T68" t="str">
            <v>2037-38</v>
          </cell>
          <cell r="U68" t="str">
            <v>2038-39</v>
          </cell>
          <cell r="V68" t="str">
            <v>2039-40</v>
          </cell>
          <cell r="W68" t="str">
            <v>2040-41</v>
          </cell>
          <cell r="X68" t="str">
            <v>2041-42</v>
          </cell>
          <cell r="Y68" t="str">
            <v>2042-43</v>
          </cell>
          <cell r="Z68" t="str">
            <v>2043-44</v>
          </cell>
          <cell r="AA68" t="str">
            <v>2044-45</v>
          </cell>
          <cell r="AB68" t="str">
            <v>2045-46</v>
          </cell>
          <cell r="AC68" t="str">
            <v>2046-47</v>
          </cell>
          <cell r="AD68" t="str">
            <v>2047-48</v>
          </cell>
          <cell r="AE68" t="str">
            <v>2048-49</v>
          </cell>
          <cell r="AF68" t="str">
            <v>2049-50</v>
          </cell>
          <cell r="AG68" t="str">
            <v>2050-51</v>
          </cell>
        </row>
        <row r="69">
          <cell r="H69" t="str">
            <v>Emissions</v>
          </cell>
          <cell r="I69">
            <v>-120.0395858503161</v>
          </cell>
          <cell r="J69">
            <v>-250.91436418393346</v>
          </cell>
          <cell r="K69">
            <v>-366.87507873576601</v>
          </cell>
          <cell r="L69">
            <v>-444.16830914176956</v>
          </cell>
          <cell r="M69">
            <v>-507.16441470363969</v>
          </cell>
          <cell r="N69">
            <v>-563.86987411387452</v>
          </cell>
          <cell r="O69">
            <v>-617.56295519013895</v>
          </cell>
          <cell r="P69">
            <v>-628.61439257896564</v>
          </cell>
          <cell r="Q69">
            <v>-569.36890913659067</v>
          </cell>
          <cell r="R69">
            <v>-483.64097491194622</v>
          </cell>
          <cell r="S69">
            <v>-393.96616673920897</v>
          </cell>
          <cell r="T69">
            <v>-327.77843930594889</v>
          </cell>
          <cell r="U69">
            <v>-318.53568215463741</v>
          </cell>
          <cell r="V69">
            <v>-332.96398173154108</v>
          </cell>
          <cell r="W69">
            <v>-321.46883225574049</v>
          </cell>
          <cell r="X69">
            <v>-272.40938833283082</v>
          </cell>
          <cell r="Y69">
            <v>-208.93755942849728</v>
          </cell>
          <cell r="Z69">
            <v>-164.22325638245366</v>
          </cell>
          <cell r="AA69">
            <v>-131.72926125777576</v>
          </cell>
          <cell r="AB69">
            <v>-96.812609506399951</v>
          </cell>
          <cell r="AC69">
            <v>-61.630885810939361</v>
          </cell>
          <cell r="AD69">
            <v>-24.730732345606377</v>
          </cell>
          <cell r="AE69">
            <v>11.535611198118595</v>
          </cell>
          <cell r="AF69">
            <v>52.262107366831508</v>
          </cell>
          <cell r="AG69">
            <v>104.10849316748244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9A13-99F4-4024-98D1-C5D7A35309C0}">
  <sheetPr codeName="Sheet13">
    <tabColor theme="4"/>
    <pageSetUpPr autoPageBreaks="0"/>
  </sheetPr>
  <dimension ref="A1:T39"/>
  <sheetViews>
    <sheetView showGridLines="0" tabSelected="1" zoomScaleNormal="100" workbookViewId="0"/>
  </sheetViews>
  <sheetFormatPr defaultColWidth="7.5703125" defaultRowHeight="15" customHeight="1"/>
  <cols>
    <col min="1" max="1" width="7.5703125" customWidth="1"/>
    <col min="2" max="2" width="4.5703125" customWidth="1"/>
    <col min="3" max="3" width="83.42578125" customWidth="1"/>
    <col min="4" max="6" width="7.5703125" customWidth="1"/>
    <col min="7" max="7" width="5.42578125" customWidth="1"/>
    <col min="8" max="19" width="7.5703125" customWidth="1"/>
    <col min="20" max="20" width="4.42578125" customWidth="1"/>
    <col min="21" max="21" width="5.7109375" customWidth="1"/>
    <col min="22" max="22" width="2.5703125" customWidth="1"/>
  </cols>
  <sheetData>
    <row r="1" spans="1:20" ht="12.75" customHeight="1">
      <c r="B1" s="30"/>
      <c r="C1" s="30"/>
      <c r="D1" s="30"/>
      <c r="E1" s="30"/>
      <c r="F1" s="30"/>
      <c r="G1" s="30"/>
      <c r="H1" s="30"/>
      <c r="I1" s="30"/>
      <c r="J1" s="30"/>
      <c r="K1" s="30"/>
      <c r="L1" s="30"/>
      <c r="M1" s="30"/>
      <c r="N1" s="30"/>
      <c r="O1" s="30"/>
      <c r="P1" s="30"/>
      <c r="Q1" s="30"/>
      <c r="R1" s="31"/>
      <c r="S1" s="31"/>
      <c r="T1" s="31"/>
    </row>
    <row r="2" spans="1:20" ht="12.75" customHeight="1">
      <c r="A2" s="32"/>
      <c r="B2" s="33"/>
      <c r="C2" s="33"/>
      <c r="D2" s="33"/>
      <c r="E2" s="33"/>
      <c r="F2" s="33"/>
      <c r="G2" s="33"/>
      <c r="H2" s="33"/>
      <c r="I2" s="33"/>
      <c r="J2" s="33"/>
      <c r="K2" s="33"/>
      <c r="L2" s="33"/>
      <c r="M2" s="33"/>
      <c r="N2" s="33"/>
      <c r="O2" s="33"/>
      <c r="P2" s="33"/>
      <c r="Q2" s="30"/>
      <c r="R2" s="34"/>
    </row>
    <row r="3" spans="1:20" ht="12.75" customHeight="1">
      <c r="A3" s="35"/>
      <c r="B3" s="33"/>
      <c r="C3" s="33"/>
      <c r="D3" s="33"/>
      <c r="E3" s="36"/>
      <c r="F3" s="36"/>
      <c r="G3" s="36"/>
      <c r="H3" s="36"/>
      <c r="I3" s="36"/>
      <c r="J3" s="36"/>
      <c r="K3" s="36"/>
      <c r="L3" s="36"/>
      <c r="M3" s="36"/>
      <c r="N3" s="36"/>
      <c r="O3" s="36"/>
      <c r="P3" s="36"/>
      <c r="R3" s="30"/>
    </row>
    <row r="4" spans="1:20" ht="12.75" customHeight="1">
      <c r="A4" s="35"/>
      <c r="B4" s="33"/>
      <c r="C4" s="33"/>
      <c r="D4" s="33"/>
      <c r="E4" s="36"/>
      <c r="F4" s="36"/>
      <c r="G4" s="36"/>
      <c r="H4" s="36"/>
      <c r="I4" s="36"/>
      <c r="J4" s="36"/>
      <c r="K4" s="36"/>
      <c r="L4" s="36"/>
      <c r="M4" s="36"/>
      <c r="N4" s="36"/>
      <c r="O4" s="36"/>
      <c r="P4" s="36"/>
      <c r="R4" s="30"/>
    </row>
    <row r="5" spans="1:20" ht="60.75" customHeight="1">
      <c r="A5" s="35"/>
      <c r="B5" s="33"/>
      <c r="C5" s="33"/>
      <c r="D5" s="33"/>
      <c r="E5" s="36"/>
      <c r="F5" s="36"/>
      <c r="G5" s="36"/>
      <c r="H5" s="36"/>
      <c r="I5" s="36"/>
      <c r="J5" s="36"/>
      <c r="K5" s="36"/>
      <c r="L5" s="36"/>
      <c r="M5" s="36"/>
      <c r="N5" s="36"/>
      <c r="O5" s="36"/>
      <c r="P5" s="36"/>
      <c r="R5" s="30"/>
    </row>
    <row r="6" spans="1:20" ht="12.75" customHeight="1">
      <c r="A6" s="37"/>
      <c r="B6" s="37"/>
      <c r="D6" s="37"/>
      <c r="E6" s="38"/>
      <c r="F6" s="38"/>
      <c r="G6" s="38"/>
      <c r="H6" s="38"/>
      <c r="I6" s="38"/>
      <c r="J6" s="38"/>
      <c r="K6" s="38"/>
      <c r="L6" s="38"/>
      <c r="M6" s="38"/>
      <c r="N6" s="38"/>
      <c r="O6" s="38"/>
      <c r="P6" s="38"/>
      <c r="Q6" s="39"/>
      <c r="R6" s="33"/>
    </row>
    <row r="7" spans="1:20" s="43" customFormat="1" ht="55.5" customHeight="1">
      <c r="A7" s="40"/>
      <c r="B7" s="40"/>
      <c r="C7" s="41" t="s">
        <v>200</v>
      </c>
      <c r="D7" s="42"/>
      <c r="E7" s="42"/>
      <c r="F7" s="42"/>
      <c r="G7" s="42"/>
      <c r="H7" s="42"/>
      <c r="I7" s="42"/>
      <c r="J7" s="42"/>
      <c r="K7" s="42"/>
      <c r="L7" s="42"/>
      <c r="M7" s="42"/>
      <c r="N7" s="42"/>
      <c r="O7" s="42"/>
      <c r="P7" s="42"/>
      <c r="Q7" s="42"/>
      <c r="R7" s="40"/>
    </row>
    <row r="8" spans="1:20" ht="39" customHeight="1">
      <c r="C8" s="44" t="s">
        <v>215</v>
      </c>
    </row>
    <row r="9" spans="1:20" ht="7.5" customHeight="1"/>
    <row r="10" spans="1:20" ht="15.75" customHeight="1">
      <c r="C10" s="45" t="s">
        <v>201</v>
      </c>
      <c r="D10" s="46"/>
      <c r="R10" s="30"/>
    </row>
    <row r="11" spans="1:20" ht="14.25" customHeight="1">
      <c r="C11" s="47">
        <v>45961</v>
      </c>
      <c r="D11" s="47"/>
      <c r="E11" s="47"/>
      <c r="F11" s="47"/>
      <c r="R11" s="30"/>
    </row>
    <row r="12" spans="1:20" ht="12.75" customHeight="1">
      <c r="C12" s="48"/>
      <c r="D12" s="49"/>
      <c r="R12" s="30"/>
    </row>
    <row r="13" spans="1:20" ht="30.75" customHeight="1">
      <c r="C13" s="50" t="s">
        <v>274</v>
      </c>
      <c r="D13" s="51"/>
      <c r="R13" s="30"/>
    </row>
    <row r="14" spans="1:20" ht="25.15" customHeight="1">
      <c r="D14" s="52"/>
      <c r="I14" s="53"/>
      <c r="J14" s="53"/>
      <c r="R14" s="30"/>
    </row>
    <row r="15" spans="1:20" ht="25.15" customHeight="1">
      <c r="D15" s="52"/>
      <c r="I15" s="54"/>
      <c r="J15" s="54"/>
      <c r="K15" s="54"/>
      <c r="R15" s="30"/>
    </row>
    <row r="16" spans="1:20" ht="24.75" customHeight="1">
      <c r="D16" s="52"/>
      <c r="I16" s="55"/>
      <c r="J16" s="55"/>
      <c r="K16" s="55"/>
      <c r="R16" s="30"/>
    </row>
    <row r="17" spans="1:18" ht="25.15" customHeight="1">
      <c r="A17" s="56"/>
      <c r="B17" s="56"/>
      <c r="G17" s="57"/>
      <c r="L17" s="57"/>
      <c r="M17" s="57"/>
      <c r="N17" s="57"/>
      <c r="O17" s="57"/>
      <c r="P17" s="57"/>
      <c r="Q17" s="57"/>
      <c r="R17" s="30"/>
    </row>
    <row r="18" spans="1:18" ht="25.15" customHeight="1">
      <c r="D18" s="58"/>
      <c r="E18" s="54"/>
      <c r="F18" s="54"/>
      <c r="G18" s="54"/>
      <c r="L18" s="54"/>
      <c r="M18" s="54"/>
      <c r="N18" s="54"/>
      <c r="O18" s="54"/>
      <c r="Q18" s="54"/>
      <c r="R18" s="30"/>
    </row>
    <row r="19" spans="1:18" ht="24.75" customHeight="1">
      <c r="E19" s="59"/>
      <c r="F19" s="59"/>
      <c r="G19" s="59"/>
      <c r="H19" s="60"/>
    </row>
    <row r="20" spans="1:18" ht="12.75" customHeight="1"/>
    <row r="21" spans="1:18" ht="12.75" customHeight="1"/>
    <row r="22" spans="1:18" ht="17.25" customHeight="1">
      <c r="N22" s="61"/>
      <c r="O22" s="62"/>
    </row>
    <row r="23" spans="1:18" ht="12.75" customHeight="1"/>
    <row r="24" spans="1:18" ht="12.75" customHeight="1"/>
    <row r="25" spans="1:18" ht="12.75" customHeight="1"/>
    <row r="26" spans="1:18" ht="12.75" customHeight="1"/>
    <row r="27" spans="1:18" ht="12.75" customHeight="1"/>
    <row r="28" spans="1:18" ht="12.75" customHeight="1"/>
    <row r="29" spans="1:18" ht="12.75" customHeight="1"/>
    <row r="30" spans="1:18" ht="12.75" customHeight="1"/>
    <row r="31" spans="1:18" ht="12.75" customHeight="1"/>
    <row r="32" spans="1:18" ht="12.75" customHeight="1"/>
    <row r="33" ht="12.75" customHeight="1"/>
    <row r="34" ht="12.75" customHeight="1"/>
    <row r="35" ht="12.75" customHeight="1"/>
    <row r="36" ht="13.5" customHeight="1"/>
    <row r="37" ht="12.75" customHeight="1"/>
    <row r="38" ht="12.75" customHeight="1"/>
    <row r="39" ht="12.75" customHeight="1"/>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4" width="9.42578125" customWidth="1"/>
    <col min="35" max="35" width="11.5703125" bestFit="1" customWidth="1"/>
  </cols>
  <sheetData>
    <row r="1" spans="1:29" ht="23.25" customHeight="1">
      <c r="A1" s="68" t="s">
        <v>213</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254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5.7464970000000001E-6</v>
      </c>
      <c r="G6" s="8">
        <v>1.2132727E-5</v>
      </c>
      <c r="H6" s="8">
        <v>1.4298307000000001E-5</v>
      </c>
      <c r="I6" s="8">
        <v>1.38433315E-5</v>
      </c>
      <c r="J6" s="8">
        <v>1.4593071E-5</v>
      </c>
      <c r="K6" s="8">
        <v>1.4984419E-5</v>
      </c>
      <c r="L6" s="8">
        <v>1.3973549E-5</v>
      </c>
      <c r="M6" s="8">
        <v>1.3244336E-5</v>
      </c>
      <c r="N6" s="8">
        <v>1.3421643E-5</v>
      </c>
      <c r="O6" s="8">
        <v>1.3153774999999999E-5</v>
      </c>
      <c r="P6" s="8">
        <v>1.2714619000000001E-5</v>
      </c>
      <c r="Q6" s="8">
        <v>1.3611254E-5</v>
      </c>
      <c r="R6" s="8">
        <v>1.3463039E-5</v>
      </c>
      <c r="S6" s="8">
        <v>1.3344956999999999E-5</v>
      </c>
      <c r="T6" s="8">
        <v>1.3562541999999999E-5</v>
      </c>
      <c r="U6" s="8">
        <v>1.2954074000000001E-5</v>
      </c>
      <c r="V6" s="8">
        <v>1.2276378E-5</v>
      </c>
      <c r="W6" s="8">
        <v>1.2253473E-5</v>
      </c>
      <c r="X6" s="8">
        <v>1.2013219000000001E-5</v>
      </c>
      <c r="Y6" s="8">
        <v>1.1624043E-5</v>
      </c>
      <c r="Z6" s="8">
        <v>1.2589477000000001E-5</v>
      </c>
      <c r="AA6" s="8">
        <v>1.2943554999999999E-5</v>
      </c>
      <c r="AB6" s="8">
        <v>1.2771786E-5</v>
      </c>
      <c r="AC6" s="8">
        <v>1.3164118000000001E-5</v>
      </c>
    </row>
    <row r="7" spans="1:29">
      <c r="A7" s="16" t="s">
        <v>96</v>
      </c>
      <c r="B7" s="16" t="s">
        <v>98</v>
      </c>
      <c r="C7" s="16" t="s">
        <v>133</v>
      </c>
      <c r="D7" s="16" t="s">
        <v>10</v>
      </c>
      <c r="E7" s="8">
        <v>221.39066</v>
      </c>
      <c r="F7" s="8">
        <v>184.369396676007</v>
      </c>
      <c r="G7" s="8">
        <v>183.86873371158498</v>
      </c>
      <c r="H7" s="8">
        <v>225.17056880594598</v>
      </c>
      <c r="I7" s="8">
        <v>223.33204915693202</v>
      </c>
      <c r="J7" s="8">
        <v>227.89065731382303</v>
      </c>
      <c r="K7" s="8">
        <v>231.06117088538502</v>
      </c>
      <c r="L7" s="8">
        <v>224.59797645296203</v>
      </c>
      <c r="M7" s="8">
        <v>228.80962903789799</v>
      </c>
      <c r="N7" s="8">
        <v>242.933853999202</v>
      </c>
      <c r="O7" s="8">
        <v>244.41755245451398</v>
      </c>
      <c r="P7" s="8">
        <v>92.207293464627</v>
      </c>
      <c r="Q7" s="8">
        <v>94.995843936100002</v>
      </c>
      <c r="R7" s="8">
        <v>96.441515576312</v>
      </c>
      <c r="S7" s="8">
        <v>99.513483931902002</v>
      </c>
      <c r="T7" s="8">
        <v>100.55139350258399</v>
      </c>
      <c r="U7" s="8">
        <v>98.431093375040007</v>
      </c>
      <c r="V7" s="8">
        <v>97.209828959021991</v>
      </c>
      <c r="W7" s="8">
        <v>101.202282809409</v>
      </c>
      <c r="X7" s="8">
        <v>103.61967223249499</v>
      </c>
      <c r="Y7" s="8">
        <v>50.493202388577501</v>
      </c>
      <c r="Z7" s="8">
        <v>52.345204929787997</v>
      </c>
      <c r="AA7" s="8">
        <v>1.3157866E-5</v>
      </c>
      <c r="AB7" s="8">
        <v>1.3474067E-5</v>
      </c>
      <c r="AC7" s="8">
        <v>1.3231946E-5</v>
      </c>
    </row>
    <row r="8" spans="1:29">
      <c r="A8" s="16" t="s">
        <v>96</v>
      </c>
      <c r="B8" s="16" t="s">
        <v>99</v>
      </c>
      <c r="C8" s="16" t="s">
        <v>134</v>
      </c>
      <c r="D8" s="16" t="s">
        <v>10</v>
      </c>
      <c r="E8" s="8">
        <v>1176.8138100000001</v>
      </c>
      <c r="F8" s="8">
        <v>1549.460055532375</v>
      </c>
      <c r="G8" s="8">
        <v>1837.5598305979609</v>
      </c>
      <c r="H8" s="8">
        <v>2329.2900847455348</v>
      </c>
      <c r="I8" s="8">
        <v>2396.6943747604364</v>
      </c>
      <c r="J8" s="8">
        <v>2380.59714446413</v>
      </c>
      <c r="K8" s="8">
        <v>2468.8757953381305</v>
      </c>
      <c r="L8" s="8">
        <v>2370.1895627173399</v>
      </c>
      <c r="M8" s="8">
        <v>2311.4822346923897</v>
      </c>
      <c r="N8" s="8">
        <v>2417.6659020700104</v>
      </c>
      <c r="O8" s="8">
        <v>2341.4218949113802</v>
      </c>
      <c r="P8" s="8">
        <v>3669.2991099999999</v>
      </c>
      <c r="Q8" s="8">
        <v>3853.6403300000002</v>
      </c>
      <c r="R8" s="8">
        <v>3799.0330299999996</v>
      </c>
      <c r="S8" s="8">
        <v>3764.6249000000003</v>
      </c>
      <c r="T8" s="8">
        <v>3985.0024800000001</v>
      </c>
      <c r="U8" s="8">
        <v>3974.4803899999997</v>
      </c>
      <c r="V8" s="8">
        <v>3400.7011000000002</v>
      </c>
      <c r="W8" s="8">
        <v>3380.4962</v>
      </c>
      <c r="X8" s="8">
        <v>3293.7662500000001</v>
      </c>
      <c r="Y8" s="8">
        <v>4567.2456499999998</v>
      </c>
      <c r="Z8" s="8">
        <v>4338.2837600000003</v>
      </c>
      <c r="AA8" s="8">
        <v>4643.3250900000003</v>
      </c>
      <c r="AB8" s="8">
        <v>4609.9241700000002</v>
      </c>
      <c r="AC8" s="8">
        <v>4898.95802</v>
      </c>
    </row>
    <row r="9" spans="1:29">
      <c r="A9" s="16" t="s">
        <v>96</v>
      </c>
      <c r="B9" s="16" t="s">
        <v>100</v>
      </c>
      <c r="C9" s="16" t="s">
        <v>135</v>
      </c>
      <c r="D9" s="16" t="s">
        <v>10</v>
      </c>
      <c r="E9" s="8">
        <v>1629.4141359999996</v>
      </c>
      <c r="F9" s="8">
        <v>1426.2953968695322</v>
      </c>
      <c r="G9" s="8">
        <v>1350.9607628114975</v>
      </c>
      <c r="H9" s="8">
        <v>1685.2942738636968</v>
      </c>
      <c r="I9" s="8">
        <v>1696.4944428593199</v>
      </c>
      <c r="J9" s="8">
        <v>1735.933570926265</v>
      </c>
      <c r="K9" s="8">
        <v>1771.0406312057301</v>
      </c>
      <c r="L9" s="8">
        <v>1704.53347972761</v>
      </c>
      <c r="M9" s="8">
        <v>1666.7432670065639</v>
      </c>
      <c r="N9" s="8">
        <v>1812.9609280241702</v>
      </c>
      <c r="O9" s="8">
        <v>1781.5243260560601</v>
      </c>
      <c r="P9" s="8">
        <v>1534.7893761399102</v>
      </c>
      <c r="Q9" s="8">
        <v>1711.6717217082301</v>
      </c>
      <c r="R9" s="8">
        <v>1744.6444887141497</v>
      </c>
      <c r="S9" s="8">
        <v>1779.8808667574799</v>
      </c>
      <c r="T9" s="8">
        <v>1833.2681167056201</v>
      </c>
      <c r="U9" s="8">
        <v>1767.9498552912501</v>
      </c>
      <c r="V9" s="8">
        <v>1704.9230530017901</v>
      </c>
      <c r="W9" s="8">
        <v>1697.37950627696</v>
      </c>
      <c r="X9" s="8">
        <v>1669.3816835515302</v>
      </c>
      <c r="Y9" s="8">
        <v>1438.2670984700799</v>
      </c>
      <c r="Z9" s="8">
        <v>1607.0721916805999</v>
      </c>
      <c r="AA9" s="8">
        <v>433.54267459598003</v>
      </c>
      <c r="AB9" s="8">
        <v>59.489653970329996</v>
      </c>
      <c r="AC9" s="8">
        <v>4.2233542999999999E-4</v>
      </c>
    </row>
    <row r="10" spans="1:29">
      <c r="A10" s="16" t="s">
        <v>96</v>
      </c>
      <c r="B10" s="16" t="s">
        <v>101</v>
      </c>
      <c r="C10" s="16" t="s">
        <v>136</v>
      </c>
      <c r="D10" s="16" t="s">
        <v>10</v>
      </c>
      <c r="E10" s="8">
        <v>32.864350000000002</v>
      </c>
      <c r="F10" s="8">
        <v>30.269129346579</v>
      </c>
      <c r="G10" s="8">
        <v>29.743804358169001</v>
      </c>
      <c r="H10" s="8">
        <v>37.500301467836003</v>
      </c>
      <c r="I10" s="8">
        <v>37.277526491883002</v>
      </c>
      <c r="J10" s="8">
        <v>38.222151853549995</v>
      </c>
      <c r="K10" s="8">
        <v>38.070140439884</v>
      </c>
      <c r="L10" s="8">
        <v>36.878613245330001</v>
      </c>
      <c r="M10" s="8">
        <v>37.262239270825994</v>
      </c>
      <c r="N10" s="8">
        <v>41.345318168829998</v>
      </c>
      <c r="O10" s="8">
        <v>42.214827592799999</v>
      </c>
      <c r="P10" s="8">
        <v>37.788720683619999</v>
      </c>
      <c r="Q10" s="8">
        <v>38.85292850954</v>
      </c>
      <c r="R10" s="8">
        <v>39.544027667770003</v>
      </c>
      <c r="S10" s="8">
        <v>40.757327396059999</v>
      </c>
      <c r="T10" s="8">
        <v>41.38374163956</v>
      </c>
      <c r="U10" s="8">
        <v>40.269639789300001</v>
      </c>
      <c r="V10" s="8">
        <v>7.7407629999999995E-4</v>
      </c>
      <c r="W10" s="8">
        <v>1.1065847999999999E-3</v>
      </c>
      <c r="X10" s="8">
        <v>1.1308494000000001E-3</v>
      </c>
      <c r="Y10" s="8">
        <v>1.0326274000000001E-3</v>
      </c>
      <c r="Z10" s="8">
        <v>1.0604246999999999E-3</v>
      </c>
      <c r="AA10" s="8">
        <v>1.9259472999999999E-2</v>
      </c>
      <c r="AB10" s="8">
        <v>1.9886879999999999E-2</v>
      </c>
      <c r="AC10" s="8">
        <v>1.9601016999999998E-2</v>
      </c>
    </row>
    <row r="11" spans="1:29">
      <c r="A11" s="16" t="s">
        <v>96</v>
      </c>
      <c r="B11" s="16" t="s">
        <v>102</v>
      </c>
      <c r="C11" s="16" t="s">
        <v>137</v>
      </c>
      <c r="D11" s="16" t="s">
        <v>10</v>
      </c>
      <c r="E11" s="8">
        <v>221.11845</v>
      </c>
      <c r="F11" s="8">
        <v>196.7168044619155</v>
      </c>
      <c r="G11" s="8">
        <v>172.401084323362</v>
      </c>
      <c r="H11" s="8">
        <v>1245.64482</v>
      </c>
      <c r="I11" s="8">
        <v>1064.0695900000001</v>
      </c>
      <c r="J11" s="8">
        <v>1161.8972699999999</v>
      </c>
      <c r="K11" s="8">
        <v>1071.1667499999999</v>
      </c>
      <c r="L11" s="8">
        <v>1054.81032</v>
      </c>
      <c r="M11" s="8">
        <v>1169.5692200000001</v>
      </c>
      <c r="N11" s="8">
        <v>1919.6340399999999</v>
      </c>
      <c r="O11" s="8">
        <v>1918.4166399999999</v>
      </c>
      <c r="P11" s="8">
        <v>4838.9475200000006</v>
      </c>
      <c r="Q11" s="8">
        <v>4721.7619600000007</v>
      </c>
      <c r="R11" s="8">
        <v>4110.54342</v>
      </c>
      <c r="S11" s="8">
        <v>4530.9490800000003</v>
      </c>
      <c r="T11" s="8">
        <v>4591.3630300000004</v>
      </c>
      <c r="U11" s="8">
        <v>4937.4446399999997</v>
      </c>
      <c r="V11" s="8">
        <v>5756.7579999999998</v>
      </c>
      <c r="W11" s="8">
        <v>5412.1001999999999</v>
      </c>
      <c r="X11" s="8">
        <v>5539.9468999999999</v>
      </c>
      <c r="Y11" s="8">
        <v>5888.9993800000002</v>
      </c>
      <c r="Z11" s="8">
        <v>5755.3316499999992</v>
      </c>
      <c r="AA11" s="8">
        <v>5141.2286000000004</v>
      </c>
      <c r="AB11" s="8">
        <v>5621.9291400000002</v>
      </c>
      <c r="AC11" s="8">
        <v>6238.2546499999999</v>
      </c>
    </row>
    <row r="12" spans="1:29">
      <c r="A12" s="16" t="s">
        <v>96</v>
      </c>
      <c r="B12" s="16" t="s">
        <v>103</v>
      </c>
      <c r="C12" s="16" t="s">
        <v>138</v>
      </c>
      <c r="D12" s="16" t="s">
        <v>10</v>
      </c>
      <c r="E12" s="8">
        <v>931.79363999999998</v>
      </c>
      <c r="F12" s="8">
        <v>1045.7794377546297</v>
      </c>
      <c r="G12" s="8">
        <v>1155.0395735099933</v>
      </c>
      <c r="H12" s="8">
        <v>1921.0737999999999</v>
      </c>
      <c r="I12" s="8">
        <v>1867.9371999999998</v>
      </c>
      <c r="J12" s="8">
        <v>1976.2447999999999</v>
      </c>
      <c r="K12" s="8">
        <v>1913.7653300000002</v>
      </c>
      <c r="L12" s="8">
        <v>1921.63032</v>
      </c>
      <c r="M12" s="8">
        <v>1970.0561299999999</v>
      </c>
      <c r="N12" s="8">
        <v>2092.3897499999998</v>
      </c>
      <c r="O12" s="8">
        <v>2094.6233099999999</v>
      </c>
      <c r="P12" s="8">
        <v>1805.8208359999999</v>
      </c>
      <c r="Q12" s="8">
        <v>1943.1289400000001</v>
      </c>
      <c r="R12" s="8">
        <v>1928.6599299999998</v>
      </c>
      <c r="S12" s="8">
        <v>2050.2817099999997</v>
      </c>
      <c r="T12" s="8">
        <v>2023.6176099999998</v>
      </c>
      <c r="U12" s="8">
        <v>2045.8022300000002</v>
      </c>
      <c r="V12" s="8">
        <v>2021.09953</v>
      </c>
      <c r="W12" s="8">
        <v>2035.2052699999999</v>
      </c>
      <c r="X12" s="8">
        <v>2035.6042800000002</v>
      </c>
      <c r="Y12" s="8">
        <v>1763.090725</v>
      </c>
      <c r="Z12" s="8">
        <v>1914.6339599999999</v>
      </c>
      <c r="AA12" s="8">
        <v>1934.17453</v>
      </c>
      <c r="AB12" s="8">
        <v>1779.9444100000001</v>
      </c>
      <c r="AC12" s="8">
        <v>1778.4344300000002</v>
      </c>
    </row>
    <row r="13" spans="1:29">
      <c r="A13" s="16" t="s">
        <v>96</v>
      </c>
      <c r="B13" s="16" t="s">
        <v>104</v>
      </c>
      <c r="C13" s="16" t="s">
        <v>28</v>
      </c>
      <c r="D13" s="16" t="s">
        <v>10</v>
      </c>
      <c r="E13" s="8">
        <v>2873.62727</v>
      </c>
      <c r="F13" s="8">
        <v>3972.6494375592779</v>
      </c>
      <c r="G13" s="8">
        <v>3682.7788438649686</v>
      </c>
      <c r="H13" s="8">
        <v>4331.9872832154006</v>
      </c>
      <c r="I13" s="8">
        <v>4463.0165172199395</v>
      </c>
      <c r="J13" s="8">
        <v>4755.4713778872101</v>
      </c>
      <c r="K13" s="8">
        <v>4577.5146342246699</v>
      </c>
      <c r="L13" s="8">
        <v>4436.3046345870307</v>
      </c>
      <c r="M13" s="8">
        <v>4419.9310869475303</v>
      </c>
      <c r="N13" s="8">
        <v>4707.2694758887001</v>
      </c>
      <c r="O13" s="8">
        <v>4730.4829449999988</v>
      </c>
      <c r="P13" s="8">
        <v>6629.207163</v>
      </c>
      <c r="Q13" s="8">
        <v>6689.6148490000005</v>
      </c>
      <c r="R13" s="8">
        <v>6535.329221</v>
      </c>
      <c r="S13" s="8">
        <v>9520.7735740000007</v>
      </c>
      <c r="T13" s="8">
        <v>9454.63033</v>
      </c>
      <c r="U13" s="8">
        <v>10294.49381</v>
      </c>
      <c r="V13" s="8">
        <v>11913.153845000001</v>
      </c>
      <c r="W13" s="8">
        <v>11847.35824</v>
      </c>
      <c r="X13" s="8">
        <v>12029.842366000001</v>
      </c>
      <c r="Y13" s="8">
        <v>11636.437760000001</v>
      </c>
      <c r="Z13" s="8">
        <v>10964.597786</v>
      </c>
      <c r="AA13" s="8">
        <v>10115.99804</v>
      </c>
      <c r="AB13" s="8">
        <v>10736.277010000002</v>
      </c>
      <c r="AC13" s="8">
        <v>11570.756289999999</v>
      </c>
    </row>
    <row r="14" spans="1:29">
      <c r="A14" s="16" t="s">
        <v>96</v>
      </c>
      <c r="B14" s="16" t="s">
        <v>105</v>
      </c>
      <c r="C14" s="16" t="s">
        <v>139</v>
      </c>
      <c r="D14" s="16" t="s">
        <v>10</v>
      </c>
      <c r="E14" s="8">
        <v>0</v>
      </c>
      <c r="F14" s="8">
        <v>5.3120080000000004E-6</v>
      </c>
      <c r="G14" s="8">
        <v>8.1030860000000004E-6</v>
      </c>
      <c r="H14" s="8">
        <v>5.9606630000000002E-5</v>
      </c>
      <c r="I14" s="8">
        <v>5.4105270000000003E-5</v>
      </c>
      <c r="J14" s="8">
        <v>5.7040845000000001E-5</v>
      </c>
      <c r="K14" s="8">
        <v>5.3980780000000002E-5</v>
      </c>
      <c r="L14" s="8">
        <v>5.3166250000000003E-5</v>
      </c>
      <c r="M14" s="8">
        <v>5.3739906E-5</v>
      </c>
      <c r="N14" s="8">
        <v>6.724814E-5</v>
      </c>
      <c r="O14" s="8">
        <v>8.2915519999999997E-5</v>
      </c>
      <c r="P14" s="8">
        <v>2.0793088999999999E-4</v>
      </c>
      <c r="Q14" s="8">
        <v>2.1336732999999999E-4</v>
      </c>
      <c r="R14" s="8">
        <v>2.0292406E-4</v>
      </c>
      <c r="S14" s="8">
        <v>5.1330193000000005E-4</v>
      </c>
      <c r="T14" s="8">
        <v>4.8070886999999999E-4</v>
      </c>
      <c r="U14" s="8">
        <v>8.711554E-4</v>
      </c>
      <c r="V14" s="8">
        <v>22.479305</v>
      </c>
      <c r="W14" s="8">
        <v>22.209289999999999</v>
      </c>
      <c r="X14" s="8">
        <v>22.197514999999999</v>
      </c>
      <c r="Y14" s="8">
        <v>6242.6387000000004</v>
      </c>
      <c r="Z14" s="8">
        <v>5806.9263000000001</v>
      </c>
      <c r="AA14" s="8">
        <v>6423.0913</v>
      </c>
      <c r="AB14" s="8">
        <v>7031.5140000000001</v>
      </c>
      <c r="AC14" s="8">
        <v>7763.9290000000001</v>
      </c>
    </row>
    <row r="15" spans="1:29">
      <c r="A15" s="16" t="s">
        <v>161</v>
      </c>
      <c r="B15" s="16" t="s">
        <v>106</v>
      </c>
      <c r="C15" s="16" t="s">
        <v>140</v>
      </c>
      <c r="D15" s="16" t="s">
        <v>10</v>
      </c>
      <c r="E15" s="8">
        <v>437.74023</v>
      </c>
      <c r="F15" s="8">
        <v>346.76878665606802</v>
      </c>
      <c r="G15" s="8">
        <v>321.42699978386696</v>
      </c>
      <c r="H15" s="8">
        <v>397.26617456877</v>
      </c>
      <c r="I15" s="8">
        <v>418.51356392847998</v>
      </c>
      <c r="J15" s="8">
        <v>423.874667838074</v>
      </c>
      <c r="K15" s="8">
        <v>414.17598927789999</v>
      </c>
      <c r="L15" s="8">
        <v>418.78716101445002</v>
      </c>
      <c r="M15" s="8">
        <v>401.08783887703004</v>
      </c>
      <c r="N15" s="8">
        <v>451.76024166729997</v>
      </c>
      <c r="O15" s="8">
        <v>452.83813171675001</v>
      </c>
      <c r="P15" s="8">
        <v>390.18791301391997</v>
      </c>
      <c r="Q15" s="8">
        <v>403.60313147624998</v>
      </c>
      <c r="R15" s="8">
        <v>426.40203481173</v>
      </c>
      <c r="S15" s="8">
        <v>439.39829581600003</v>
      </c>
      <c r="T15" s="8">
        <v>427.93692901500003</v>
      </c>
      <c r="U15" s="8">
        <v>497.97666000000004</v>
      </c>
      <c r="V15" s="8">
        <v>494.87407000000002</v>
      </c>
      <c r="W15" s="8">
        <v>535.553135</v>
      </c>
      <c r="X15" s="8">
        <v>537.02296000000001</v>
      </c>
      <c r="Y15" s="8">
        <v>340.64330000000001</v>
      </c>
      <c r="Z15" s="8">
        <v>413.59829999999999</v>
      </c>
      <c r="AA15" s="8">
        <v>435.75232</v>
      </c>
      <c r="AB15" s="8">
        <v>442.95586000000003</v>
      </c>
      <c r="AC15" s="8">
        <v>450.60492999999997</v>
      </c>
    </row>
    <row r="16" spans="1:29">
      <c r="A16" s="16" t="s">
        <v>161</v>
      </c>
      <c r="B16" s="16" t="s">
        <v>107</v>
      </c>
      <c r="C16" s="16" t="s">
        <v>141</v>
      </c>
      <c r="D16" s="16" t="s">
        <v>10</v>
      </c>
      <c r="E16" s="8">
        <v>1175.7938220000001</v>
      </c>
      <c r="F16" s="8">
        <v>1081.454278198978</v>
      </c>
      <c r="G16" s="8">
        <v>950.64172278604303</v>
      </c>
      <c r="H16" s="8">
        <v>8313.2955060000004</v>
      </c>
      <c r="I16" s="8">
        <v>8075.26494</v>
      </c>
      <c r="J16" s="8">
        <v>8064.2302</v>
      </c>
      <c r="K16" s="8">
        <v>8977.5418499999996</v>
      </c>
      <c r="L16" s="8">
        <v>9624.6508400000002</v>
      </c>
      <c r="M16" s="8">
        <v>9673.1002350000017</v>
      </c>
      <c r="N16" s="8">
        <v>11268.688179999999</v>
      </c>
      <c r="O16" s="8">
        <v>10998.109113999999</v>
      </c>
      <c r="P16" s="8">
        <v>9616.6203529999984</v>
      </c>
      <c r="Q16" s="8">
        <v>9409.2113829999998</v>
      </c>
      <c r="R16" s="8">
        <v>9302.0929699999997</v>
      </c>
      <c r="S16" s="8">
        <v>10092.531451999999</v>
      </c>
      <c r="T16" s="8">
        <v>9563.8451299999997</v>
      </c>
      <c r="U16" s="8">
        <v>9960.5358799999995</v>
      </c>
      <c r="V16" s="8">
        <v>9746.4405999999981</v>
      </c>
      <c r="W16" s="8">
        <v>10733.802870000001</v>
      </c>
      <c r="X16" s="8">
        <v>10740.391030000001</v>
      </c>
      <c r="Y16" s="8">
        <v>9329.3623799999987</v>
      </c>
      <c r="Z16" s="8">
        <v>8857.9677699999993</v>
      </c>
      <c r="AA16" s="8">
        <v>9082.0638600000002</v>
      </c>
      <c r="AB16" s="8">
        <v>9259.5124500000002</v>
      </c>
      <c r="AC16" s="8">
        <v>10186.91238</v>
      </c>
    </row>
    <row r="17" spans="1:29">
      <c r="A17" s="16" t="s">
        <v>161</v>
      </c>
      <c r="B17" s="16" t="s">
        <v>108</v>
      </c>
      <c r="C17" s="16" t="s">
        <v>142</v>
      </c>
      <c r="D17" s="16" t="s">
        <v>10</v>
      </c>
      <c r="E17" s="8">
        <v>2039.13222</v>
      </c>
      <c r="F17" s="8">
        <v>2608.5712339070956</v>
      </c>
      <c r="G17" s="8">
        <v>3221.8830651997869</v>
      </c>
      <c r="H17" s="8">
        <v>3634.3459622686305</v>
      </c>
      <c r="I17" s="8">
        <v>3844.6918068910104</v>
      </c>
      <c r="J17" s="8">
        <v>3900.6242096274505</v>
      </c>
      <c r="K17" s="8">
        <v>3874.8152862500306</v>
      </c>
      <c r="L17" s="8">
        <v>3773.2041313814298</v>
      </c>
      <c r="M17" s="8">
        <v>3687.7803953724801</v>
      </c>
      <c r="N17" s="8">
        <v>3986.4325130361403</v>
      </c>
      <c r="O17" s="8">
        <v>3981.0220829311402</v>
      </c>
      <c r="P17" s="8">
        <v>3580.9664445988997</v>
      </c>
      <c r="Q17" s="8">
        <v>3648.0716133306996</v>
      </c>
      <c r="R17" s="8">
        <v>3874.5839580454999</v>
      </c>
      <c r="S17" s="8">
        <v>3952.8298534979999</v>
      </c>
      <c r="T17" s="8">
        <v>3912.0080393805001</v>
      </c>
      <c r="U17" s="8">
        <v>3825.2945900000004</v>
      </c>
      <c r="V17" s="8">
        <v>7047.6087399999997</v>
      </c>
      <c r="W17" s="8">
        <v>7508.8720940000003</v>
      </c>
      <c r="X17" s="8">
        <v>7554.3021800000006</v>
      </c>
      <c r="Y17" s="8">
        <v>6798.1794399999999</v>
      </c>
      <c r="Z17" s="8">
        <v>6960.9290900000005</v>
      </c>
      <c r="AA17" s="8">
        <v>7116.2287500000002</v>
      </c>
      <c r="AB17" s="8">
        <v>6541.7680499999997</v>
      </c>
      <c r="AC17" s="8">
        <v>7064.220870000001</v>
      </c>
    </row>
    <row r="18" spans="1:29">
      <c r="A18" s="16" t="s">
        <v>161</v>
      </c>
      <c r="B18" s="16" t="s">
        <v>109</v>
      </c>
      <c r="C18" s="16" t="s">
        <v>143</v>
      </c>
      <c r="D18" s="16" t="s">
        <v>10</v>
      </c>
      <c r="E18" s="8">
        <v>95.435910000000007</v>
      </c>
      <c r="F18" s="8">
        <v>100.33426768371</v>
      </c>
      <c r="G18" s="8">
        <v>100.062144426383</v>
      </c>
      <c r="H18" s="8">
        <v>121.74041482349</v>
      </c>
      <c r="I18" s="8">
        <v>120.34652220973</v>
      </c>
      <c r="J18" s="8">
        <v>120.58265986643001</v>
      </c>
      <c r="K18" s="8">
        <v>121.07023322431999</v>
      </c>
      <c r="L18" s="8">
        <v>117.40741975506</v>
      </c>
      <c r="M18" s="8">
        <v>119.04751129106999</v>
      </c>
      <c r="N18" s="8">
        <v>129.7343345404</v>
      </c>
      <c r="O18" s="8">
        <v>131.18011101049001</v>
      </c>
      <c r="P18" s="8">
        <v>134.14764099999999</v>
      </c>
      <c r="Q18" s="8">
        <v>136.53060199999999</v>
      </c>
      <c r="R18" s="8">
        <v>134.432278</v>
      </c>
      <c r="S18" s="8">
        <v>137.21984900000001</v>
      </c>
      <c r="T18" s="8">
        <v>137.565709</v>
      </c>
      <c r="U18" s="8">
        <v>133.442117</v>
      </c>
      <c r="V18" s="8">
        <v>283.57279999999997</v>
      </c>
      <c r="W18" s="8">
        <v>290.03185999999999</v>
      </c>
      <c r="X18" s="8">
        <v>307.08478000000002</v>
      </c>
      <c r="Y18" s="8">
        <v>278.78122000000002</v>
      </c>
      <c r="Z18" s="8">
        <v>262.92795000000001</v>
      </c>
      <c r="AA18" s="8">
        <v>244.39521999999999</v>
      </c>
      <c r="AB18" s="8">
        <v>246.5814</v>
      </c>
      <c r="AC18" s="8">
        <v>286.18009999999998</v>
      </c>
    </row>
    <row r="19" spans="1:29">
      <c r="A19" s="16" t="s">
        <v>161</v>
      </c>
      <c r="B19" s="16" t="s">
        <v>110</v>
      </c>
      <c r="C19" s="16" t="s">
        <v>144</v>
      </c>
      <c r="D19" s="16" t="s">
        <v>10</v>
      </c>
      <c r="E19" s="8">
        <v>2560.5876840000001</v>
      </c>
      <c r="F19" s="8">
        <v>3258.5459183167532</v>
      </c>
      <c r="G19" s="8">
        <v>3215.0559225140059</v>
      </c>
      <c r="H19" s="8">
        <v>3674.0094902959195</v>
      </c>
      <c r="I19" s="8">
        <v>3713.1873877241196</v>
      </c>
      <c r="J19" s="8">
        <v>3666.1165753043101</v>
      </c>
      <c r="K19" s="8">
        <v>3790.8110697122102</v>
      </c>
      <c r="L19" s="8">
        <v>3664.1888103572801</v>
      </c>
      <c r="M19" s="8">
        <v>3498.2696000734704</v>
      </c>
      <c r="N19" s="8">
        <v>3813.6102183123894</v>
      </c>
      <c r="O19" s="8">
        <v>3807.62392771956</v>
      </c>
      <c r="P19" s="8">
        <v>3583.1931519060195</v>
      </c>
      <c r="Q19" s="8">
        <v>3690.7354631151998</v>
      </c>
      <c r="R19" s="8">
        <v>3750.0914708520399</v>
      </c>
      <c r="S19" s="8">
        <v>3730.8541224265</v>
      </c>
      <c r="T19" s="8">
        <v>3839.6123307047696</v>
      </c>
      <c r="U19" s="8">
        <v>3716.48379774153</v>
      </c>
      <c r="V19" s="8">
        <v>3211.5188203041503</v>
      </c>
      <c r="W19" s="8">
        <v>3449.7872730435602</v>
      </c>
      <c r="X19" s="8">
        <v>3443.7734581261298</v>
      </c>
      <c r="Y19" s="8">
        <v>3018.5989671030002</v>
      </c>
      <c r="Z19" s="8">
        <v>3113.1916322522006</v>
      </c>
      <c r="AA19" s="8">
        <v>3186.8756547655998</v>
      </c>
      <c r="AB19" s="8">
        <v>2194.3098719505001</v>
      </c>
      <c r="AC19" s="8">
        <v>1602.7653274717002</v>
      </c>
    </row>
    <row r="20" spans="1:29">
      <c r="A20" s="16" t="s">
        <v>161</v>
      </c>
      <c r="B20" s="16" t="s">
        <v>111</v>
      </c>
      <c r="C20" s="16" t="s">
        <v>145</v>
      </c>
      <c r="D20" s="16" t="s">
        <v>10</v>
      </c>
      <c r="E20" s="8">
        <v>1357.8440500000002</v>
      </c>
      <c r="F20" s="8">
        <v>1326.903008493234</v>
      </c>
      <c r="G20" s="8">
        <v>1236.7192693157829</v>
      </c>
      <c r="H20" s="8">
        <v>1467.5632236352701</v>
      </c>
      <c r="I20" s="8">
        <v>1527.3481555326739</v>
      </c>
      <c r="J20" s="8">
        <v>1469.9978204245951</v>
      </c>
      <c r="K20" s="8">
        <v>1541.3938389331099</v>
      </c>
      <c r="L20" s="8">
        <v>1521.62458485047</v>
      </c>
      <c r="M20" s="8">
        <v>1463.4026113466898</v>
      </c>
      <c r="N20" s="8">
        <v>1568.1139017904202</v>
      </c>
      <c r="O20" s="8">
        <v>1580.5862271902351</v>
      </c>
      <c r="P20" s="8">
        <v>1395.1515747708002</v>
      </c>
      <c r="Q20" s="8">
        <v>1472.5522316895001</v>
      </c>
      <c r="R20" s="8">
        <v>1529.1749056148999</v>
      </c>
      <c r="S20" s="8">
        <v>1492.7208974823998</v>
      </c>
      <c r="T20" s="8">
        <v>1555.1548794200999</v>
      </c>
      <c r="U20" s="8">
        <v>1539.0879685222999</v>
      </c>
      <c r="V20" s="8">
        <v>1492.6282513828</v>
      </c>
      <c r="W20" s="8">
        <v>1574.0063987677001</v>
      </c>
      <c r="X20" s="8">
        <v>2020.23362</v>
      </c>
      <c r="Y20" s="8">
        <v>4536.0628400000005</v>
      </c>
      <c r="Z20" s="8">
        <v>4398.8820299999998</v>
      </c>
      <c r="AA20" s="8">
        <v>4299.57539</v>
      </c>
      <c r="AB20" s="8">
        <v>4113.4093949999997</v>
      </c>
      <c r="AC20" s="8">
        <v>4380.7589600000001</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259</v>
      </c>
      <c r="D24" s="16" t="s">
        <v>10</v>
      </c>
      <c r="E24" s="8">
        <v>1187.486686</v>
      </c>
      <c r="F24" s="8">
        <v>1141.9347331108563</v>
      </c>
      <c r="G24" s="8">
        <v>1139.2912328282139</v>
      </c>
      <c r="H24" s="8">
        <v>1981.1432749999999</v>
      </c>
      <c r="I24" s="8">
        <v>2108.1629099999996</v>
      </c>
      <c r="J24" s="8">
        <v>2090.9076289999998</v>
      </c>
      <c r="K24" s="8">
        <v>2179.2177499999998</v>
      </c>
      <c r="L24" s="8">
        <v>2121.8243400000001</v>
      </c>
      <c r="M24" s="8">
        <v>4371.3293859999994</v>
      </c>
      <c r="N24" s="8">
        <v>4652.7992000000004</v>
      </c>
      <c r="O24" s="8">
        <v>4808.3603600000006</v>
      </c>
      <c r="P24" s="8">
        <v>4573.8998700000002</v>
      </c>
      <c r="Q24" s="8">
        <v>4508.3991900000001</v>
      </c>
      <c r="R24" s="8">
        <v>4262.7817300000006</v>
      </c>
      <c r="S24" s="8">
        <v>4358.60239</v>
      </c>
      <c r="T24" s="8">
        <v>4485.2532700000002</v>
      </c>
      <c r="U24" s="8">
        <v>4394.1581200000001</v>
      </c>
      <c r="V24" s="8">
        <v>4339.0948200000003</v>
      </c>
      <c r="W24" s="8">
        <v>4660.0386600000002</v>
      </c>
      <c r="X24" s="8">
        <v>4782.0814</v>
      </c>
      <c r="Y24" s="8">
        <v>4462.92904</v>
      </c>
      <c r="Z24" s="8">
        <v>4372.4308000000001</v>
      </c>
      <c r="AA24" s="8">
        <v>4009.2130800000004</v>
      </c>
      <c r="AB24" s="8">
        <v>3138.4855600000001</v>
      </c>
      <c r="AC24" s="8">
        <v>3003.3078999999998</v>
      </c>
    </row>
    <row r="25" spans="1:29">
      <c r="A25" s="16" t="s">
        <v>162</v>
      </c>
      <c r="B25" s="16" t="s">
        <v>115</v>
      </c>
      <c r="C25" s="16" t="s">
        <v>258</v>
      </c>
      <c r="D25" s="16" t="s">
        <v>10</v>
      </c>
      <c r="E25" s="8">
        <v>0</v>
      </c>
      <c r="F25" s="8">
        <v>199.74124572416102</v>
      </c>
      <c r="G25" s="8">
        <v>195.35869849831499</v>
      </c>
      <c r="H25" s="8">
        <v>237.306231794224</v>
      </c>
      <c r="I25" s="8">
        <v>239.39987984004802</v>
      </c>
      <c r="J25" s="8">
        <v>231.77844757480202</v>
      </c>
      <c r="K25" s="8">
        <v>246.10971038114999</v>
      </c>
      <c r="L25" s="8">
        <v>244.80802858739699</v>
      </c>
      <c r="M25" s="8">
        <v>240.23867141916</v>
      </c>
      <c r="N25" s="8">
        <v>255.70262278578002</v>
      </c>
      <c r="O25" s="8">
        <v>253.93270361213999</v>
      </c>
      <c r="P25" s="8">
        <v>235.41837427761999</v>
      </c>
      <c r="Q25" s="8">
        <v>242.16109237916999</v>
      </c>
      <c r="R25" s="8">
        <v>242.19674322259999</v>
      </c>
      <c r="S25" s="8">
        <v>238.14733075403998</v>
      </c>
      <c r="T25" s="8">
        <v>251.24165552021</v>
      </c>
      <c r="U25" s="8">
        <v>252.62383589200002</v>
      </c>
      <c r="V25" s="8">
        <v>247.12785007362001</v>
      </c>
      <c r="W25" s="8">
        <v>258.17097460436997</v>
      </c>
      <c r="X25" s="8">
        <v>256.42995600928998</v>
      </c>
      <c r="Y25" s="8">
        <v>235.29813873192001</v>
      </c>
      <c r="Z25" s="8">
        <v>243.84541674420998</v>
      </c>
      <c r="AA25" s="8">
        <v>247.56912317737999</v>
      </c>
      <c r="AB25" s="8">
        <v>242.20336821083001</v>
      </c>
      <c r="AC25" s="8">
        <v>254.21124602680001</v>
      </c>
    </row>
    <row r="26" spans="1:29">
      <c r="A26" s="16" t="s">
        <v>162</v>
      </c>
      <c r="B26" s="16" t="s">
        <v>116</v>
      </c>
      <c r="C26" s="16" t="s">
        <v>260</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261</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257</v>
      </c>
      <c r="D28" s="16" t="s">
        <v>10</v>
      </c>
      <c r="E28" s="8">
        <v>667.91223000000002</v>
      </c>
      <c r="F28" s="8">
        <v>1794.4581000000001</v>
      </c>
      <c r="G28" s="8">
        <v>1629.1268</v>
      </c>
      <c r="H28" s="8">
        <v>1836.7103</v>
      </c>
      <c r="I28" s="8">
        <v>1757.2954</v>
      </c>
      <c r="J28" s="8">
        <v>1967.7455</v>
      </c>
      <c r="K28" s="8">
        <v>1702.8435999999999</v>
      </c>
      <c r="L28" s="8">
        <v>1753.4110000000001</v>
      </c>
      <c r="M28" s="8">
        <v>1804.3824</v>
      </c>
      <c r="N28" s="8">
        <v>1908.636</v>
      </c>
      <c r="O28" s="8">
        <v>1939.1831</v>
      </c>
      <c r="P28" s="8">
        <v>1724.3733</v>
      </c>
      <c r="Q28" s="8">
        <v>1856.4349999999999</v>
      </c>
      <c r="R28" s="8">
        <v>1776.3666000000001</v>
      </c>
      <c r="S28" s="8">
        <v>1987.3242</v>
      </c>
      <c r="T28" s="8">
        <v>1716.9983</v>
      </c>
      <c r="U28" s="8">
        <v>1765.502</v>
      </c>
      <c r="V28" s="8">
        <v>1835.0786000000001</v>
      </c>
      <c r="W28" s="8">
        <v>1912.9992999999999</v>
      </c>
      <c r="X28" s="8">
        <v>1945.2344000000001</v>
      </c>
      <c r="Y28" s="8">
        <v>1729.9155000000001</v>
      </c>
      <c r="Z28" s="8">
        <v>1871.0541000000001</v>
      </c>
      <c r="AA28" s="8">
        <v>1783.575</v>
      </c>
      <c r="AB28" s="8">
        <v>2000.9802999999999</v>
      </c>
      <c r="AC28" s="8">
        <v>1728.6936000000001</v>
      </c>
    </row>
    <row r="29" spans="1:29">
      <c r="A29" s="16" t="s">
        <v>162</v>
      </c>
      <c r="B29" s="16" t="s">
        <v>119</v>
      </c>
      <c r="C29" s="16" t="s">
        <v>263</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262</v>
      </c>
      <c r="C30" s="16" t="s">
        <v>148</v>
      </c>
      <c r="D30" s="16" t="s">
        <v>10</v>
      </c>
      <c r="E30" s="8">
        <v>920.18569200000002</v>
      </c>
      <c r="F30" s="8">
        <v>1722.1475644346824</v>
      </c>
      <c r="G30" s="8">
        <v>1777.8914037361551</v>
      </c>
      <c r="H30" s="8">
        <v>2092.16595522742</v>
      </c>
      <c r="I30" s="8">
        <v>2108.3876208544643</v>
      </c>
      <c r="J30" s="8">
        <v>2036.188772294963</v>
      </c>
      <c r="K30" s="8">
        <v>2186.2391957485333</v>
      </c>
      <c r="L30" s="8">
        <v>2156.0155534759278</v>
      </c>
      <c r="M30" s="8">
        <v>2031.4899301973401</v>
      </c>
      <c r="N30" s="8">
        <v>2154.5742570641996</v>
      </c>
      <c r="O30" s="8">
        <v>2182.4634953176201</v>
      </c>
      <c r="P30" s="8">
        <v>2078.38222487548</v>
      </c>
      <c r="Q30" s="8">
        <v>2125.1863635991604</v>
      </c>
      <c r="R30" s="8">
        <v>2129.1974109733901</v>
      </c>
      <c r="S30" s="8">
        <v>2082.2930472429002</v>
      </c>
      <c r="T30" s="8">
        <v>2202.9677642008</v>
      </c>
      <c r="U30" s="8">
        <v>2194.5140829067695</v>
      </c>
      <c r="V30" s="8">
        <v>2085.3919079627703</v>
      </c>
      <c r="W30" s="8">
        <v>2016.2832867163202</v>
      </c>
      <c r="X30" s="8">
        <v>2023.8395823451201</v>
      </c>
      <c r="Y30" s="8">
        <v>1928.9838868879301</v>
      </c>
      <c r="Z30" s="8">
        <v>1990.3685711434002</v>
      </c>
      <c r="AA30" s="8">
        <v>2009.7981243785698</v>
      </c>
      <c r="AB30" s="8">
        <v>1961.0113692172999</v>
      </c>
      <c r="AC30" s="8">
        <v>2068.5354152406003</v>
      </c>
    </row>
    <row r="31" spans="1:29">
      <c r="A31" s="16" t="s">
        <v>163</v>
      </c>
      <c r="B31" s="16" t="s">
        <v>120</v>
      </c>
      <c r="C31" s="16" t="s">
        <v>149</v>
      </c>
      <c r="D31" s="16" t="s">
        <v>10</v>
      </c>
      <c r="E31" s="8">
        <v>281.99328000000003</v>
      </c>
      <c r="F31" s="8">
        <v>277.68426094004872</v>
      </c>
      <c r="G31" s="8">
        <v>262.32270283224</v>
      </c>
      <c r="H31" s="8">
        <v>328.48843522451602</v>
      </c>
      <c r="I31" s="8">
        <v>324.77897744313003</v>
      </c>
      <c r="J31" s="8">
        <v>318.92083548808699</v>
      </c>
      <c r="K31" s="8">
        <v>328.31105113943698</v>
      </c>
      <c r="L31" s="8">
        <v>329.69503811443701</v>
      </c>
      <c r="M31" s="8">
        <v>315.97582748877699</v>
      </c>
      <c r="N31" s="8">
        <v>333.71964520686299</v>
      </c>
      <c r="O31" s="8">
        <v>348.47889187242299</v>
      </c>
      <c r="P31" s="8">
        <v>313.66041966138999</v>
      </c>
      <c r="Q31" s="8">
        <v>336.17133116332502</v>
      </c>
      <c r="R31" s="8">
        <v>333.69330122168606</v>
      </c>
      <c r="S31" s="8">
        <v>332.54327899097603</v>
      </c>
      <c r="T31" s="8">
        <v>277.92011691812002</v>
      </c>
      <c r="U31" s="8">
        <v>279.34461994214996</v>
      </c>
      <c r="V31" s="8">
        <v>266.45357972677999</v>
      </c>
      <c r="W31" s="8">
        <v>277.60690038580998</v>
      </c>
      <c r="X31" s="8">
        <v>287.3360437215</v>
      </c>
      <c r="Y31" s="8">
        <v>260.02342294704999</v>
      </c>
      <c r="Z31" s="8">
        <v>280.483445668564</v>
      </c>
      <c r="AA31" s="8">
        <v>279.04642935660002</v>
      </c>
      <c r="AB31" s="8">
        <v>35.262985987020002</v>
      </c>
      <c r="AC31" s="8">
        <v>36.500138322764997</v>
      </c>
    </row>
    <row r="32" spans="1:29">
      <c r="A32" s="16" t="s">
        <v>163</v>
      </c>
      <c r="B32" s="16" t="s">
        <v>121</v>
      </c>
      <c r="C32" s="16" t="s">
        <v>150</v>
      </c>
      <c r="D32" s="16" t="s">
        <v>10</v>
      </c>
      <c r="E32" s="8">
        <v>43.840493500000001</v>
      </c>
      <c r="F32" s="8">
        <v>42.976408803022593</v>
      </c>
      <c r="G32" s="8">
        <v>37.149164384270001</v>
      </c>
      <c r="H32" s="8">
        <v>47.884993195220005</v>
      </c>
      <c r="I32" s="8">
        <v>49.772338949719995</v>
      </c>
      <c r="J32" s="8">
        <v>35.48797734008</v>
      </c>
      <c r="K32" s="8">
        <v>36.33602352466</v>
      </c>
      <c r="L32" s="8">
        <v>38.089994406515004</v>
      </c>
      <c r="M32" s="8">
        <v>38.992798409053997</v>
      </c>
      <c r="N32" s="8">
        <v>39.459088224470008</v>
      </c>
      <c r="O32" s="8">
        <v>42.055850647580002</v>
      </c>
      <c r="P32" s="8">
        <v>34.3689219225</v>
      </c>
      <c r="Q32" s="8">
        <v>37.349293701550003</v>
      </c>
      <c r="R32" s="8">
        <v>39.143318889060005</v>
      </c>
      <c r="S32" s="8">
        <v>37.853377711969998</v>
      </c>
      <c r="T32" s="8">
        <v>14.653162011999999</v>
      </c>
      <c r="U32" s="8">
        <v>15.5408040893</v>
      </c>
      <c r="V32" s="8">
        <v>15.8327736937</v>
      </c>
      <c r="W32" s="8">
        <v>15.928324381200001</v>
      </c>
      <c r="X32" s="8">
        <v>9.8078449999999991E-4</v>
      </c>
      <c r="Y32" s="8">
        <v>9.5088203999999996E-4</v>
      </c>
      <c r="Z32" s="8">
        <v>9.5843453999999999E-4</v>
      </c>
      <c r="AA32" s="8">
        <v>9.7330539999999997E-4</v>
      </c>
      <c r="AB32" s="8">
        <v>9.9003260000000005E-4</v>
      </c>
      <c r="AC32" s="8">
        <v>9.9978270000000008E-4</v>
      </c>
    </row>
    <row r="33" spans="1:29">
      <c r="A33" s="16" t="s">
        <v>163</v>
      </c>
      <c r="B33" s="16" t="s">
        <v>122</v>
      </c>
      <c r="C33" s="16" t="s">
        <v>151</v>
      </c>
      <c r="D33" s="16" t="s">
        <v>10</v>
      </c>
      <c r="E33" s="8">
        <v>0</v>
      </c>
      <c r="F33" s="8">
        <v>6.5595727000000003E-6</v>
      </c>
      <c r="G33" s="8">
        <v>1.1745373000000001E-5</v>
      </c>
      <c r="H33" s="8">
        <v>1.9384506999999999E-4</v>
      </c>
      <c r="I33" s="8">
        <v>1.8597169999999999E-4</v>
      </c>
      <c r="J33" s="8">
        <v>1.8199254E-4</v>
      </c>
      <c r="K33" s="8">
        <v>1.8313283000000001E-4</v>
      </c>
      <c r="L33" s="8">
        <v>1.7808928E-4</v>
      </c>
      <c r="M33" s="8">
        <v>1.7062770000000001E-4</v>
      </c>
      <c r="N33" s="8">
        <v>1.6840542E-4</v>
      </c>
      <c r="O33" s="8">
        <v>1.7423298000000001E-4</v>
      </c>
      <c r="P33" s="8">
        <v>1.1166221999999999E-3</v>
      </c>
      <c r="Q33" s="8">
        <v>1.1085330000000001E-3</v>
      </c>
      <c r="R33" s="8">
        <v>1.0925217E-3</v>
      </c>
      <c r="S33" s="8">
        <v>1.0989329E-3</v>
      </c>
      <c r="T33" s="8">
        <v>2.2820239999999998</v>
      </c>
      <c r="U33" s="8">
        <v>2.3578931999999999</v>
      </c>
      <c r="V33" s="8">
        <v>1493.3430000000001</v>
      </c>
      <c r="W33" s="8">
        <v>1561.4899</v>
      </c>
      <c r="X33" s="8">
        <v>1741.1458</v>
      </c>
      <c r="Y33" s="8">
        <v>1669.5450000000001</v>
      </c>
      <c r="Z33" s="8">
        <v>1557.9241</v>
      </c>
      <c r="AA33" s="8">
        <v>1486.9223999999999</v>
      </c>
      <c r="AB33" s="8">
        <v>1605.2501999999999</v>
      </c>
      <c r="AC33" s="8">
        <v>1608.5917999999999</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820.09401000000003</v>
      </c>
      <c r="F35" s="8">
        <v>721.42441684242999</v>
      </c>
      <c r="G35" s="8">
        <v>708.65836350420295</v>
      </c>
      <c r="H35" s="8">
        <v>826.63432814370003</v>
      </c>
      <c r="I35" s="8">
        <v>818.28944359215006</v>
      </c>
      <c r="J35" s="8">
        <v>829.6718006955</v>
      </c>
      <c r="K35" s="8">
        <v>832.83903806171998</v>
      </c>
      <c r="L35" s="8">
        <v>804.68048667905009</v>
      </c>
      <c r="M35" s="8">
        <v>801.2644587062</v>
      </c>
      <c r="N35" s="8">
        <v>832.00983529963003</v>
      </c>
      <c r="O35" s="8">
        <v>862.89765926404004</v>
      </c>
      <c r="P35" s="8">
        <v>1127.02856</v>
      </c>
      <c r="Q35" s="8">
        <v>1130.5674100000001</v>
      </c>
      <c r="R35" s="8">
        <v>1117.1694600000001</v>
      </c>
      <c r="S35" s="8">
        <v>1150.5441599999999</v>
      </c>
      <c r="T35" s="8">
        <v>1834.4004400000001</v>
      </c>
      <c r="U35" s="8">
        <v>1833.21982</v>
      </c>
      <c r="V35" s="8">
        <v>1962.5403999999999</v>
      </c>
      <c r="W35" s="8">
        <v>1344.2762299999999</v>
      </c>
      <c r="X35" s="8">
        <v>1466.1112400000002</v>
      </c>
      <c r="Y35" s="8">
        <v>1453.6690599999999</v>
      </c>
      <c r="Z35" s="8">
        <v>1132.5902000000001</v>
      </c>
      <c r="AA35" s="8">
        <v>1110.3213000000001</v>
      </c>
      <c r="AB35" s="8">
        <v>1167.6887999999999</v>
      </c>
      <c r="AC35" s="8">
        <v>1198.0933</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7.2542034000000004E-6</v>
      </c>
      <c r="G37" s="8">
        <v>1.5633700999999998E-5</v>
      </c>
      <c r="H37" s="8">
        <v>893.18960000000004</v>
      </c>
      <c r="I37" s="8">
        <v>831.57249999999999</v>
      </c>
      <c r="J37" s="8">
        <v>853.69037000000003</v>
      </c>
      <c r="K37" s="8">
        <v>799.68809999999996</v>
      </c>
      <c r="L37" s="8">
        <v>790.60170000000005</v>
      </c>
      <c r="M37" s="8">
        <v>871.85180000000003</v>
      </c>
      <c r="N37" s="8">
        <v>886.62334999999996</v>
      </c>
      <c r="O37" s="8">
        <v>944.06835999999998</v>
      </c>
      <c r="P37" s="8">
        <v>994.46747000000005</v>
      </c>
      <c r="Q37" s="8">
        <v>921.66</v>
      </c>
      <c r="R37" s="8">
        <v>890.80200000000002</v>
      </c>
      <c r="S37" s="8">
        <v>953.07934999999998</v>
      </c>
      <c r="T37" s="8">
        <v>875.83929999999998</v>
      </c>
      <c r="U37" s="8">
        <v>889.70709999999997</v>
      </c>
      <c r="V37" s="8">
        <v>959.22155999999995</v>
      </c>
      <c r="W37" s="8">
        <v>977.54485999999997</v>
      </c>
      <c r="X37" s="8">
        <v>1068.9015999999999</v>
      </c>
      <c r="Y37" s="8">
        <v>1064.8126999999999</v>
      </c>
      <c r="Z37" s="8">
        <v>959.57550000000003</v>
      </c>
      <c r="AA37" s="8">
        <v>927.02909999999997</v>
      </c>
      <c r="AB37" s="8">
        <v>996.83950000000004</v>
      </c>
      <c r="AC37" s="8">
        <v>981.18744000000004</v>
      </c>
    </row>
    <row r="38" spans="1:29">
      <c r="A38" s="16" t="s">
        <v>163</v>
      </c>
      <c r="B38" s="16" t="s">
        <v>127</v>
      </c>
      <c r="C38" s="16" t="s">
        <v>156</v>
      </c>
      <c r="D38" s="16" t="s">
        <v>10</v>
      </c>
      <c r="E38" s="8">
        <v>0</v>
      </c>
      <c r="F38" s="8">
        <v>5.8152414000000001E-6</v>
      </c>
      <c r="G38" s="8">
        <v>9.2445125000000002E-6</v>
      </c>
      <c r="H38" s="8">
        <v>6.8475850000000003E-5</v>
      </c>
      <c r="I38" s="8">
        <v>6.7321440000000005E-5</v>
      </c>
      <c r="J38" s="8">
        <v>6.551908E-5</v>
      </c>
      <c r="K38" s="8">
        <v>6.6306383999999995E-5</v>
      </c>
      <c r="L38" s="8">
        <v>6.3531144000000006E-5</v>
      </c>
      <c r="M38" s="8">
        <v>6.4925659999999998E-5</v>
      </c>
      <c r="N38" s="8">
        <v>6.0847919999999999E-5</v>
      </c>
      <c r="O38" s="8">
        <v>6.3087600000000002E-5</v>
      </c>
      <c r="P38" s="8">
        <v>1.0938688999999999E-4</v>
      </c>
      <c r="Q38" s="8">
        <v>1.1131716E-4</v>
      </c>
      <c r="R38" s="8">
        <v>1.1274992E-4</v>
      </c>
      <c r="S38" s="8">
        <v>1.1431162E-4</v>
      </c>
      <c r="T38" s="8">
        <v>1.4530200000000001E-4</v>
      </c>
      <c r="U38" s="8">
        <v>1.4201837000000001E-4</v>
      </c>
      <c r="V38" s="8">
        <v>2.0472781E-4</v>
      </c>
      <c r="W38" s="8">
        <v>1.9089625999999999E-4</v>
      </c>
      <c r="X38" s="8">
        <v>1.9854095999999999E-4</v>
      </c>
      <c r="Y38" s="8">
        <v>1.8302543000000001E-4</v>
      </c>
      <c r="Z38" s="8">
        <v>1.8872968E-4</v>
      </c>
      <c r="AA38" s="8">
        <v>1.9539992E-4</v>
      </c>
      <c r="AB38" s="8">
        <v>1.9571654000000001E-4</v>
      </c>
      <c r="AC38" s="8">
        <v>2.0058513999999999E-4</v>
      </c>
    </row>
    <row r="39" spans="1:29">
      <c r="A39" s="16" t="s">
        <v>163</v>
      </c>
      <c r="B39" s="16" t="s">
        <v>128</v>
      </c>
      <c r="C39" s="16" t="s">
        <v>157</v>
      </c>
      <c r="D39" s="16" t="s">
        <v>10</v>
      </c>
      <c r="E39" s="8">
        <v>0</v>
      </c>
      <c r="F39" s="8">
        <v>5.4484534999999999E-6</v>
      </c>
      <c r="G39" s="8">
        <v>9.9091710000000006E-6</v>
      </c>
      <c r="H39" s="8">
        <v>4.4351119999999998E-5</v>
      </c>
      <c r="I39" s="8">
        <v>4.2534648000000002E-5</v>
      </c>
      <c r="J39" s="8">
        <v>4.1393276000000003E-5</v>
      </c>
      <c r="K39" s="8">
        <v>4.1343883000000003E-5</v>
      </c>
      <c r="L39" s="8">
        <v>4.0657585000000001E-5</v>
      </c>
      <c r="M39" s="8">
        <v>4.1401813999999999E-5</v>
      </c>
      <c r="N39" s="8">
        <v>3.9342789999999998E-5</v>
      </c>
      <c r="O39" s="8">
        <v>4.0501075999999999E-5</v>
      </c>
      <c r="P39" s="8">
        <v>7.2579149999999994E-5</v>
      </c>
      <c r="Q39" s="8">
        <v>7.2134563999999994E-5</v>
      </c>
      <c r="R39" s="8">
        <v>7.8448039999999994E-5</v>
      </c>
      <c r="S39" s="8">
        <v>8.4643914000000003E-5</v>
      </c>
      <c r="T39" s="8">
        <v>1.1284749000000001E-4</v>
      </c>
      <c r="U39" s="8">
        <v>1.1975925999999999E-4</v>
      </c>
      <c r="V39" s="8">
        <v>1.6658619999999999E-4</v>
      </c>
      <c r="W39" s="8">
        <v>1.5328558000000001E-4</v>
      </c>
      <c r="X39" s="8">
        <v>1.5756907999999999E-4</v>
      </c>
      <c r="Y39" s="8">
        <v>1.5236133000000001E-4</v>
      </c>
      <c r="Z39" s="8">
        <v>1.5209460000000001E-4</v>
      </c>
      <c r="AA39" s="8">
        <v>1.5650460000000001E-4</v>
      </c>
      <c r="AB39" s="8">
        <v>1.5635019999999999E-4</v>
      </c>
      <c r="AC39" s="8">
        <v>1.595357E-4</v>
      </c>
    </row>
    <row r="40" spans="1:29">
      <c r="A40" s="16" t="s">
        <v>164</v>
      </c>
      <c r="B40" s="16" t="s">
        <v>129</v>
      </c>
      <c r="C40" s="16" t="s">
        <v>158</v>
      </c>
      <c r="D40" s="16" t="s">
        <v>10</v>
      </c>
      <c r="E40" s="8">
        <v>0</v>
      </c>
      <c r="F40" s="8">
        <v>3.8225950000000001E-6</v>
      </c>
      <c r="G40" s="8">
        <v>4.5047522999999998E-6</v>
      </c>
      <c r="H40" s="8">
        <v>1.0075714000000001E-5</v>
      </c>
      <c r="I40" s="8">
        <v>1.0172151999999999E-5</v>
      </c>
      <c r="J40" s="8">
        <v>9.798948E-6</v>
      </c>
      <c r="K40" s="8">
        <v>9.9864229999999994E-6</v>
      </c>
      <c r="L40" s="8">
        <v>9.9105155000000001E-6</v>
      </c>
      <c r="M40" s="8">
        <v>9.9057450000000005E-6</v>
      </c>
      <c r="N40" s="8">
        <v>1.1680892999999999E-5</v>
      </c>
      <c r="O40" s="8">
        <v>1.2204254E-5</v>
      </c>
      <c r="P40" s="8">
        <v>1.3657803E-5</v>
      </c>
      <c r="Q40" s="8">
        <v>1.5192741999999999E-5</v>
      </c>
      <c r="R40" s="8">
        <v>1.6463310999999999E-5</v>
      </c>
      <c r="S40" s="8">
        <v>1.7143430000000001E-5</v>
      </c>
      <c r="T40" s="8">
        <v>1.8699659000000001E-5</v>
      </c>
      <c r="U40" s="8">
        <v>2.0269867E-5</v>
      </c>
      <c r="V40" s="8">
        <v>2.0824769999999999E-5</v>
      </c>
      <c r="W40" s="8">
        <v>2.2637985000000001E-5</v>
      </c>
      <c r="X40" s="8">
        <v>2.3541949999999999E-5</v>
      </c>
      <c r="Y40" s="8">
        <v>2.5515330000000002E-5</v>
      </c>
      <c r="Z40" s="8">
        <v>2.7967828E-5</v>
      </c>
      <c r="AA40" s="8">
        <v>3.4818615E-5</v>
      </c>
      <c r="AB40" s="8">
        <v>3.2567953999999998E-5</v>
      </c>
      <c r="AC40" s="8">
        <v>3.3943109999999998E-5</v>
      </c>
    </row>
    <row r="41" spans="1:29">
      <c r="A41" s="16" t="s">
        <v>164</v>
      </c>
      <c r="B41" s="16" t="s">
        <v>130</v>
      </c>
      <c r="C41" s="16" t="s">
        <v>159</v>
      </c>
      <c r="D41" s="16" t="s">
        <v>10</v>
      </c>
      <c r="E41" s="8">
        <v>0</v>
      </c>
      <c r="F41" s="8">
        <v>1.5155454E-5</v>
      </c>
      <c r="G41" s="8">
        <v>2.2288972E-5</v>
      </c>
      <c r="H41" s="8">
        <v>40.414245999999999</v>
      </c>
      <c r="I41" s="8">
        <v>48.166823999999998</v>
      </c>
      <c r="J41" s="8">
        <v>47.086773000000001</v>
      </c>
      <c r="K41" s="8">
        <v>50.448962999999999</v>
      </c>
      <c r="L41" s="8">
        <v>51.228816999999999</v>
      </c>
      <c r="M41" s="8">
        <v>50.732280000000003</v>
      </c>
      <c r="N41" s="8">
        <v>50.762084999999999</v>
      </c>
      <c r="O41" s="8">
        <v>48.398304000000003</v>
      </c>
      <c r="P41" s="8">
        <v>45.98948</v>
      </c>
      <c r="Q41" s="8">
        <v>49.823864</v>
      </c>
      <c r="R41" s="8">
        <v>49.927062999999997</v>
      </c>
      <c r="S41" s="8">
        <v>45.762210000000003</v>
      </c>
      <c r="T41" s="8">
        <v>48.762245</v>
      </c>
      <c r="U41" s="8">
        <v>46.610889999999998</v>
      </c>
      <c r="V41" s="8">
        <v>45.398113000000002</v>
      </c>
      <c r="W41" s="8">
        <v>48.912883999999998</v>
      </c>
      <c r="X41" s="8">
        <v>45.456496999999999</v>
      </c>
      <c r="Y41" s="8">
        <v>42.753593000000002</v>
      </c>
      <c r="Z41" s="8">
        <v>47.623980000000003</v>
      </c>
      <c r="AA41" s="8">
        <v>46.491356000000003</v>
      </c>
      <c r="AB41" s="8">
        <v>41.427802999999997</v>
      </c>
      <c r="AC41" s="8">
        <v>49.581412999999998</v>
      </c>
    </row>
    <row r="42" spans="1:29">
      <c r="A42" s="16" t="s">
        <v>164</v>
      </c>
      <c r="B42" s="16" t="s">
        <v>131</v>
      </c>
      <c r="C42" s="16" t="s">
        <v>160</v>
      </c>
      <c r="D42" s="16" t="s">
        <v>10</v>
      </c>
      <c r="E42" s="8">
        <v>0</v>
      </c>
      <c r="F42" s="8">
        <v>739.88559906960211</v>
      </c>
      <c r="G42" s="8">
        <v>831.80770240158563</v>
      </c>
      <c r="H42" s="8">
        <v>870.33578007584197</v>
      </c>
      <c r="I42" s="8">
        <v>890.2547480963799</v>
      </c>
      <c r="J42" s="8">
        <v>868.42865580393504</v>
      </c>
      <c r="K42" s="8">
        <v>916.45975871254302</v>
      </c>
      <c r="L42" s="8">
        <v>902.27623693673411</v>
      </c>
      <c r="M42" s="8">
        <v>891.38197963085588</v>
      </c>
      <c r="N42" s="8">
        <v>920.17523236621707</v>
      </c>
      <c r="O42" s="8">
        <v>914.13767417425754</v>
      </c>
      <c r="P42" s="8">
        <v>882.81888613862895</v>
      </c>
      <c r="Q42" s="8">
        <v>880.67420524405406</v>
      </c>
      <c r="R42" s="8">
        <v>894.71250705565399</v>
      </c>
      <c r="S42" s="8">
        <v>877.54994559362751</v>
      </c>
      <c r="T42" s="8">
        <v>915.86777169450409</v>
      </c>
      <c r="U42" s="8">
        <v>903.94755344983002</v>
      </c>
      <c r="V42" s="8">
        <v>891.57196772794009</v>
      </c>
      <c r="W42" s="8">
        <v>924.73969340206804</v>
      </c>
      <c r="X42" s="8">
        <v>916.485636664102</v>
      </c>
      <c r="Y42" s="8">
        <v>872.32496108921191</v>
      </c>
      <c r="Z42" s="8">
        <v>875.274840701259</v>
      </c>
      <c r="AA42" s="8">
        <v>891.40115176006793</v>
      </c>
      <c r="AB42" s="8">
        <v>874.00344605905605</v>
      </c>
      <c r="AC42" s="8">
        <v>905.19867548457307</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864.55511999999999</v>
      </c>
      <c r="F45" s="8">
        <v>853.90638604926494</v>
      </c>
      <c r="G45" s="8">
        <v>772.30154454895796</v>
      </c>
      <c r="H45" s="8">
        <v>2371.9110908810999</v>
      </c>
      <c r="I45" s="8">
        <v>2470.0617653233699</v>
      </c>
      <c r="J45" s="8">
        <v>2794.0134977052799</v>
      </c>
      <c r="K45" s="8">
        <v>2944.3014269796404</v>
      </c>
      <c r="L45" s="8">
        <v>2345.3938703072399</v>
      </c>
      <c r="M45" s="8">
        <v>2520.0112897000899</v>
      </c>
      <c r="N45" s="8">
        <v>2763.0747272753197</v>
      </c>
      <c r="O45" s="8">
        <v>2787.2020731779398</v>
      </c>
      <c r="P45" s="8">
        <v>2385.6953126014996</v>
      </c>
      <c r="Q45" s="8">
        <v>2467.5650239763454</v>
      </c>
      <c r="R45" s="8">
        <v>2530.0514873700959</v>
      </c>
      <c r="S45" s="8">
        <v>2661.865907588975</v>
      </c>
      <c r="T45" s="8">
        <v>2834.9975003099535</v>
      </c>
      <c r="U45" s="8">
        <v>2298.8445619450699</v>
      </c>
      <c r="V45" s="8">
        <v>1926.7576810426349</v>
      </c>
      <c r="W45" s="8">
        <v>1975.897099283425</v>
      </c>
      <c r="X45" s="8">
        <v>1973.8888425806899</v>
      </c>
      <c r="Y45" s="8">
        <v>1775.2379729156401</v>
      </c>
      <c r="Z45" s="8">
        <v>1849.7798146508198</v>
      </c>
      <c r="AA45" s="8">
        <v>1517.5685715598361</v>
      </c>
      <c r="AB45" s="8">
        <v>1569.64068150107</v>
      </c>
      <c r="AC45" s="8">
        <v>1721.55607784515</v>
      </c>
    </row>
    <row r="46" spans="1:29">
      <c r="A46" s="16" t="s">
        <v>96</v>
      </c>
      <c r="B46" s="16" t="s">
        <v>98</v>
      </c>
      <c r="C46" s="16" t="s">
        <v>133</v>
      </c>
      <c r="D46" s="16" t="s">
        <v>9</v>
      </c>
      <c r="E46" s="8">
        <v>134.84196</v>
      </c>
      <c r="F46" s="8">
        <v>130.30069740315699</v>
      </c>
      <c r="G46" s="8">
        <v>120.56841392411501</v>
      </c>
      <c r="H46" s="8">
        <v>125.02324166066799</v>
      </c>
      <c r="I46" s="8">
        <v>134.44677815309601</v>
      </c>
      <c r="J46" s="8">
        <v>134.29059094148502</v>
      </c>
      <c r="K46" s="8">
        <v>135.96503183133001</v>
      </c>
      <c r="L46" s="8">
        <v>123.40364631088001</v>
      </c>
      <c r="M46" s="8">
        <v>127.42278261161999</v>
      </c>
      <c r="N46" s="8">
        <v>138.66580251258301</v>
      </c>
      <c r="O46" s="8">
        <v>142.89146085815003</v>
      </c>
      <c r="P46" s="8">
        <v>128.12482302871999</v>
      </c>
      <c r="Q46" s="8">
        <v>126.393296631062</v>
      </c>
      <c r="R46" s="8">
        <v>136.99477262578702</v>
      </c>
      <c r="S46" s="8">
        <v>136.30336594287598</v>
      </c>
      <c r="T46" s="8">
        <v>138.99171881876703</v>
      </c>
      <c r="U46" s="8">
        <v>127.001479760775</v>
      </c>
      <c r="V46" s="8">
        <v>129.02041332793002</v>
      </c>
      <c r="W46" s="8">
        <v>138.80370428492202</v>
      </c>
      <c r="X46" s="8">
        <v>143.44692922245301</v>
      </c>
      <c r="Y46" s="8">
        <v>128.31704788314599</v>
      </c>
      <c r="Z46" s="8">
        <v>126.90128334048001</v>
      </c>
      <c r="AA46" s="8">
        <v>138.366844125444</v>
      </c>
      <c r="AB46" s="8">
        <v>137.09179681309899</v>
      </c>
      <c r="AC46" s="8">
        <v>139.764505107064</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600.68082037248701</v>
      </c>
      <c r="G48" s="8">
        <v>782.74086173613705</v>
      </c>
      <c r="H48" s="8">
        <v>854.43673326200394</v>
      </c>
      <c r="I48" s="8">
        <v>858.74438331520992</v>
      </c>
      <c r="J48" s="8">
        <v>910.68843981765599</v>
      </c>
      <c r="K48" s="8">
        <v>843.63266396550694</v>
      </c>
      <c r="L48" s="8">
        <v>811.64050460681995</v>
      </c>
      <c r="M48" s="8">
        <v>871.74771302890099</v>
      </c>
      <c r="N48" s="8">
        <v>853.136676219675</v>
      </c>
      <c r="O48" s="8">
        <v>967.329487109414</v>
      </c>
      <c r="P48" s="8">
        <v>828.96767383753388</v>
      </c>
      <c r="Q48" s="8">
        <v>862.719246515446</v>
      </c>
      <c r="R48" s="8">
        <v>1874.7428097626298</v>
      </c>
      <c r="S48" s="8">
        <v>1965.1505481915999</v>
      </c>
      <c r="T48" s="8">
        <v>1828.73900439974</v>
      </c>
      <c r="U48" s="8">
        <v>1782.1142047711</v>
      </c>
      <c r="V48" s="8">
        <v>1831.41160647941</v>
      </c>
      <c r="W48" s="8">
        <v>1722.9985953330799</v>
      </c>
      <c r="X48" s="8">
        <v>1982.71376458538</v>
      </c>
      <c r="Y48" s="8">
        <v>1706.2480877169899</v>
      </c>
      <c r="Z48" s="8">
        <v>1735.1306313620998</v>
      </c>
      <c r="AA48" s="8">
        <v>1805.55982059951</v>
      </c>
      <c r="AB48" s="8">
        <v>1909.3225440572</v>
      </c>
      <c r="AC48" s="8">
        <v>1800.95801041596</v>
      </c>
    </row>
    <row r="49" spans="1:29">
      <c r="A49" s="16" t="s">
        <v>96</v>
      </c>
      <c r="B49" s="16" t="s">
        <v>101</v>
      </c>
      <c r="C49" s="16" t="s">
        <v>136</v>
      </c>
      <c r="D49" s="16" t="s">
        <v>9</v>
      </c>
      <c r="E49" s="8">
        <v>0</v>
      </c>
      <c r="F49" s="8">
        <v>3.3256936000000002E-5</v>
      </c>
      <c r="G49" s="8">
        <v>4.4144115000000004E-5</v>
      </c>
      <c r="H49" s="8">
        <v>1773.6964785208199</v>
      </c>
      <c r="I49" s="8">
        <v>1835.0522795317402</v>
      </c>
      <c r="J49" s="8">
        <v>1899.0823767740001</v>
      </c>
      <c r="K49" s="8">
        <v>2038.766599475656</v>
      </c>
      <c r="L49" s="8">
        <v>2727.9341884266801</v>
      </c>
      <c r="M49" s="8">
        <v>5117.2497999999996</v>
      </c>
      <c r="N49" s="8">
        <v>5513.8215</v>
      </c>
      <c r="O49" s="8">
        <v>5764.4575000000004</v>
      </c>
      <c r="P49" s="8">
        <v>5379.3935000000001</v>
      </c>
      <c r="Q49" s="8">
        <v>4999.3425000000007</v>
      </c>
      <c r="R49" s="8">
        <v>5066.5073000000002</v>
      </c>
      <c r="S49" s="8">
        <v>4837.4288999999999</v>
      </c>
      <c r="T49" s="8">
        <v>5178.5222000000003</v>
      </c>
      <c r="U49" s="8">
        <v>5196.1306000000004</v>
      </c>
      <c r="V49" s="8">
        <v>5429.5627000000004</v>
      </c>
      <c r="W49" s="8">
        <v>5463.2660999999998</v>
      </c>
      <c r="X49" s="8">
        <v>5589.924</v>
      </c>
      <c r="Y49" s="8">
        <v>5023.9724000000006</v>
      </c>
      <c r="Z49" s="8">
        <v>4691.8397999999997</v>
      </c>
      <c r="AA49" s="8">
        <v>4936.3235000000004</v>
      </c>
      <c r="AB49" s="8">
        <v>4795.2157999999999</v>
      </c>
      <c r="AC49" s="8">
        <v>5243.5879000000004</v>
      </c>
    </row>
    <row r="50" spans="1:29">
      <c r="A50" s="16" t="s">
        <v>96</v>
      </c>
      <c r="B50" s="16" t="s">
        <v>102</v>
      </c>
      <c r="C50" s="16" t="s">
        <v>137</v>
      </c>
      <c r="D50" s="16" t="s">
        <v>9</v>
      </c>
      <c r="E50" s="8">
        <v>0</v>
      </c>
      <c r="F50" s="8">
        <v>516.64672132914507</v>
      </c>
      <c r="G50" s="8">
        <v>633.24462277101998</v>
      </c>
      <c r="H50" s="8">
        <v>1601.4027683352099</v>
      </c>
      <c r="I50" s="8">
        <v>1589.12466479148</v>
      </c>
      <c r="J50" s="8">
        <v>1627.431425341618</v>
      </c>
      <c r="K50" s="8">
        <v>1712.6514720131702</v>
      </c>
      <c r="L50" s="8">
        <v>1591.70841217051</v>
      </c>
      <c r="M50" s="8">
        <v>1830.738585058506</v>
      </c>
      <c r="N50" s="8">
        <v>1791.586138480596</v>
      </c>
      <c r="O50" s="8">
        <v>3630.1086533833004</v>
      </c>
      <c r="P50" s="8">
        <v>3154.6101722875501</v>
      </c>
      <c r="Q50" s="8">
        <v>3143.1293717271001</v>
      </c>
      <c r="R50" s="8">
        <v>3063.5435915694002</v>
      </c>
      <c r="S50" s="8">
        <v>2924.7945666956998</v>
      </c>
      <c r="T50" s="8">
        <v>3705.7652699999999</v>
      </c>
      <c r="U50" s="8">
        <v>3525.2019399999999</v>
      </c>
      <c r="V50" s="8">
        <v>4855.8449000000001</v>
      </c>
      <c r="W50" s="8">
        <v>6292.1982399999997</v>
      </c>
      <c r="X50" s="8">
        <v>7113.2393699999993</v>
      </c>
      <c r="Y50" s="8">
        <v>7662.9632999999994</v>
      </c>
      <c r="Z50" s="8">
        <v>7584.3767399999997</v>
      </c>
      <c r="AA50" s="8">
        <v>7245.5267000000003</v>
      </c>
      <c r="AB50" s="8">
        <v>7063.3546000000006</v>
      </c>
      <c r="AC50" s="8">
        <v>7801.2752</v>
      </c>
    </row>
    <row r="51" spans="1:29">
      <c r="A51" s="16" t="s">
        <v>96</v>
      </c>
      <c r="B51" s="16" t="s">
        <v>103</v>
      </c>
      <c r="C51" s="16" t="s">
        <v>138</v>
      </c>
      <c r="D51" s="16" t="s">
        <v>9</v>
      </c>
      <c r="E51" s="8">
        <v>0</v>
      </c>
      <c r="F51" s="8">
        <v>1.24364779E-5</v>
      </c>
      <c r="G51" s="8">
        <v>1.8211462000000003E-5</v>
      </c>
      <c r="H51" s="8">
        <v>5.3185503999999999E-5</v>
      </c>
      <c r="I51" s="8">
        <v>4.7843938000000002E-5</v>
      </c>
      <c r="J51" s="8">
        <v>4.2712242000000002E-5</v>
      </c>
      <c r="K51" s="8">
        <v>4.6167812000000002E-5</v>
      </c>
      <c r="L51" s="8">
        <v>6.2553625000000005E-5</v>
      </c>
      <c r="M51" s="8">
        <v>6.5610785999999994E-5</v>
      </c>
      <c r="N51" s="8">
        <v>6.3400226000000001E-5</v>
      </c>
      <c r="O51" s="8">
        <v>8.0463096000000001E-5</v>
      </c>
      <c r="P51" s="8">
        <v>2.6880839599999998E-4</v>
      </c>
      <c r="Q51" s="8">
        <v>2.61415876E-4</v>
      </c>
      <c r="R51" s="8">
        <v>2.4371478500000003E-4</v>
      </c>
      <c r="S51" s="8">
        <v>2.3144453999999999E-4</v>
      </c>
      <c r="T51" s="8">
        <v>2.3719666999999999E-4</v>
      </c>
      <c r="U51" s="8">
        <v>2.6795190999999999E-4</v>
      </c>
      <c r="V51" s="8">
        <v>2.53803565E-4</v>
      </c>
      <c r="W51" s="8">
        <v>2.4604108000000002E-4</v>
      </c>
      <c r="X51" s="8">
        <v>2.6863500999999999E-4</v>
      </c>
      <c r="Y51" s="8">
        <v>289.58518490775998</v>
      </c>
      <c r="Z51" s="8">
        <v>291.62557584209998</v>
      </c>
      <c r="AA51" s="8">
        <v>279.19661834337001</v>
      </c>
      <c r="AB51" s="8">
        <v>260.37971135254998</v>
      </c>
      <c r="AC51" s="8">
        <v>288.81182355190003</v>
      </c>
    </row>
    <row r="52" spans="1:29">
      <c r="A52" s="16" t="s">
        <v>96</v>
      </c>
      <c r="B52" s="16" t="s">
        <v>104</v>
      </c>
      <c r="C52" s="16" t="s">
        <v>28</v>
      </c>
      <c r="D52" s="16" t="s">
        <v>9</v>
      </c>
      <c r="E52" s="8">
        <v>4559.2175999999999</v>
      </c>
      <c r="F52" s="8">
        <v>4816.9070027273947</v>
      </c>
      <c r="G52" s="8">
        <v>4493.4933389472362</v>
      </c>
      <c r="H52" s="8">
        <v>8568.6612344641198</v>
      </c>
      <c r="I52" s="8">
        <v>8869.6231360981001</v>
      </c>
      <c r="J52" s="8">
        <v>8534.5464789271609</v>
      </c>
      <c r="K52" s="8">
        <v>9012.8683410657104</v>
      </c>
      <c r="L52" s="8">
        <v>9690.844430000001</v>
      </c>
      <c r="M52" s="8">
        <v>10010.564760000001</v>
      </c>
      <c r="N52" s="8">
        <v>10329.778899999999</v>
      </c>
      <c r="O52" s="8">
        <v>12422.96225</v>
      </c>
      <c r="P52" s="8">
        <v>12993.671460000001</v>
      </c>
      <c r="Q52" s="8">
        <v>12742.04595</v>
      </c>
      <c r="R52" s="8">
        <v>13169.260129999999</v>
      </c>
      <c r="S52" s="8">
        <v>12583.141599999999</v>
      </c>
      <c r="T52" s="8">
        <v>19126.248959999997</v>
      </c>
      <c r="U52" s="8">
        <v>18829.140100000001</v>
      </c>
      <c r="V52" s="8">
        <v>18962.191939999997</v>
      </c>
      <c r="W52" s="8">
        <v>17493.2664</v>
      </c>
      <c r="X52" s="8">
        <v>18623.354800000001</v>
      </c>
      <c r="Y52" s="8">
        <v>16113.244719999999</v>
      </c>
      <c r="Z52" s="8">
        <v>15769.067300000001</v>
      </c>
      <c r="AA52" s="8">
        <v>16655.076840000002</v>
      </c>
      <c r="AB52" s="8">
        <v>16297.651849999998</v>
      </c>
      <c r="AC52" s="8">
        <v>17566.130300000001</v>
      </c>
    </row>
    <row r="53" spans="1:29">
      <c r="A53" s="16" t="s">
        <v>96</v>
      </c>
      <c r="B53" s="16" t="s">
        <v>105</v>
      </c>
      <c r="C53" s="16" t="s">
        <v>139</v>
      </c>
      <c r="D53" s="16" t="s">
        <v>9</v>
      </c>
      <c r="E53" s="8">
        <v>0</v>
      </c>
      <c r="F53" s="8">
        <v>1.5198411500000002E-5</v>
      </c>
      <c r="G53" s="8">
        <v>1.77090905E-5</v>
      </c>
      <c r="H53" s="8">
        <v>5.4491084E-5</v>
      </c>
      <c r="I53" s="8">
        <v>5.2461247E-5</v>
      </c>
      <c r="J53" s="8">
        <v>5.0786483499999997E-5</v>
      </c>
      <c r="K53" s="8">
        <v>5.5782177999999996E-5</v>
      </c>
      <c r="L53" s="8">
        <v>6.9271759999999994E-5</v>
      </c>
      <c r="M53" s="8">
        <v>8.0017454000000005E-5</v>
      </c>
      <c r="N53" s="8">
        <v>7.0505974000000001E-5</v>
      </c>
      <c r="O53" s="8">
        <v>1.02700326E-4</v>
      </c>
      <c r="P53" s="8">
        <v>2.7187391E-4</v>
      </c>
      <c r="Q53" s="8">
        <v>2.4764284200000001E-4</v>
      </c>
      <c r="R53" s="8">
        <v>2.4662427999999999E-4</v>
      </c>
      <c r="S53" s="8">
        <v>5.2508131299999999E-4</v>
      </c>
      <c r="T53" s="8">
        <v>5.7645613000000006E-4</v>
      </c>
      <c r="U53" s="8">
        <v>5.7850107000000008E-4</v>
      </c>
      <c r="V53" s="8">
        <v>5.5517918999999994E-4</v>
      </c>
      <c r="W53" s="8">
        <v>4.9628775999999999E-4</v>
      </c>
      <c r="X53" s="8">
        <v>5.8419449999999996E-4</v>
      </c>
      <c r="Y53" s="8">
        <v>8.5768317000000001E-4</v>
      </c>
      <c r="Z53" s="8">
        <v>7.8337966000000003E-4</v>
      </c>
      <c r="AA53" s="8">
        <v>1.2270117300000002E-3</v>
      </c>
      <c r="AB53" s="8">
        <v>1.7075169299999998E-3</v>
      </c>
      <c r="AC53" s="8">
        <v>1.7854136E-3</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1154.9765</v>
      </c>
      <c r="F55" s="8">
        <v>1934.7827747126073</v>
      </c>
      <c r="G55" s="8">
        <v>1891.9246222397792</v>
      </c>
      <c r="H55" s="8">
        <v>5852.94256564437</v>
      </c>
      <c r="I55" s="8">
        <v>6035.3209935916702</v>
      </c>
      <c r="J55" s="8">
        <v>5719.3526752117696</v>
      </c>
      <c r="K55" s="8">
        <v>6637.9469902058499</v>
      </c>
      <c r="L55" s="8">
        <v>6651.8731396800194</v>
      </c>
      <c r="M55" s="8">
        <v>6541.1205537011001</v>
      </c>
      <c r="N55" s="8">
        <v>6758.0332734444992</v>
      </c>
      <c r="O55" s="8">
        <v>7063.8734471817497</v>
      </c>
      <c r="P55" s="8">
        <v>7280.4263156688394</v>
      </c>
      <c r="Q55" s="8">
        <v>6087.4284630400089</v>
      </c>
      <c r="R55" s="8">
        <v>6282.7335795705503</v>
      </c>
      <c r="S55" s="8">
        <v>6005.4135879093592</v>
      </c>
      <c r="T55" s="8">
        <v>6271.7373274496704</v>
      </c>
      <c r="U55" s="8">
        <v>6300.0387732588597</v>
      </c>
      <c r="V55" s="8">
        <v>5200.9347483125403</v>
      </c>
      <c r="W55" s="8">
        <v>5184.5296148050702</v>
      </c>
      <c r="X55" s="8">
        <v>5397.8502958785293</v>
      </c>
      <c r="Y55" s="8">
        <v>6288.9134699999995</v>
      </c>
      <c r="Z55" s="8">
        <v>5475.8702599999997</v>
      </c>
      <c r="AA55" s="8">
        <v>5723.268</v>
      </c>
      <c r="AB55" s="8">
        <v>5509.7816300000004</v>
      </c>
      <c r="AC55" s="8">
        <v>5900.2908500000003</v>
      </c>
    </row>
    <row r="56" spans="1:29">
      <c r="A56" s="16" t="s">
        <v>161</v>
      </c>
      <c r="B56" s="16" t="s">
        <v>108</v>
      </c>
      <c r="C56" s="16" t="s">
        <v>142</v>
      </c>
      <c r="D56" s="16" t="s">
        <v>9</v>
      </c>
      <c r="E56" s="8">
        <v>339.60064999999997</v>
      </c>
      <c r="F56" s="8">
        <v>2191.61852034504</v>
      </c>
      <c r="G56" s="8">
        <v>2603.5965718572079</v>
      </c>
      <c r="H56" s="8">
        <v>4217.0607271949357</v>
      </c>
      <c r="I56" s="8">
        <v>5684.0036672464639</v>
      </c>
      <c r="J56" s="8">
        <v>5586.1568819563672</v>
      </c>
      <c r="K56" s="8">
        <v>5625.7360618837893</v>
      </c>
      <c r="L56" s="8">
        <v>5529.8256716385404</v>
      </c>
      <c r="M56" s="8">
        <v>5359.9618502917256</v>
      </c>
      <c r="N56" s="8">
        <v>5880.664663554996</v>
      </c>
      <c r="O56" s="8">
        <v>6300.6621667133104</v>
      </c>
      <c r="P56" s="8">
        <v>8767.3592582663987</v>
      </c>
      <c r="Q56" s="8">
        <v>8245.9384699798793</v>
      </c>
      <c r="R56" s="8">
        <v>8637.8089660395217</v>
      </c>
      <c r="S56" s="8">
        <v>8555.2428380294004</v>
      </c>
      <c r="T56" s="8">
        <v>12866.269849999999</v>
      </c>
      <c r="U56" s="8">
        <v>14013.668959999999</v>
      </c>
      <c r="V56" s="8">
        <v>13111.254929999999</v>
      </c>
      <c r="W56" s="8">
        <v>14234.88646</v>
      </c>
      <c r="X56" s="8">
        <v>14115.525250000001</v>
      </c>
      <c r="Y56" s="8">
        <v>14481.737400000002</v>
      </c>
      <c r="Z56" s="8">
        <v>13291.24662</v>
      </c>
      <c r="AA56" s="8">
        <v>13410.311629999998</v>
      </c>
      <c r="AB56" s="8">
        <v>13084.161</v>
      </c>
      <c r="AC56" s="8">
        <v>13827.715899999999</v>
      </c>
    </row>
    <row r="57" spans="1:29">
      <c r="A57" s="16" t="s">
        <v>161</v>
      </c>
      <c r="B57" s="16" t="s">
        <v>109</v>
      </c>
      <c r="C57" s="16" t="s">
        <v>143</v>
      </c>
      <c r="D57" s="16" t="s">
        <v>9</v>
      </c>
      <c r="E57" s="8">
        <v>682.49854000000005</v>
      </c>
      <c r="F57" s="8">
        <v>637.13248114967348</v>
      </c>
      <c r="G57" s="8">
        <v>604.26591896604293</v>
      </c>
      <c r="H57" s="8">
        <v>862.26345203051994</v>
      </c>
      <c r="I57" s="8">
        <v>871.2455646543699</v>
      </c>
      <c r="J57" s="8">
        <v>872.87106056203993</v>
      </c>
      <c r="K57" s="8">
        <v>835.11674572457991</v>
      </c>
      <c r="L57" s="8">
        <v>812.52496506449006</v>
      </c>
      <c r="M57" s="8">
        <v>835.06594562271005</v>
      </c>
      <c r="N57" s="8">
        <v>908.32139507305999</v>
      </c>
      <c r="O57" s="8">
        <v>940.14099010092991</v>
      </c>
      <c r="P57" s="8">
        <v>946.72638667189995</v>
      </c>
      <c r="Q57" s="8">
        <v>977.06117373054997</v>
      </c>
      <c r="R57" s="8">
        <v>982.13776507695991</v>
      </c>
      <c r="S57" s="8">
        <v>986.19610175260004</v>
      </c>
      <c r="T57" s="8">
        <v>948.4595297341599</v>
      </c>
      <c r="U57" s="8">
        <v>924.40851428557005</v>
      </c>
      <c r="V57" s="8">
        <v>753.70898430773002</v>
      </c>
      <c r="W57" s="8">
        <v>827.39170723979998</v>
      </c>
      <c r="X57" s="8">
        <v>838.50684004616005</v>
      </c>
      <c r="Y57" s="8">
        <v>802.88770471526004</v>
      </c>
      <c r="Z57" s="8">
        <v>811.88829025676</v>
      </c>
      <c r="AA57" s="8">
        <v>803.17829848149995</v>
      </c>
      <c r="AB57" s="8">
        <v>815.21819830536992</v>
      </c>
      <c r="AC57" s="8">
        <v>800.37058046606001</v>
      </c>
    </row>
    <row r="58" spans="1:29">
      <c r="A58" s="16" t="s">
        <v>161</v>
      </c>
      <c r="B58" s="16" t="s">
        <v>110</v>
      </c>
      <c r="C58" s="16" t="s">
        <v>144</v>
      </c>
      <c r="D58" s="16" t="s">
        <v>9</v>
      </c>
      <c r="E58" s="8">
        <v>0</v>
      </c>
      <c r="F58" s="8">
        <v>2.2748328E-5</v>
      </c>
      <c r="G58" s="8">
        <v>2.9276643000000001E-5</v>
      </c>
      <c r="H58" s="8">
        <v>1.12582187E-4</v>
      </c>
      <c r="I58" s="8">
        <v>63.528049530632998</v>
      </c>
      <c r="J58" s="8">
        <v>328.90882214341002</v>
      </c>
      <c r="K58" s="8">
        <v>315.88130216793695</v>
      </c>
      <c r="L58" s="8">
        <v>322.84180368125999</v>
      </c>
      <c r="M58" s="8">
        <v>318.66577397607</v>
      </c>
      <c r="N58" s="8">
        <v>353.71347955499999</v>
      </c>
      <c r="O58" s="8">
        <v>360.05177662406004</v>
      </c>
      <c r="P58" s="8">
        <v>319.10212930956004</v>
      </c>
      <c r="Q58" s="8">
        <v>2264.47553318882</v>
      </c>
      <c r="R58" s="8">
        <v>2139.9734855801003</v>
      </c>
      <c r="S58" s="8">
        <v>3040.4282468030001</v>
      </c>
      <c r="T58" s="8">
        <v>2917.1012983289302</v>
      </c>
      <c r="U58" s="8">
        <v>5041.3687871484999</v>
      </c>
      <c r="V58" s="8">
        <v>4830.8305227318997</v>
      </c>
      <c r="W58" s="8">
        <v>5353.9736940809998</v>
      </c>
      <c r="X58" s="8">
        <v>6781.5131027725001</v>
      </c>
      <c r="Y58" s="8">
        <v>5976.8293646028997</v>
      </c>
      <c r="Z58" s="8">
        <v>6181.0879926437992</v>
      </c>
      <c r="AA58" s="8">
        <v>5962.5526734026998</v>
      </c>
      <c r="AB58" s="8">
        <v>6018.9156065637999</v>
      </c>
      <c r="AC58" s="8">
        <v>5998.4833515914006</v>
      </c>
    </row>
    <row r="59" spans="1:29">
      <c r="A59" s="16" t="s">
        <v>161</v>
      </c>
      <c r="B59" s="16" t="s">
        <v>111</v>
      </c>
      <c r="C59" s="16" t="s">
        <v>145</v>
      </c>
      <c r="D59" s="16" t="s">
        <v>9</v>
      </c>
      <c r="E59" s="8">
        <v>0</v>
      </c>
      <c r="F59" s="8">
        <v>1.94031705E-5</v>
      </c>
      <c r="G59" s="8">
        <v>2.8451415000000001E-5</v>
      </c>
      <c r="H59" s="8">
        <v>8.2405629999999998E-5</v>
      </c>
      <c r="I59" s="8">
        <v>7.6433900999999996E-5</v>
      </c>
      <c r="J59" s="8">
        <v>7.6888851000000001E-5</v>
      </c>
      <c r="K59" s="8">
        <v>8.2939442999999992E-5</v>
      </c>
      <c r="L59" s="8">
        <v>1.00243477E-4</v>
      </c>
      <c r="M59" s="8">
        <v>9.2633672000000004E-5</v>
      </c>
      <c r="N59" s="8">
        <v>9.7544446000000007E-5</v>
      </c>
      <c r="O59" s="8">
        <v>1.9354008999999999E-4</v>
      </c>
      <c r="P59" s="8">
        <v>1.94975721E-4</v>
      </c>
      <c r="Q59" s="8">
        <v>3.1406068000000001E-4</v>
      </c>
      <c r="R59" s="8">
        <v>2.9811379000000001E-4</v>
      </c>
      <c r="S59" s="8">
        <v>6.0255129000000003E-4</v>
      </c>
      <c r="T59" s="8">
        <v>5.9124383000000002E-4</v>
      </c>
      <c r="U59" s="8">
        <v>6.7266817000000004E-4</v>
      </c>
      <c r="V59" s="8">
        <v>5.9100242000000003E-4</v>
      </c>
      <c r="W59" s="8">
        <v>6.8651113999999998E-4</v>
      </c>
      <c r="X59" s="8">
        <v>8.6590243999999997E-4</v>
      </c>
      <c r="Y59" s="8">
        <v>8.3809968000000002E-4</v>
      </c>
      <c r="Z59" s="8">
        <v>2.9949066000000001E-3</v>
      </c>
      <c r="AA59" s="8">
        <v>2.97199334E-3</v>
      </c>
      <c r="AB59" s="8">
        <v>3.12601863E-3</v>
      </c>
      <c r="AC59" s="8">
        <v>3.4173281999999999E-3</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357.12475999999998</v>
      </c>
      <c r="F61" s="8">
        <v>325.46411866821222</v>
      </c>
      <c r="G61" s="8">
        <v>302.85610763994197</v>
      </c>
      <c r="H61" s="8">
        <v>314.95708960867398</v>
      </c>
      <c r="I61" s="8">
        <v>337.12621955084495</v>
      </c>
      <c r="J61" s="8">
        <v>343.54036352210795</v>
      </c>
      <c r="K61" s="8">
        <v>341.50682997945796</v>
      </c>
      <c r="L61" s="8">
        <v>332.50897379502999</v>
      </c>
      <c r="M61" s="8">
        <v>332.92805861894993</v>
      </c>
      <c r="N61" s="8">
        <v>356.24197511355402</v>
      </c>
      <c r="O61" s="8">
        <v>640.69234137568003</v>
      </c>
      <c r="P61" s="8">
        <v>579.33571195819002</v>
      </c>
      <c r="Q61" s="8">
        <v>564.63983962422992</v>
      </c>
      <c r="R61" s="8">
        <v>593.15456224469995</v>
      </c>
      <c r="S61" s="8">
        <v>231.32403491159999</v>
      </c>
      <c r="T61" s="8">
        <v>233.5726324444</v>
      </c>
      <c r="U61" s="8">
        <v>262.5691589708</v>
      </c>
      <c r="V61" s="8">
        <v>250.92881931579998</v>
      </c>
      <c r="W61" s="8">
        <v>272.47370429390003</v>
      </c>
      <c r="X61" s="8">
        <v>269.23423178450003</v>
      </c>
      <c r="Y61" s="8">
        <v>245.49876917990002</v>
      </c>
      <c r="Z61" s="8">
        <v>642.58953999999994</v>
      </c>
      <c r="AA61" s="8">
        <v>670.77600000000007</v>
      </c>
      <c r="AB61" s="8">
        <v>654.99770000000001</v>
      </c>
      <c r="AC61" s="8">
        <v>733.94169999999997</v>
      </c>
    </row>
    <row r="62" spans="1:29">
      <c r="A62" s="16" t="s">
        <v>161</v>
      </c>
      <c r="B62" s="16" t="s">
        <v>185</v>
      </c>
      <c r="C62" s="16" t="s">
        <v>186</v>
      </c>
      <c r="D62" s="16" t="s">
        <v>9</v>
      </c>
      <c r="E62" s="8">
        <v>0</v>
      </c>
      <c r="F62" s="8">
        <v>1.90511856E-5</v>
      </c>
      <c r="G62" s="8">
        <v>3.8772084000000004E-5</v>
      </c>
      <c r="H62" s="8">
        <v>2.2271657900000002E-4</v>
      </c>
      <c r="I62" s="8">
        <v>2.2361952300000001E-4</v>
      </c>
      <c r="J62" s="8">
        <v>2.2621440499999998E-4</v>
      </c>
      <c r="K62" s="8">
        <v>2.1649254199999999E-4</v>
      </c>
      <c r="L62" s="8">
        <v>2.6393027399999999E-4</v>
      </c>
      <c r="M62" s="8">
        <v>2.4919885999999999E-4</v>
      </c>
      <c r="N62" s="8">
        <v>2.5545860699999998E-4</v>
      </c>
      <c r="O62" s="8">
        <v>2.5065496999999998E-4</v>
      </c>
      <c r="P62" s="8">
        <v>1171.8313259433799</v>
      </c>
      <c r="Q62" s="8">
        <v>1504.31727399376</v>
      </c>
      <c r="R62" s="8">
        <v>1534.3521332447001</v>
      </c>
      <c r="S62" s="8">
        <v>1583.1474539466201</v>
      </c>
      <c r="T62" s="8">
        <v>1601.26946090755</v>
      </c>
      <c r="U62" s="8">
        <v>2238.9225143574999</v>
      </c>
      <c r="V62" s="8">
        <v>2129.2796013142402</v>
      </c>
      <c r="W62" s="8">
        <v>2294.4604821881303</v>
      </c>
      <c r="X62" s="8">
        <v>2213.5676490297801</v>
      </c>
      <c r="Y62" s="8">
        <v>2722.9326599999999</v>
      </c>
      <c r="Z62" s="8">
        <v>2385.49161</v>
      </c>
      <c r="AA62" s="8">
        <v>2481.3056000000001</v>
      </c>
      <c r="AB62" s="8">
        <v>2474.9250699999998</v>
      </c>
      <c r="AC62" s="8">
        <v>2741.1079499999996</v>
      </c>
    </row>
    <row r="63" spans="1:29">
      <c r="A63" s="16" t="s">
        <v>162</v>
      </c>
      <c r="B63" s="16" t="s">
        <v>114</v>
      </c>
      <c r="C63" s="16" t="s">
        <v>259</v>
      </c>
      <c r="D63" s="16" t="s">
        <v>9</v>
      </c>
      <c r="E63" s="8">
        <v>0</v>
      </c>
      <c r="F63" s="8">
        <v>2.19555705E-5</v>
      </c>
      <c r="G63" s="8">
        <v>3.7688937000000006E-5</v>
      </c>
      <c r="H63" s="8">
        <v>36.717310185830002</v>
      </c>
      <c r="I63" s="8">
        <v>36.978645702600005</v>
      </c>
      <c r="J63" s="8">
        <v>38.918680785799999</v>
      </c>
      <c r="K63" s="8">
        <v>38.444961814200006</v>
      </c>
      <c r="L63" s="8">
        <v>1107.8267744134998</v>
      </c>
      <c r="M63" s="8">
        <v>1596.4641299999998</v>
      </c>
      <c r="N63" s="8">
        <v>1770.1882999999998</v>
      </c>
      <c r="O63" s="8">
        <v>1827.2564600000001</v>
      </c>
      <c r="P63" s="8">
        <v>1642.3652999999999</v>
      </c>
      <c r="Q63" s="8">
        <v>1701.9221400000001</v>
      </c>
      <c r="R63" s="8">
        <v>1627.3521999999998</v>
      </c>
      <c r="S63" s="8">
        <v>1698.4611</v>
      </c>
      <c r="T63" s="8">
        <v>1678.6819</v>
      </c>
      <c r="U63" s="8">
        <v>1663.7402999999999</v>
      </c>
      <c r="V63" s="8">
        <v>1626.9211399999999</v>
      </c>
      <c r="W63" s="8">
        <v>2728.7305999999999</v>
      </c>
      <c r="X63" s="8">
        <v>2806.1363999999999</v>
      </c>
      <c r="Y63" s="8">
        <v>3205.4215000000004</v>
      </c>
      <c r="Z63" s="8">
        <v>3886.0519000000004</v>
      </c>
      <c r="AA63" s="8">
        <v>3771.33986</v>
      </c>
      <c r="AB63" s="8">
        <v>4041.9300000000003</v>
      </c>
      <c r="AC63" s="8">
        <v>4022.7583</v>
      </c>
    </row>
    <row r="64" spans="1:29">
      <c r="A64" s="16" t="s">
        <v>162</v>
      </c>
      <c r="B64" s="16" t="s">
        <v>115</v>
      </c>
      <c r="C64" s="16" t="s">
        <v>258</v>
      </c>
      <c r="D64" s="16" t="s">
        <v>9</v>
      </c>
      <c r="E64" s="8">
        <v>2503.3926230000002</v>
      </c>
      <c r="F64" s="8">
        <v>2665.1951126021299</v>
      </c>
      <c r="G64" s="8">
        <v>2536.7141544488195</v>
      </c>
      <c r="H64" s="8">
        <v>5587.3386800000007</v>
      </c>
      <c r="I64" s="8">
        <v>5313.1058040000007</v>
      </c>
      <c r="J64" s="8">
        <v>5865.714086</v>
      </c>
      <c r="K64" s="8">
        <v>5221.4673199999997</v>
      </c>
      <c r="L64" s="8">
        <v>5421.4274800000003</v>
      </c>
      <c r="M64" s="8">
        <v>5518.8987499999994</v>
      </c>
      <c r="N64" s="8">
        <v>5788.8719899999996</v>
      </c>
      <c r="O64" s="8">
        <v>5991.9956300000003</v>
      </c>
      <c r="P64" s="8">
        <v>5551.5022900000004</v>
      </c>
      <c r="Q64" s="8">
        <v>5762.3708800000004</v>
      </c>
      <c r="R64" s="8">
        <v>5478.9126800000004</v>
      </c>
      <c r="S64" s="8">
        <v>6064.9562340000002</v>
      </c>
      <c r="T64" s="8">
        <v>5408.2912500000002</v>
      </c>
      <c r="U64" s="8">
        <v>5620.4019960000005</v>
      </c>
      <c r="V64" s="8">
        <v>5881.4577950000003</v>
      </c>
      <c r="W64" s="8">
        <v>4654.8332600000003</v>
      </c>
      <c r="X64" s="8">
        <v>5043.0155100000002</v>
      </c>
      <c r="Y64" s="8">
        <v>4726.2172950000004</v>
      </c>
      <c r="Z64" s="8">
        <v>4805.0308100000002</v>
      </c>
      <c r="AA64" s="8">
        <v>4577.7542400000002</v>
      </c>
      <c r="AB64" s="8">
        <v>4607.9601999999995</v>
      </c>
      <c r="AC64" s="8">
        <v>3954.5026400000002</v>
      </c>
    </row>
    <row r="65" spans="1:29">
      <c r="A65" s="16" t="s">
        <v>162</v>
      </c>
      <c r="B65" s="16" t="s">
        <v>116</v>
      </c>
      <c r="C65" s="16" t="s">
        <v>260</v>
      </c>
      <c r="D65" s="16" t="s">
        <v>9</v>
      </c>
      <c r="E65" s="8">
        <v>1520.462254</v>
      </c>
      <c r="F65" s="8">
        <v>1602.2950881958311</v>
      </c>
      <c r="G65" s="8">
        <v>1555.0101009638422</v>
      </c>
      <c r="H65" s="8">
        <v>1715.5350188950461</v>
      </c>
      <c r="I65" s="8">
        <v>1517.1962530019898</v>
      </c>
      <c r="J65" s="8">
        <v>1638.0960737298351</v>
      </c>
      <c r="K65" s="8">
        <v>1552.0063966887003</v>
      </c>
      <c r="L65" s="8">
        <v>1480.7796881283502</v>
      </c>
      <c r="M65" s="8">
        <v>896.8837224483201</v>
      </c>
      <c r="N65" s="8">
        <v>947.32132180317001</v>
      </c>
      <c r="O65" s="8">
        <v>964.20715820495002</v>
      </c>
      <c r="P65" s="8">
        <v>901.73133608010994</v>
      </c>
      <c r="Q65" s="8">
        <v>959.07633628136011</v>
      </c>
      <c r="R65" s="8">
        <v>923.52535596867983</v>
      </c>
      <c r="S65" s="8">
        <v>1009.10767089681</v>
      </c>
      <c r="T65" s="8">
        <v>947.8611870231</v>
      </c>
      <c r="U65" s="8">
        <v>886.99904140895001</v>
      </c>
      <c r="V65" s="8">
        <v>905.1563409240099</v>
      </c>
      <c r="W65" s="8">
        <v>694.26739542940993</v>
      </c>
      <c r="X65" s="8">
        <v>711.04703257232995</v>
      </c>
      <c r="Y65" s="8">
        <v>942.03156681565008</v>
      </c>
      <c r="Z65" s="8">
        <v>836.67576845720009</v>
      </c>
      <c r="AA65" s="8">
        <v>808.9655408671</v>
      </c>
      <c r="AB65" s="8">
        <v>721.75114661660007</v>
      </c>
      <c r="AC65" s="8">
        <v>698.32956318600009</v>
      </c>
    </row>
    <row r="66" spans="1:29">
      <c r="A66" s="16" t="s">
        <v>162</v>
      </c>
      <c r="B66" s="16" t="s">
        <v>117</v>
      </c>
      <c r="C66" s="16" t="s">
        <v>261</v>
      </c>
      <c r="D66" s="16" t="s">
        <v>9</v>
      </c>
      <c r="E66" s="8">
        <v>1404.84682</v>
      </c>
      <c r="F66" s="8">
        <v>1507.0448161322297</v>
      </c>
      <c r="G66" s="8">
        <v>1409.6761637198899</v>
      </c>
      <c r="H66" s="8">
        <v>1539.7185120975</v>
      </c>
      <c r="I66" s="8">
        <v>1485.7622191599</v>
      </c>
      <c r="J66" s="8">
        <v>1526.8687434466899</v>
      </c>
      <c r="K66" s="8">
        <v>1449.5886231490399</v>
      </c>
      <c r="L66" s="8">
        <v>1437.7079627590999</v>
      </c>
      <c r="M66" s="8">
        <v>3199.4354200000002</v>
      </c>
      <c r="N66" s="8">
        <v>3469.2139999999999</v>
      </c>
      <c r="O66" s="8">
        <v>3517.0415600000001</v>
      </c>
      <c r="P66" s="8">
        <v>3274.9596000000001</v>
      </c>
      <c r="Q66" s="8">
        <v>3379.34148</v>
      </c>
      <c r="R66" s="8">
        <v>3199.8758199999997</v>
      </c>
      <c r="S66" s="8">
        <v>3310.7602300000003</v>
      </c>
      <c r="T66" s="8">
        <v>3151.0464400000001</v>
      </c>
      <c r="U66" s="8">
        <v>4951.4409599999999</v>
      </c>
      <c r="V66" s="8">
        <v>5114.5402599999998</v>
      </c>
      <c r="W66" s="8">
        <v>5522.5716499999999</v>
      </c>
      <c r="X66" s="8">
        <v>6383.7531999999992</v>
      </c>
      <c r="Y66" s="8">
        <v>7695.7637500000001</v>
      </c>
      <c r="Z66" s="8">
        <v>7798.8653300000005</v>
      </c>
      <c r="AA66" s="8">
        <v>7428.7998800000005</v>
      </c>
      <c r="AB66" s="8">
        <v>6895.9112000000005</v>
      </c>
      <c r="AC66" s="8">
        <v>6611.0163400000001</v>
      </c>
    </row>
    <row r="67" spans="1:29">
      <c r="A67" s="16" t="s">
        <v>162</v>
      </c>
      <c r="B67" s="16" t="s">
        <v>118</v>
      </c>
      <c r="C67" s="16" t="s">
        <v>257</v>
      </c>
      <c r="D67" s="16" t="s">
        <v>9</v>
      </c>
      <c r="E67" s="8">
        <v>5312.8218619999998</v>
      </c>
      <c r="F67" s="8">
        <v>5651.9121421734599</v>
      </c>
      <c r="G67" s="8">
        <v>5158.1199962066812</v>
      </c>
      <c r="H67" s="8">
        <v>8251.9620570000006</v>
      </c>
      <c r="I67" s="8">
        <v>7890.7816960000009</v>
      </c>
      <c r="J67" s="8">
        <v>8796.6155370000015</v>
      </c>
      <c r="K67" s="8">
        <v>7649.1050569999998</v>
      </c>
      <c r="L67" s="8">
        <v>7809.8470720000005</v>
      </c>
      <c r="M67" s="8">
        <v>10454.506440000001</v>
      </c>
      <c r="N67" s="8">
        <v>11147.70213</v>
      </c>
      <c r="O67" s="8">
        <v>11350.191427999998</v>
      </c>
      <c r="P67" s="8">
        <v>10204.812160000001</v>
      </c>
      <c r="Q67" s="8">
        <v>10271.304486999999</v>
      </c>
      <c r="R67" s="8">
        <v>9847.4198340000003</v>
      </c>
      <c r="S67" s="8">
        <v>10565.48371</v>
      </c>
      <c r="T67" s="8">
        <v>9131.4691380000004</v>
      </c>
      <c r="U67" s="8">
        <v>9338.0232500000002</v>
      </c>
      <c r="V67" s="8">
        <v>9997.0735999999997</v>
      </c>
      <c r="W67" s="8">
        <v>10520.080040000001</v>
      </c>
      <c r="X67" s="8">
        <v>7927.7803000000004</v>
      </c>
      <c r="Y67" s="8">
        <v>7500.1232399999999</v>
      </c>
      <c r="Z67" s="8">
        <v>7195.3289999999997</v>
      </c>
      <c r="AA67" s="8">
        <v>7009.0675000000001</v>
      </c>
      <c r="AB67" s="8">
        <v>7825.7640599999995</v>
      </c>
      <c r="AC67" s="8">
        <v>6797.4925599999997</v>
      </c>
    </row>
    <row r="68" spans="1:29">
      <c r="A68" s="16" t="s">
        <v>162</v>
      </c>
      <c r="B68" s="16" t="s">
        <v>119</v>
      </c>
      <c r="C68" s="16" t="s">
        <v>263</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262</v>
      </c>
      <c r="C69" s="16" t="s">
        <v>148</v>
      </c>
      <c r="D69" s="16" t="s">
        <v>9</v>
      </c>
      <c r="E69" s="8">
        <v>0</v>
      </c>
      <c r="F69" s="8">
        <v>2.0663305999999999E-5</v>
      </c>
      <c r="G69" s="8">
        <v>3.2236142999999999E-5</v>
      </c>
      <c r="H69" s="8">
        <v>2.1787544E-4</v>
      </c>
      <c r="I69" s="8">
        <v>2.0740578999999998E-4</v>
      </c>
      <c r="J69" s="8">
        <v>2.1447894000000003E-4</v>
      </c>
      <c r="K69" s="8">
        <v>2.2220663E-4</v>
      </c>
      <c r="L69" s="8">
        <v>4.9827143000000002E-4</v>
      </c>
      <c r="M69" s="8">
        <v>4.4474822000000001E-4</v>
      </c>
      <c r="N69" s="8">
        <v>4.5614083E-4</v>
      </c>
      <c r="O69" s="8">
        <v>4.6547470999999999E-4</v>
      </c>
      <c r="P69" s="8">
        <v>4.2592532000000003E-4</v>
      </c>
      <c r="Q69" s="8">
        <v>4.347787E-4</v>
      </c>
      <c r="R69" s="8">
        <v>3.9309592999999996E-4</v>
      </c>
      <c r="S69" s="8">
        <v>4.2017599000000001E-4</v>
      </c>
      <c r="T69" s="8">
        <v>5.8487019999999999E-4</v>
      </c>
      <c r="U69" s="8">
        <v>1.06229001E-3</v>
      </c>
      <c r="V69" s="8">
        <v>9.7631406000000002E-4</v>
      </c>
      <c r="W69" s="8">
        <v>1.0075518E-3</v>
      </c>
      <c r="X69" s="8">
        <v>1.04933168E-3</v>
      </c>
      <c r="Y69" s="8">
        <v>1.23481982E-3</v>
      </c>
      <c r="Z69" s="8">
        <v>1.23960207E-3</v>
      </c>
      <c r="AA69" s="8">
        <v>1.16849507E-3</v>
      </c>
      <c r="AB69" s="8">
        <v>1.23469122E-3</v>
      </c>
      <c r="AC69" s="8">
        <v>1.2937413999999999E-3</v>
      </c>
    </row>
    <row r="70" spans="1:29">
      <c r="A70" s="16" t="s">
        <v>163</v>
      </c>
      <c r="B70" s="16" t="s">
        <v>120</v>
      </c>
      <c r="C70" s="16" t="s">
        <v>149</v>
      </c>
      <c r="D70" s="16" t="s">
        <v>9</v>
      </c>
      <c r="E70" s="8">
        <v>783.56593999999996</v>
      </c>
      <c r="F70" s="8">
        <v>745.77438300473204</v>
      </c>
      <c r="G70" s="8">
        <v>664.398949984257</v>
      </c>
      <c r="H70" s="8">
        <v>750.79768793793005</v>
      </c>
      <c r="I70" s="8">
        <v>717.2918020126699</v>
      </c>
      <c r="J70" s="8">
        <v>821.93382671013001</v>
      </c>
      <c r="K70" s="8">
        <v>733.98805379679584</v>
      </c>
      <c r="L70" s="8">
        <v>714.77338162033004</v>
      </c>
      <c r="M70" s="8">
        <v>724.08416689455009</v>
      </c>
      <c r="N70" s="8">
        <v>491.85642885039999</v>
      </c>
      <c r="O70" s="8">
        <v>507.66032657068001</v>
      </c>
      <c r="P70" s="8">
        <v>1154.0251297079899</v>
      </c>
      <c r="Q70" s="8">
        <v>1191.94967218595</v>
      </c>
      <c r="R70" s="8">
        <v>1142.5456575169999</v>
      </c>
      <c r="S70" s="8">
        <v>1221.3282485524301</v>
      </c>
      <c r="T70" s="8">
        <v>1136.6872302034199</v>
      </c>
      <c r="U70" s="8">
        <v>1235.6925695116699</v>
      </c>
      <c r="V70" s="8">
        <v>1184.1637249686999</v>
      </c>
      <c r="W70" s="8">
        <v>1257.2547592983201</v>
      </c>
      <c r="X70" s="8">
        <v>1288.44667537804</v>
      </c>
      <c r="Y70" s="8">
        <v>1228.77344739965</v>
      </c>
      <c r="Z70" s="8">
        <v>1284.8188485504502</v>
      </c>
      <c r="AA70" s="8">
        <v>1242.4030364775399</v>
      </c>
      <c r="AB70" s="8">
        <v>1369.7919620397001</v>
      </c>
      <c r="AC70" s="8">
        <v>1280.1680034766</v>
      </c>
    </row>
    <row r="71" spans="1:29">
      <c r="A71" s="16" t="s">
        <v>163</v>
      </c>
      <c r="B71" s="16" t="s">
        <v>121</v>
      </c>
      <c r="C71" s="16" t="s">
        <v>150</v>
      </c>
      <c r="D71" s="16" t="s">
        <v>9</v>
      </c>
      <c r="E71" s="8">
        <v>0</v>
      </c>
      <c r="F71" s="8">
        <v>1.6723667E-5</v>
      </c>
      <c r="G71" s="8">
        <v>2.2539419999999998E-5</v>
      </c>
      <c r="H71" s="8">
        <v>6.3388096000000006E-5</v>
      </c>
      <c r="I71" s="8">
        <v>6.0794354999999999E-5</v>
      </c>
      <c r="J71" s="8">
        <v>5.9915469999999997E-5</v>
      </c>
      <c r="K71" s="8">
        <v>5.7102099000000001E-5</v>
      </c>
      <c r="L71" s="8">
        <v>9.3394965E-5</v>
      </c>
      <c r="M71" s="8">
        <v>8.1541396000000001E-5</v>
      </c>
      <c r="N71" s="8">
        <v>8.9897501000000001E-5</v>
      </c>
      <c r="O71" s="8">
        <v>1.1650579E-4</v>
      </c>
      <c r="P71" s="8">
        <v>1.2255371899999999E-4</v>
      </c>
      <c r="Q71" s="8">
        <v>1.35230636E-4</v>
      </c>
      <c r="R71" s="8">
        <v>1.3466936199999998E-4</v>
      </c>
      <c r="S71" s="8">
        <v>1.3870940699999999E-4</v>
      </c>
      <c r="T71" s="8">
        <v>1.6449246400000001E-4</v>
      </c>
      <c r="U71" s="8">
        <v>2.5095213E-4</v>
      </c>
      <c r="V71" s="8">
        <v>2.2046598000000003E-4</v>
      </c>
      <c r="W71" s="8">
        <v>2.5152605999999999E-4</v>
      </c>
      <c r="X71" s="8">
        <v>2.7954229000000001E-4</v>
      </c>
      <c r="Y71" s="8">
        <v>4.5533287999999998E-4</v>
      </c>
      <c r="Z71" s="8">
        <v>5.7805211999999997E-4</v>
      </c>
      <c r="AA71" s="8">
        <v>5.6472403000000005E-4</v>
      </c>
      <c r="AB71" s="8">
        <v>5.7793568999999997E-4</v>
      </c>
      <c r="AC71" s="8">
        <v>5.5126636999999995E-4</v>
      </c>
    </row>
    <row r="72" spans="1:29">
      <c r="A72" s="16" t="s">
        <v>163</v>
      </c>
      <c r="B72" s="16" t="s">
        <v>122</v>
      </c>
      <c r="C72" s="16" t="s">
        <v>151</v>
      </c>
      <c r="D72" s="16" t="s">
        <v>9</v>
      </c>
      <c r="E72" s="8">
        <v>4340.4202199999991</v>
      </c>
      <c r="F72" s="8">
        <v>4302.6414534629212</v>
      </c>
      <c r="G72" s="8">
        <v>4502.2638226009458</v>
      </c>
      <c r="H72" s="8">
        <v>5315.7408301288106</v>
      </c>
      <c r="I72" s="8">
        <v>5318.6863137733963</v>
      </c>
      <c r="J72" s="8">
        <v>5629.3726684231442</v>
      </c>
      <c r="K72" s="8">
        <v>5236.4441975014397</v>
      </c>
      <c r="L72" s="8">
        <v>5054.5175992921504</v>
      </c>
      <c r="M72" s="8">
        <v>4742.8048996419293</v>
      </c>
      <c r="N72" s="8">
        <v>5205.5387846510894</v>
      </c>
      <c r="O72" s="8">
        <v>5468.34360475216</v>
      </c>
      <c r="P72" s="8">
        <v>7354.8442610682596</v>
      </c>
      <c r="Q72" s="8">
        <v>7548.0253919624593</v>
      </c>
      <c r="R72" s="8">
        <v>6515.3910915641</v>
      </c>
      <c r="S72" s="8">
        <v>6927.5316973768495</v>
      </c>
      <c r="T72" s="8">
        <v>6726.5026799999996</v>
      </c>
      <c r="U72" s="8">
        <v>7114.2227499999999</v>
      </c>
      <c r="V72" s="8">
        <v>5863.5116600000001</v>
      </c>
      <c r="W72" s="8">
        <v>7913.7347800000007</v>
      </c>
      <c r="X72" s="8">
        <v>8112.4434600000004</v>
      </c>
      <c r="Y72" s="8">
        <v>7381.9578899999997</v>
      </c>
      <c r="Z72" s="8">
        <v>7639.9065300000002</v>
      </c>
      <c r="AA72" s="8">
        <v>7613.5518199999997</v>
      </c>
      <c r="AB72" s="8">
        <v>8158.2822099999994</v>
      </c>
      <c r="AC72" s="8">
        <v>7553.0691200000001</v>
      </c>
    </row>
    <row r="73" spans="1:29">
      <c r="A73" s="16" t="s">
        <v>163</v>
      </c>
      <c r="B73" s="16" t="s">
        <v>123</v>
      </c>
      <c r="C73" s="16" t="s">
        <v>152</v>
      </c>
      <c r="D73" s="16" t="s">
        <v>9</v>
      </c>
      <c r="E73" s="8">
        <v>226.48007000000001</v>
      </c>
      <c r="F73" s="8">
        <v>242.08924433265602</v>
      </c>
      <c r="G73" s="8">
        <v>230.44332660255597</v>
      </c>
      <c r="H73" s="8">
        <v>248.11407467121001</v>
      </c>
      <c r="I73" s="8">
        <v>237.23030870077002</v>
      </c>
      <c r="J73" s="8">
        <v>5.3503733999999998E-4</v>
      </c>
      <c r="K73" s="8">
        <v>4.9755193999999998E-4</v>
      </c>
      <c r="L73" s="8">
        <v>7.4299006999999995E-4</v>
      </c>
      <c r="M73" s="8">
        <v>6.6252335000000005E-4</v>
      </c>
      <c r="N73" s="8">
        <v>7.1682080000000001E-4</v>
      </c>
      <c r="O73" s="8">
        <v>7.2943176999999996E-4</v>
      </c>
      <c r="P73" s="8">
        <v>1.0455262299999999E-3</v>
      </c>
      <c r="Q73" s="8">
        <v>38.861842576740003</v>
      </c>
      <c r="R73" s="8">
        <v>283.51288702748002</v>
      </c>
      <c r="S73" s="8">
        <v>307.6062453655</v>
      </c>
      <c r="T73" s="8">
        <v>276.97379471459999</v>
      </c>
      <c r="U73" s="8">
        <v>300.27530419099998</v>
      </c>
      <c r="V73" s="8">
        <v>267.37016633644998</v>
      </c>
      <c r="W73" s="8">
        <v>299.34217867590002</v>
      </c>
      <c r="X73" s="8">
        <v>313.79447690730001</v>
      </c>
      <c r="Y73" s="8">
        <v>295.92208652760002</v>
      </c>
      <c r="Z73" s="8">
        <v>298.92316074810003</v>
      </c>
      <c r="AA73" s="8">
        <v>288.45408574039999</v>
      </c>
      <c r="AB73" s="8">
        <v>318.49167856130003</v>
      </c>
      <c r="AC73" s="8">
        <v>292.14825587400003</v>
      </c>
    </row>
    <row r="74" spans="1:29">
      <c r="A74" s="16" t="s">
        <v>163</v>
      </c>
      <c r="B74" s="16" t="s">
        <v>124</v>
      </c>
      <c r="C74" s="16" t="s">
        <v>153</v>
      </c>
      <c r="D74" s="16" t="s">
        <v>9</v>
      </c>
      <c r="E74" s="8">
        <v>1447.2932500000002</v>
      </c>
      <c r="F74" s="8">
        <v>1429.393581849065</v>
      </c>
      <c r="G74" s="8">
        <v>1340.9877123785811</v>
      </c>
      <c r="H74" s="8">
        <v>1431.57372472508</v>
      </c>
      <c r="I74" s="8">
        <v>1472.9015517483601</v>
      </c>
      <c r="J74" s="8">
        <v>1424.4463691307399</v>
      </c>
      <c r="K74" s="8">
        <v>1402.9668993796004</v>
      </c>
      <c r="L74" s="8">
        <v>1431.1192423815601</v>
      </c>
      <c r="M74" s="8">
        <v>1378.7657186743259</v>
      </c>
      <c r="N74" s="8">
        <v>1519.72485302722</v>
      </c>
      <c r="O74" s="8">
        <v>1539.1870920141998</v>
      </c>
      <c r="P74" s="8">
        <v>1406.61984324677</v>
      </c>
      <c r="Q74" s="8">
        <v>1449.6058621775599</v>
      </c>
      <c r="R74" s="8">
        <v>1492.3665544422502</v>
      </c>
      <c r="S74" s="8">
        <v>1446.36560795223</v>
      </c>
      <c r="T74" s="8">
        <v>1421.4174788247801</v>
      </c>
      <c r="U74" s="8">
        <v>1448.52408982836</v>
      </c>
      <c r="V74" s="8">
        <v>1419.13444074586</v>
      </c>
      <c r="W74" s="8">
        <v>1535.85692997767</v>
      </c>
      <c r="X74" s="8">
        <v>785.41196636744996</v>
      </c>
      <c r="Y74" s="8">
        <v>1932.4116979237601</v>
      </c>
      <c r="Z74" s="8">
        <v>1969.3965507931498</v>
      </c>
      <c r="AA74" s="8">
        <v>2012.1035948263998</v>
      </c>
      <c r="AB74" s="8">
        <v>1968.0701306728997</v>
      </c>
      <c r="AC74" s="8">
        <v>1925.4617398425398</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358.09230000000002</v>
      </c>
      <c r="F77" s="8">
        <v>325.76987247504701</v>
      </c>
      <c r="G77" s="8">
        <v>310.46009485828603</v>
      </c>
      <c r="H77" s="8">
        <v>334.28455981537996</v>
      </c>
      <c r="I77" s="8">
        <v>169.71182042699999</v>
      </c>
      <c r="J77" s="8">
        <v>193.40264562114999</v>
      </c>
      <c r="K77" s="8">
        <v>160.56783426219999</v>
      </c>
      <c r="L77" s="8">
        <v>162.06081169851998</v>
      </c>
      <c r="M77" s="8">
        <v>159.20959934775001</v>
      </c>
      <c r="N77" s="8">
        <v>6.1391102E-4</v>
      </c>
      <c r="O77" s="8">
        <v>6.0839075000000003E-4</v>
      </c>
      <c r="P77" s="8">
        <v>556.50756961253001</v>
      </c>
      <c r="Q77" s="8">
        <v>569.07206747503005</v>
      </c>
      <c r="R77" s="8">
        <v>529.47436309685997</v>
      </c>
      <c r="S77" s="8">
        <v>584.402867679</v>
      </c>
      <c r="T77" s="8">
        <v>517.54301079869992</v>
      </c>
      <c r="U77" s="8">
        <v>542.05804008969994</v>
      </c>
      <c r="V77" s="8">
        <v>479.47336568260005</v>
      </c>
      <c r="W77" s="8">
        <v>544.32190540700003</v>
      </c>
      <c r="X77" s="8">
        <v>569.99160386759991</v>
      </c>
      <c r="Y77" s="8">
        <v>533.28435549860001</v>
      </c>
      <c r="Z77" s="8">
        <v>540.51892974750001</v>
      </c>
      <c r="AA77" s="8">
        <v>502.32608583659999</v>
      </c>
      <c r="AB77" s="8">
        <v>559.13353175580005</v>
      </c>
      <c r="AC77" s="8">
        <v>513.11339179100003</v>
      </c>
    </row>
    <row r="78" spans="1:29">
      <c r="A78" s="16" t="s">
        <v>163</v>
      </c>
      <c r="B78" s="16" t="s">
        <v>128</v>
      </c>
      <c r="C78" s="16" t="s">
        <v>157</v>
      </c>
      <c r="D78" s="16" t="s">
        <v>9</v>
      </c>
      <c r="E78" s="8">
        <v>0</v>
      </c>
      <c r="F78" s="8">
        <v>2.0688389E-5</v>
      </c>
      <c r="G78" s="8">
        <v>3.3771867000000004E-5</v>
      </c>
      <c r="H78" s="8">
        <v>1.1842651600000001E-4</v>
      </c>
      <c r="I78" s="8">
        <v>1.13987208E-4</v>
      </c>
      <c r="J78" s="8">
        <v>1.1803244499999999E-4</v>
      </c>
      <c r="K78" s="8">
        <v>1.12600963E-4</v>
      </c>
      <c r="L78" s="8">
        <v>1.23254094E-4</v>
      </c>
      <c r="M78" s="8">
        <v>1.12867174E-4</v>
      </c>
      <c r="N78" s="8">
        <v>1.6021152600000001E-4</v>
      </c>
      <c r="O78" s="8">
        <v>1.59984285E-4</v>
      </c>
      <c r="P78" s="8">
        <v>1.8416888E-4</v>
      </c>
      <c r="Q78" s="8">
        <v>1.8227222000000002E-4</v>
      </c>
      <c r="R78" s="8">
        <v>2.5394358999999999E-4</v>
      </c>
      <c r="S78" s="8">
        <v>2.7829823000000001E-4</v>
      </c>
      <c r="T78" s="8">
        <v>4.5782344000000003E-4</v>
      </c>
      <c r="U78" s="8">
        <v>4.9247125000000005E-4</v>
      </c>
      <c r="V78" s="8">
        <v>4.3067842399999997E-4</v>
      </c>
      <c r="W78" s="8">
        <v>4.8328181000000003E-4</v>
      </c>
      <c r="X78" s="8">
        <v>4.9679954000000004E-4</v>
      </c>
      <c r="Y78" s="8">
        <v>4.9918247E-4</v>
      </c>
      <c r="Z78" s="8">
        <v>4.8489068999999998E-4</v>
      </c>
      <c r="AA78" s="8">
        <v>4.7657040000000003E-4</v>
      </c>
      <c r="AB78" s="8">
        <v>5.1195470000000003E-4</v>
      </c>
      <c r="AC78" s="8">
        <v>4.8781496E-4</v>
      </c>
    </row>
    <row r="79" spans="1:29">
      <c r="A79" s="16" t="s">
        <v>164</v>
      </c>
      <c r="B79" s="16" t="s">
        <v>129</v>
      </c>
      <c r="C79" s="16" t="s">
        <v>158</v>
      </c>
      <c r="D79" s="16" t="s">
        <v>9</v>
      </c>
      <c r="E79" s="8">
        <v>573.87620000000004</v>
      </c>
      <c r="F79" s="8">
        <v>582.28297061278215</v>
      </c>
      <c r="G79" s="8">
        <v>551.53244819662996</v>
      </c>
      <c r="H79" s="8">
        <v>528.8945312615399</v>
      </c>
      <c r="I79" s="8">
        <v>529.98780438712595</v>
      </c>
      <c r="J79" s="8">
        <v>599.91591272742994</v>
      </c>
      <c r="K79" s="8">
        <v>537.15486778512002</v>
      </c>
      <c r="L79" s="8">
        <v>538.32624636450998</v>
      </c>
      <c r="M79" s="8">
        <v>600.3566015322599</v>
      </c>
      <c r="N79" s="8">
        <v>573.92764084108001</v>
      </c>
      <c r="O79" s="8">
        <v>591.71956696197003</v>
      </c>
      <c r="P79" s="8">
        <v>561.81976219799992</v>
      </c>
      <c r="Q79" s="8">
        <v>690.74216415006993</v>
      </c>
      <c r="R79" s="8">
        <v>1085.8081946597802</v>
      </c>
      <c r="S79" s="8">
        <v>1205.1510788502001</v>
      </c>
      <c r="T79" s="8">
        <v>1120.6207875755499</v>
      </c>
      <c r="U79" s="8">
        <v>1108.1182860660001</v>
      </c>
      <c r="V79" s="8">
        <v>1210.6086185470801</v>
      </c>
      <c r="W79" s="8">
        <v>1184.4232477201001</v>
      </c>
      <c r="X79" s="8">
        <v>1220.09030468122</v>
      </c>
      <c r="Y79" s="8">
        <v>1159.48036947432</v>
      </c>
      <c r="Z79" s="8">
        <v>1128.2451353029701</v>
      </c>
      <c r="AA79" s="8">
        <v>1083.42938829082</v>
      </c>
      <c r="AB79" s="8">
        <v>1201.5469713825401</v>
      </c>
      <c r="AC79" s="8">
        <v>608.73796654386001</v>
      </c>
    </row>
    <row r="80" spans="1:29">
      <c r="A80" s="16" t="s">
        <v>164</v>
      </c>
      <c r="B80" s="16" t="s">
        <v>130</v>
      </c>
      <c r="C80" s="16" t="s">
        <v>159</v>
      </c>
      <c r="D80" s="16" t="s">
        <v>9</v>
      </c>
      <c r="E80" s="8">
        <v>692.17744000000005</v>
      </c>
      <c r="F80" s="8">
        <v>668.51538826712897</v>
      </c>
      <c r="G80" s="8">
        <v>651.69463213094298</v>
      </c>
      <c r="H80" s="8">
        <v>965.75004950211996</v>
      </c>
      <c r="I80" s="8">
        <v>1016.83471576036</v>
      </c>
      <c r="J80" s="8">
        <v>1097.34302617607</v>
      </c>
      <c r="K80" s="8">
        <v>1067.45565296276</v>
      </c>
      <c r="L80" s="8">
        <v>1089.74680065127</v>
      </c>
      <c r="M80" s="8">
        <v>1128.27837577625</v>
      </c>
      <c r="N80" s="8">
        <v>1169.7773356291002</v>
      </c>
      <c r="O80" s="8">
        <v>1155.0214656055</v>
      </c>
      <c r="P80" s="8">
        <v>1167.4847158171301</v>
      </c>
      <c r="Q80" s="8">
        <v>1160.5212208498601</v>
      </c>
      <c r="R80" s="8">
        <v>1155.6393278156702</v>
      </c>
      <c r="S80" s="8">
        <v>1164.2501957776001</v>
      </c>
      <c r="T80" s="8">
        <v>1117.0393470264301</v>
      </c>
      <c r="U80" s="8">
        <v>1115.8453081191999</v>
      </c>
      <c r="V80" s="8">
        <v>1127.92418856575</v>
      </c>
      <c r="W80" s="8">
        <v>1160.1569713062499</v>
      </c>
      <c r="X80" s="8">
        <v>1139.0991960391998</v>
      </c>
      <c r="Y80" s="8">
        <v>1148.0541714177998</v>
      </c>
      <c r="Z80" s="8">
        <v>1143.8080313598</v>
      </c>
      <c r="AA80" s="8">
        <v>1135.0845662188001</v>
      </c>
      <c r="AB80" s="8">
        <v>1144.04151127503</v>
      </c>
      <c r="AC80" s="8">
        <v>1067.2072160620301</v>
      </c>
    </row>
    <row r="81" spans="1:29">
      <c r="A81" s="16" t="s">
        <v>164</v>
      </c>
      <c r="B81" s="16" t="s">
        <v>131</v>
      </c>
      <c r="C81" s="16" t="s">
        <v>160</v>
      </c>
      <c r="D81" s="16" t="s">
        <v>9</v>
      </c>
      <c r="E81" s="8">
        <v>2954.7822430000001</v>
      </c>
      <c r="F81" s="8">
        <v>5216.7979947057574</v>
      </c>
      <c r="G81" s="8">
        <v>5746.363712808934</v>
      </c>
      <c r="H81" s="8">
        <v>9147.0743261555599</v>
      </c>
      <c r="I81" s="8">
        <v>8715.0008897153893</v>
      </c>
      <c r="J81" s="8">
        <v>9437.2993306888711</v>
      </c>
      <c r="K81" s="8">
        <v>8668.9521003376303</v>
      </c>
      <c r="L81" s="8">
        <v>8939.9703384157001</v>
      </c>
      <c r="M81" s="8">
        <v>9258.2100102571494</v>
      </c>
      <c r="N81" s="8">
        <v>9431.2235416773801</v>
      </c>
      <c r="O81" s="8">
        <v>9787.0829628034007</v>
      </c>
      <c r="P81" s="8">
        <v>9165.2550223982998</v>
      </c>
      <c r="Q81" s="8">
        <v>9421.2596558181995</v>
      </c>
      <c r="R81" s="8">
        <v>8826.4861839040004</v>
      </c>
      <c r="S81" s="8">
        <v>9517.8203899527998</v>
      </c>
      <c r="T81" s="8">
        <v>8721.6948022314009</v>
      </c>
      <c r="U81" s="8">
        <v>8989.1144704720009</v>
      </c>
      <c r="V81" s="8">
        <v>9474.3514199048004</v>
      </c>
      <c r="W81" s="8">
        <v>7987.2386293944</v>
      </c>
      <c r="X81" s="8">
        <v>8537.4863924105011</v>
      </c>
      <c r="Y81" s="8">
        <v>8044.7944105522001</v>
      </c>
      <c r="Z81" s="8">
        <v>8197.5743743760995</v>
      </c>
      <c r="AA81" s="8">
        <v>7690.7303947928003</v>
      </c>
      <c r="AB81" s="8">
        <v>7829.0591145769004</v>
      </c>
      <c r="AC81" s="8">
        <v>7119.8104129449002</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2.9107209999999999E-6</v>
      </c>
      <c r="G84" s="8">
        <v>4.1682589999999999E-6</v>
      </c>
      <c r="H84" s="8">
        <v>7.5125104000000001E-6</v>
      </c>
      <c r="I84" s="8">
        <v>7.3856685999999999E-6</v>
      </c>
      <c r="J84" s="8">
        <v>7.4186663999999999E-6</v>
      </c>
      <c r="K84" s="8">
        <v>9.9175620000000008E-6</v>
      </c>
      <c r="L84" s="8">
        <v>1.0726902500000001E-5</v>
      </c>
      <c r="M84" s="8">
        <v>1.0591489999999999E-5</v>
      </c>
      <c r="N84" s="8">
        <v>1.0612321000000001E-5</v>
      </c>
      <c r="O84" s="8">
        <v>1.0341167E-5</v>
      </c>
      <c r="P84" s="8">
        <v>1.2764209E-5</v>
      </c>
      <c r="Q84" s="8">
        <v>1.0455834E-5</v>
      </c>
      <c r="R84" s="8">
        <v>1.6516088999999999E-5</v>
      </c>
      <c r="S84" s="8">
        <v>1.5208082E-5</v>
      </c>
      <c r="T84" s="8">
        <v>2.2157064E-5</v>
      </c>
      <c r="U84" s="8">
        <v>2.4689833999999998E-5</v>
      </c>
      <c r="V84" s="8">
        <v>2.3782018999999999E-5</v>
      </c>
      <c r="W84" s="8">
        <v>2.7010452E-5</v>
      </c>
      <c r="X84" s="8">
        <v>2.7251036999999998E-5</v>
      </c>
      <c r="Y84" s="8">
        <v>4.5314700000000002E-5</v>
      </c>
      <c r="Z84" s="8">
        <v>3.6599430000000003E-5</v>
      </c>
      <c r="AA84" s="8">
        <v>4.1344290000000003E-5</v>
      </c>
      <c r="AB84" s="8">
        <v>3.6919686E-5</v>
      </c>
      <c r="AC84" s="8">
        <v>3.9816742999999999E-5</v>
      </c>
    </row>
    <row r="85" spans="1:29">
      <c r="A85" s="16" t="s">
        <v>161</v>
      </c>
      <c r="B85" s="16" t="s">
        <v>172</v>
      </c>
      <c r="C85" s="16" t="s">
        <v>167</v>
      </c>
      <c r="D85" s="16" t="s">
        <v>165</v>
      </c>
      <c r="E85" s="8">
        <v>0</v>
      </c>
      <c r="F85" s="8">
        <v>2.7242640000000002E-6</v>
      </c>
      <c r="G85" s="8">
        <v>3.6791960000000002E-6</v>
      </c>
      <c r="H85" s="8">
        <v>7.4927424999999999E-6</v>
      </c>
      <c r="I85" s="8">
        <v>7.3044352999999996E-6</v>
      </c>
      <c r="J85" s="8">
        <v>7.6798815000000002E-6</v>
      </c>
      <c r="K85" s="8">
        <v>9.7428290000000003E-6</v>
      </c>
      <c r="L85" s="8">
        <v>9.474197E-6</v>
      </c>
      <c r="M85" s="8">
        <v>9.5462530000000002E-6</v>
      </c>
      <c r="N85" s="8">
        <v>9.5763380000000007E-6</v>
      </c>
      <c r="O85" s="8">
        <v>9.6112149999999998E-6</v>
      </c>
      <c r="P85" s="8">
        <v>1.1734627999999999E-5</v>
      </c>
      <c r="Q85" s="8">
        <v>1.0407228000000001E-5</v>
      </c>
      <c r="R85" s="8">
        <v>1.6923539000000002E-5</v>
      </c>
      <c r="S85" s="8">
        <v>1.6028892999999999E-5</v>
      </c>
      <c r="T85" s="8">
        <v>2.2262331E-5</v>
      </c>
      <c r="U85" s="8">
        <v>2.210249E-5</v>
      </c>
      <c r="V85" s="8">
        <v>2.1728918000000001E-5</v>
      </c>
      <c r="W85" s="8">
        <v>2.4454439000000001E-5</v>
      </c>
      <c r="X85" s="8">
        <v>2.498478E-5</v>
      </c>
      <c r="Y85" s="8">
        <v>4.1842148000000002E-5</v>
      </c>
      <c r="Z85" s="8">
        <v>3.6671256000000002E-5</v>
      </c>
      <c r="AA85" s="8">
        <v>4.2587489999999998E-5</v>
      </c>
      <c r="AB85" s="8">
        <v>3.9409555E-5</v>
      </c>
      <c r="AC85" s="8">
        <v>4.1814716999999998E-5</v>
      </c>
    </row>
    <row r="86" spans="1:29">
      <c r="A86" s="16" t="s">
        <v>162</v>
      </c>
      <c r="B86" s="16" t="s">
        <v>173</v>
      </c>
      <c r="C86" s="16" t="s">
        <v>168</v>
      </c>
      <c r="D86" s="16" t="s">
        <v>165</v>
      </c>
      <c r="E86" s="8">
        <v>0</v>
      </c>
      <c r="F86" s="8">
        <v>1.15847665E-5</v>
      </c>
      <c r="G86" s="8">
        <v>1.6756096970000001E-4</v>
      </c>
      <c r="H86" s="8">
        <v>2416.1482099738232</v>
      </c>
      <c r="I86" s="8">
        <v>2321.0370089658659</v>
      </c>
      <c r="J86" s="8">
        <v>4227.8240233720999</v>
      </c>
      <c r="K86" s="8">
        <v>6084.9053220132528</v>
      </c>
      <c r="L86" s="8">
        <v>8538.5940230836241</v>
      </c>
      <c r="M86" s="8">
        <v>9824.8880222544976</v>
      </c>
      <c r="N86" s="8">
        <v>13346.646025112757</v>
      </c>
      <c r="O86" s="8">
        <v>14957.534032145779</v>
      </c>
      <c r="P86" s="8">
        <v>15366.897031616387</v>
      </c>
      <c r="Q86" s="8">
        <v>16281.57903200182</v>
      </c>
      <c r="R86" s="8">
        <v>15174.84805290009</v>
      </c>
      <c r="S86" s="8">
        <v>16427.094055880327</v>
      </c>
      <c r="T86" s="8">
        <v>15426.062553027015</v>
      </c>
      <c r="U86" s="8">
        <v>15900.875053803473</v>
      </c>
      <c r="V86" s="8">
        <v>15285.729052742485</v>
      </c>
      <c r="W86" s="8">
        <v>16050.28005466534</v>
      </c>
      <c r="X86" s="8">
        <v>16515.012053530656</v>
      </c>
      <c r="Y86" s="8">
        <v>15541.897051860888</v>
      </c>
      <c r="Z86" s="8">
        <v>15542.479053432275</v>
      </c>
      <c r="AA86" s="8">
        <v>14745.501051974752</v>
      </c>
      <c r="AB86" s="8">
        <v>15985.97005519501</v>
      </c>
      <c r="AC86" s="8">
        <v>15484.512052082633</v>
      </c>
    </row>
    <row r="87" spans="1:29">
      <c r="A87" s="16" t="s">
        <v>164</v>
      </c>
      <c r="B87" s="16" t="s">
        <v>174</v>
      </c>
      <c r="C87" s="16" t="s">
        <v>170</v>
      </c>
      <c r="D87" s="16" t="s">
        <v>165</v>
      </c>
      <c r="E87" s="8">
        <v>0</v>
      </c>
      <c r="F87" s="8">
        <v>1.7634424099999999E-5</v>
      </c>
      <c r="G87" s="8">
        <v>1.8119509E-5</v>
      </c>
      <c r="H87" s="8">
        <v>2.0557326000000002E-5</v>
      </c>
      <c r="I87" s="8">
        <v>2.1449258999999999E-5</v>
      </c>
      <c r="J87" s="8">
        <v>2.5503138E-5</v>
      </c>
      <c r="K87" s="8">
        <v>2.4060791E-5</v>
      </c>
      <c r="L87" s="8">
        <v>2.4717948000000001E-5</v>
      </c>
      <c r="M87" s="8">
        <v>2.53751475E-5</v>
      </c>
      <c r="N87" s="8">
        <v>2.6447795000000001E-5</v>
      </c>
      <c r="O87" s="8">
        <v>2.6324712999999998E-5</v>
      </c>
      <c r="P87" s="8">
        <v>2.5613162999999999E-5</v>
      </c>
      <c r="Q87" s="8">
        <v>2.5376432500000002E-5</v>
      </c>
      <c r="R87" s="8">
        <v>4.8924229999999997E-5</v>
      </c>
      <c r="S87" s="8">
        <v>5.2404566999999999E-5</v>
      </c>
      <c r="T87" s="8">
        <v>4.9328332999999997E-5</v>
      </c>
      <c r="U87" s="8">
        <v>5.0986136000000001E-5</v>
      </c>
      <c r="V87" s="8">
        <v>5.2463007999999998E-5</v>
      </c>
      <c r="W87" s="8">
        <v>5.3782724999999998E-5</v>
      </c>
      <c r="X87" s="8">
        <v>5.3505297000000003E-5</v>
      </c>
      <c r="Y87" s="8">
        <v>5.1234186E-5</v>
      </c>
      <c r="Z87" s="8">
        <v>4.9943927000000002E-5</v>
      </c>
      <c r="AA87" s="8">
        <v>5.0038423000000001E-5</v>
      </c>
      <c r="AB87" s="8">
        <v>5.1657716000000002E-5</v>
      </c>
      <c r="AC87" s="8">
        <v>4.9372777999999996E-5</v>
      </c>
    </row>
    <row r="88" spans="1:29">
      <c r="A88" s="16" t="s">
        <v>162</v>
      </c>
      <c r="B88" s="16" t="s">
        <v>175</v>
      </c>
      <c r="C88" s="16" t="s">
        <v>264</v>
      </c>
      <c r="D88" s="16" t="s">
        <v>165</v>
      </c>
      <c r="E88" s="8">
        <v>0</v>
      </c>
      <c r="F88" s="8">
        <v>1.1909685800000001E-5</v>
      </c>
      <c r="G88" s="8">
        <v>0</v>
      </c>
      <c r="H88" s="8">
        <v>2626.0083101380219</v>
      </c>
      <c r="I88" s="8">
        <v>2523.5112090568969</v>
      </c>
      <c r="J88" s="8">
        <v>2710.9968225326129</v>
      </c>
      <c r="K88" s="8">
        <v>2520.0450196088041</v>
      </c>
      <c r="L88" s="8">
        <v>2612.8318200488898</v>
      </c>
      <c r="M88" s="8">
        <v>2380.5570192442879</v>
      </c>
      <c r="N88" s="8">
        <v>2458.8740255000516</v>
      </c>
      <c r="O88" s="8">
        <v>2443.89846058482</v>
      </c>
      <c r="P88" s="8">
        <v>2346.70960774883</v>
      </c>
      <c r="Q88" s="8">
        <v>3381.2552000000001</v>
      </c>
      <c r="R88" s="8">
        <v>5570.7080000000005</v>
      </c>
      <c r="S88" s="8">
        <v>5949.9004000000004</v>
      </c>
      <c r="T88" s="8">
        <v>5406.8604999999998</v>
      </c>
      <c r="U88" s="8">
        <v>5665.1123000000007</v>
      </c>
      <c r="V88" s="8">
        <v>5590.9267999999993</v>
      </c>
      <c r="W88" s="8">
        <v>5590.3714</v>
      </c>
      <c r="X88" s="8">
        <v>6319.2224000000006</v>
      </c>
      <c r="Y88" s="8">
        <v>5949.9035999999996</v>
      </c>
      <c r="Z88" s="8">
        <v>6180.1010000000006</v>
      </c>
      <c r="AA88" s="8">
        <v>5831.0910000000003</v>
      </c>
      <c r="AB88" s="8">
        <v>6432.4482000000007</v>
      </c>
      <c r="AC88" s="8">
        <v>5907.8721000000005</v>
      </c>
    </row>
    <row r="89" spans="1:29">
      <c r="A89" s="16" t="s">
        <v>163</v>
      </c>
      <c r="B89" s="16" t="s">
        <v>176</v>
      </c>
      <c r="C89" s="16" t="s">
        <v>169</v>
      </c>
      <c r="D89" s="16" t="s">
        <v>165</v>
      </c>
      <c r="E89" s="8">
        <v>0</v>
      </c>
      <c r="F89" s="8">
        <v>1.20728213E-5</v>
      </c>
      <c r="G89" s="8">
        <v>1.7567644400000001E-5</v>
      </c>
      <c r="H89" s="8">
        <v>3.2660924999999999E-5</v>
      </c>
      <c r="I89" s="8">
        <v>2.9832578500000001E-5</v>
      </c>
      <c r="J89" s="8">
        <v>3.2121617000000001E-5</v>
      </c>
      <c r="K89" s="8">
        <v>2.9864884999999998E-5</v>
      </c>
      <c r="L89" s="8">
        <v>3.1499777999999999E-5</v>
      </c>
      <c r="M89" s="8">
        <v>3.0368596999999998E-5</v>
      </c>
      <c r="N89" s="8">
        <v>2.9750047999999999E-5</v>
      </c>
      <c r="O89" s="8">
        <v>3.0036265999999999E-5</v>
      </c>
      <c r="P89" s="8">
        <v>2.9595160499999999E-5</v>
      </c>
      <c r="Q89" s="8">
        <v>3.2091617000000003E-5</v>
      </c>
      <c r="R89" s="8">
        <v>3.5284414000000002E-5</v>
      </c>
      <c r="S89" s="8">
        <v>4.1934180499999999E-5</v>
      </c>
      <c r="T89" s="8">
        <v>4.1706073999999999E-5</v>
      </c>
      <c r="U89" s="8">
        <v>5.7066345000000003E-5</v>
      </c>
      <c r="V89" s="8">
        <v>6.1154160000000002E-5</v>
      </c>
      <c r="W89" s="8">
        <v>5.9697185000000001E-5</v>
      </c>
      <c r="X89" s="8">
        <v>6.5298695999999994E-5</v>
      </c>
      <c r="Y89" s="8">
        <v>1.0170281500000001E-4</v>
      </c>
      <c r="Z89" s="8">
        <v>1.09010751E-4</v>
      </c>
      <c r="AA89" s="8">
        <v>1.06179712E-4</v>
      </c>
      <c r="AB89" s="8">
        <v>1.11663716E-4</v>
      </c>
      <c r="AC89" s="8">
        <v>1.03682974E-4</v>
      </c>
    </row>
  </sheetData>
  <sheetProtection algorithmName="SHA-512" hashValue="n2qm5/vJ62i00hJgiJkn2wi5t2F2Fj1RJIZBE8kxRbURkt7YiFgFg6K26Jxk+do1TzRZWg/8qNF4c5iShVvlBQ==" saltValue="vm7KVOxxqo/Hbt6ok+dYp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218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492761.0135</v>
      </c>
      <c r="D6" s="8">
        <v>412919.6116</v>
      </c>
      <c r="E6" s="8">
        <v>363906.12632233923</v>
      </c>
      <c r="F6" s="8">
        <v>143433.82199696108</v>
      </c>
      <c r="G6" s="8">
        <v>133595.453562115</v>
      </c>
      <c r="H6" s="8">
        <v>123035.99678676834</v>
      </c>
      <c r="I6" s="8">
        <v>112228.26922806571</v>
      </c>
      <c r="J6" s="8">
        <v>101917.53459718527</v>
      </c>
      <c r="K6" s="8">
        <v>79872.711137955252</v>
      </c>
      <c r="L6" s="8">
        <v>60951.783750130271</v>
      </c>
      <c r="M6" s="8">
        <v>51610.727489447876</v>
      </c>
      <c r="N6" s="8">
        <v>43159.215865928811</v>
      </c>
      <c r="O6" s="8">
        <v>24503.318457207104</v>
      </c>
      <c r="P6" s="8">
        <v>23740.4503592248</v>
      </c>
      <c r="Q6" s="8">
        <v>1309.1780824060299</v>
      </c>
      <c r="R6" s="8">
        <v>6.1980624399999998E-3</v>
      </c>
      <c r="S6" s="8">
        <v>3.2129715399999998E-3</v>
      </c>
      <c r="T6" s="8">
        <v>2.4148113400000006E-3</v>
      </c>
      <c r="U6" s="8">
        <v>1.9419938099999997E-3</v>
      </c>
      <c r="V6" s="8">
        <v>1.33954459E-3</v>
      </c>
      <c r="W6" s="8">
        <v>1.2282022200000001E-3</v>
      </c>
      <c r="X6" s="8">
        <v>1.1041523000000001E-3</v>
      </c>
      <c r="Y6" s="8">
        <v>9.6172580999999988E-4</v>
      </c>
      <c r="Z6" s="8">
        <v>9.3026436000000006E-4</v>
      </c>
      <c r="AA6" s="8">
        <v>1.1522399999999999E-3</v>
      </c>
    </row>
    <row r="7" spans="1:27">
      <c r="A7" s="16" t="s">
        <v>17</v>
      </c>
      <c r="B7" s="16" t="s">
        <v>11</v>
      </c>
      <c r="C7" s="8">
        <v>196167.96599999999</v>
      </c>
      <c r="D7" s="8">
        <v>162799.14614498659</v>
      </c>
      <c r="E7" s="8">
        <v>109048.41316162249</v>
      </c>
      <c r="F7" s="8">
        <v>18383.149203146451</v>
      </c>
      <c r="G7" s="8">
        <v>13198.928229002697</v>
      </c>
      <c r="H7" s="8">
        <v>4.1895015500000004E-3</v>
      </c>
      <c r="I7" s="8">
        <v>3.7821269699999998E-3</v>
      </c>
      <c r="J7" s="8">
        <v>3.49361344E-3</v>
      </c>
      <c r="K7" s="8">
        <v>2.1959650999999998E-3</v>
      </c>
      <c r="L7" s="8">
        <v>6.4955712E-4</v>
      </c>
      <c r="M7" s="8">
        <v>4.7729982999999998E-4</v>
      </c>
      <c r="N7" s="8">
        <v>4.4338956000000002E-4</v>
      </c>
      <c r="O7" s="8">
        <v>4.2071292000000007E-4</v>
      </c>
      <c r="P7" s="8">
        <v>3.9592399000000001E-4</v>
      </c>
      <c r="Q7" s="8">
        <v>3.3550574000000002E-4</v>
      </c>
      <c r="R7" s="8">
        <v>3.0046766999999999E-4</v>
      </c>
      <c r="S7" s="8">
        <v>2.7030986999999998E-4</v>
      </c>
      <c r="T7" s="8">
        <v>2.5298991499999999E-4</v>
      </c>
      <c r="U7" s="8">
        <v>2.2383709499999998E-4</v>
      </c>
      <c r="V7" s="8">
        <v>1.7900203600000001E-4</v>
      </c>
      <c r="W7" s="8">
        <v>1.6723334500000001E-4</v>
      </c>
      <c r="X7" s="8">
        <v>0</v>
      </c>
      <c r="Y7" s="8">
        <v>0</v>
      </c>
      <c r="Z7" s="8">
        <v>0</v>
      </c>
      <c r="AA7" s="8">
        <v>0</v>
      </c>
    </row>
    <row r="8" spans="1:27">
      <c r="A8" s="16" t="s">
        <v>17</v>
      </c>
      <c r="B8" s="16" t="s">
        <v>7</v>
      </c>
      <c r="C8" s="8">
        <v>56135.750226441291</v>
      </c>
      <c r="D8" s="8">
        <v>32881.934894905469</v>
      </c>
      <c r="E8" s="8">
        <v>71294.479903011408</v>
      </c>
      <c r="F8" s="8">
        <v>76517.653771745157</v>
      </c>
      <c r="G8" s="8">
        <v>70015.267665198669</v>
      </c>
      <c r="H8" s="8">
        <v>57435.004683945299</v>
      </c>
      <c r="I8" s="8">
        <v>65119.422450135346</v>
      </c>
      <c r="J8" s="8">
        <v>63218.987136615382</v>
      </c>
      <c r="K8" s="8">
        <v>54711.785832755508</v>
      </c>
      <c r="L8" s="8">
        <v>45989.902632854159</v>
      </c>
      <c r="M8" s="8">
        <v>39788.876206334964</v>
      </c>
      <c r="N8" s="8">
        <v>36980.569331317129</v>
      </c>
      <c r="O8" s="8">
        <v>32772.421958689811</v>
      </c>
      <c r="P8" s="8">
        <v>27622.186826591347</v>
      </c>
      <c r="Q8" s="8">
        <v>27468.624642864936</v>
      </c>
      <c r="R8" s="8">
        <v>21773.005599449476</v>
      </c>
      <c r="S8" s="8">
        <v>22441.25105782949</v>
      </c>
      <c r="T8" s="8">
        <v>16845.829021787398</v>
      </c>
      <c r="U8" s="8">
        <v>14444.525882224887</v>
      </c>
      <c r="V8" s="8">
        <v>9081.1468328142273</v>
      </c>
      <c r="W8" s="8">
        <v>7443.9758255255001</v>
      </c>
      <c r="X8" s="8">
        <v>6124.9450825015538</v>
      </c>
      <c r="Y8" s="8">
        <v>6312.7141127362784</v>
      </c>
      <c r="Z8" s="8">
        <v>5554.7714740986812</v>
      </c>
      <c r="AA8" s="8">
        <v>3514.7173306460904</v>
      </c>
    </row>
    <row r="9" spans="1:27">
      <c r="A9" s="16" t="s">
        <v>17</v>
      </c>
      <c r="B9" s="16" t="s">
        <v>12</v>
      </c>
      <c r="C9" s="8">
        <v>2211.0364600000003</v>
      </c>
      <c r="D9" s="8">
        <v>1803.191256084715</v>
      </c>
      <c r="E9" s="8">
        <v>2771.9126999999999</v>
      </c>
      <c r="F9" s="8">
        <v>3386.5111000000002</v>
      </c>
      <c r="G9" s="8">
        <v>4062.3009000000002</v>
      </c>
      <c r="H9" s="8">
        <v>3453.5241000000001</v>
      </c>
      <c r="I9" s="8">
        <v>5010.8359</v>
      </c>
      <c r="J9" s="8">
        <v>2806.6899999999996</v>
      </c>
      <c r="K9" s="8">
        <v>3424.8910999999998</v>
      </c>
      <c r="L9" s="8">
        <v>1739.4952499999999</v>
      </c>
      <c r="M9" s="8">
        <v>1682.2589499999999</v>
      </c>
      <c r="N9" s="8">
        <v>2264.9996000000001</v>
      </c>
      <c r="O9" s="8">
        <v>1901.5708</v>
      </c>
      <c r="P9" s="8">
        <v>698.63459999999998</v>
      </c>
      <c r="Q9" s="8">
        <v>678.56799999999998</v>
      </c>
      <c r="R9" s="8">
        <v>617.95543999999995</v>
      </c>
      <c r="S9" s="8">
        <v>615.0874399999999</v>
      </c>
      <c r="T9" s="8">
        <v>540.21699999999998</v>
      </c>
      <c r="U9" s="8">
        <v>471.7244</v>
      </c>
      <c r="V9" s="8">
        <v>449.26003000000003</v>
      </c>
      <c r="W9" s="8">
        <v>451.96211999999997</v>
      </c>
      <c r="X9" s="8">
        <v>377.52978000000002</v>
      </c>
      <c r="Y9" s="8">
        <v>352.69846999999999</v>
      </c>
      <c r="Z9" s="8">
        <v>327.00671999999997</v>
      </c>
      <c r="AA9" s="8">
        <v>0</v>
      </c>
    </row>
    <row r="10" spans="1:27">
      <c r="A10" s="16" t="s">
        <v>17</v>
      </c>
      <c r="B10" s="16" t="s">
        <v>4</v>
      </c>
      <c r="C10" s="8">
        <v>25141.809615794093</v>
      </c>
      <c r="D10" s="8">
        <v>15623.315228028636</v>
      </c>
      <c r="E10" s="8">
        <v>28007.805933828517</v>
      </c>
      <c r="F10" s="8">
        <v>46824.160911844367</v>
      </c>
      <c r="G10" s="8">
        <v>49928.173491358713</v>
      </c>
      <c r="H10" s="8">
        <v>39057.564087928622</v>
      </c>
      <c r="I10" s="8">
        <v>42388.103783013954</v>
      </c>
      <c r="J10" s="8">
        <v>32529.414053477522</v>
      </c>
      <c r="K10" s="8">
        <v>40629.29701496911</v>
      </c>
      <c r="L10" s="8">
        <v>23223.774332600773</v>
      </c>
      <c r="M10" s="8">
        <v>25367.906709881227</v>
      </c>
      <c r="N10" s="8">
        <v>36679.609199634018</v>
      </c>
      <c r="O10" s="8">
        <v>45678.593739599004</v>
      </c>
      <c r="P10" s="8">
        <v>46558.159000735395</v>
      </c>
      <c r="Q10" s="8">
        <v>46704.987836625754</v>
      </c>
      <c r="R10" s="8">
        <v>39161.858202828902</v>
      </c>
      <c r="S10" s="8">
        <v>28074.007433776293</v>
      </c>
      <c r="T10" s="8">
        <v>43287.815003563366</v>
      </c>
      <c r="U10" s="8">
        <v>26787.77129185903</v>
      </c>
      <c r="V10" s="8">
        <v>28769.794046872485</v>
      </c>
      <c r="W10" s="8">
        <v>32098.722193161862</v>
      </c>
      <c r="X10" s="8">
        <v>29885.688585642616</v>
      </c>
      <c r="Y10" s="8">
        <v>30023.767373755694</v>
      </c>
      <c r="Z10" s="8">
        <v>26701.559988617926</v>
      </c>
      <c r="AA10" s="8">
        <v>30794.428619714079</v>
      </c>
    </row>
    <row r="11" spans="1:27">
      <c r="A11" s="16" t="s">
        <v>17</v>
      </c>
      <c r="B11" s="16" t="s">
        <v>2</v>
      </c>
      <c r="C11" s="8">
        <v>140701.71480000002</v>
      </c>
      <c r="D11" s="8">
        <v>108831.34117</v>
      </c>
      <c r="E11" s="8">
        <v>121945.46660999999</v>
      </c>
      <c r="F11" s="8">
        <v>99874.905899999998</v>
      </c>
      <c r="G11" s="8">
        <v>89731.344219999999</v>
      </c>
      <c r="H11" s="8">
        <v>81206.909990000015</v>
      </c>
      <c r="I11" s="8">
        <v>80742.78645</v>
      </c>
      <c r="J11" s="8">
        <v>79254.067749999987</v>
      </c>
      <c r="K11" s="8">
        <v>72018.364140000005</v>
      </c>
      <c r="L11" s="8">
        <v>61350.115999999995</v>
      </c>
      <c r="M11" s="8">
        <v>53593.381819999995</v>
      </c>
      <c r="N11" s="8">
        <v>61394.409350000002</v>
      </c>
      <c r="O11" s="8">
        <v>49657.222659999999</v>
      </c>
      <c r="P11" s="8">
        <v>41342.435459999993</v>
      </c>
      <c r="Q11" s="8">
        <v>37409.492709999999</v>
      </c>
      <c r="R11" s="8">
        <v>33167.816310000002</v>
      </c>
      <c r="S11" s="8">
        <v>35471.859927800004</v>
      </c>
      <c r="T11" s="8">
        <v>32858.275500865027</v>
      </c>
      <c r="U11" s="8">
        <v>28767.15521088013</v>
      </c>
      <c r="V11" s="8">
        <v>24245.184620749715</v>
      </c>
      <c r="W11" s="8">
        <v>30847.481420711309</v>
      </c>
      <c r="X11" s="8">
        <v>24152.954900648761</v>
      </c>
      <c r="Y11" s="8">
        <v>21168.613550500002</v>
      </c>
      <c r="Z11" s="8">
        <v>19245.614650669897</v>
      </c>
      <c r="AA11" s="8">
        <v>18283.564951382446</v>
      </c>
    </row>
    <row r="12" spans="1:27">
      <c r="A12" s="16" t="s">
        <v>17</v>
      </c>
      <c r="B12" s="16" t="s">
        <v>208</v>
      </c>
      <c r="C12" s="8">
        <v>24.465814808250002</v>
      </c>
      <c r="D12" s="8">
        <v>22.446773762749999</v>
      </c>
      <c r="E12" s="8">
        <v>20.590701128700001</v>
      </c>
      <c r="F12" s="8">
        <v>94.326830620999999</v>
      </c>
      <c r="G12" s="8">
        <v>114.45271826206</v>
      </c>
      <c r="H12" s="8">
        <v>157.143644451</v>
      </c>
      <c r="I12" s="8">
        <v>226.0383978827</v>
      </c>
      <c r="J12" s="8">
        <v>319.40721817650001</v>
      </c>
      <c r="K12" s="8">
        <v>461.50428028900001</v>
      </c>
      <c r="L12" s="8">
        <v>509.06353315199999</v>
      </c>
      <c r="M12" s="8">
        <v>547.16910977999999</v>
      </c>
      <c r="N12" s="8">
        <v>576.67969168499997</v>
      </c>
      <c r="O12" s="8">
        <v>598.93627960799995</v>
      </c>
      <c r="P12" s="8">
        <v>614.59849193599996</v>
      </c>
      <c r="Q12" s="8">
        <v>623.88418380200005</v>
      </c>
      <c r="R12" s="8">
        <v>627.10198763799997</v>
      </c>
      <c r="S12" s="8">
        <v>660.55094254399989</v>
      </c>
      <c r="T12" s="8">
        <v>663.01065042699997</v>
      </c>
      <c r="U12" s="8">
        <v>658.56625439699997</v>
      </c>
      <c r="V12" s="8">
        <v>648.14153776500007</v>
      </c>
      <c r="W12" s="8">
        <v>633.74886861399989</v>
      </c>
      <c r="X12" s="8">
        <v>616.87381446699999</v>
      </c>
      <c r="Y12" s="8">
        <v>598.13480525499995</v>
      </c>
      <c r="Z12" s="8">
        <v>578.4294573300001</v>
      </c>
      <c r="AA12" s="8">
        <v>558.01804098499997</v>
      </c>
    </row>
    <row r="13" spans="1:27">
      <c r="A13" s="16" t="s">
        <v>17</v>
      </c>
      <c r="B13" s="16" t="s">
        <v>9</v>
      </c>
      <c r="C13" s="8">
        <v>0</v>
      </c>
      <c r="D13" s="8">
        <v>182.17292653338495</v>
      </c>
      <c r="E13" s="8">
        <v>354.40475856733536</v>
      </c>
      <c r="F13" s="8">
        <v>2019.3972191836588</v>
      </c>
      <c r="G13" s="8">
        <v>1855.9435002748094</v>
      </c>
      <c r="H13" s="8">
        <v>1910.9117641622352</v>
      </c>
      <c r="I13" s="8">
        <v>1926.8897501924407</v>
      </c>
      <c r="J13" s="8">
        <v>2113.1352154579636</v>
      </c>
      <c r="K13" s="8">
        <v>2466.7480589521547</v>
      </c>
      <c r="L13" s="8">
        <v>2569.9217120798962</v>
      </c>
      <c r="M13" s="8">
        <v>2761.5353167750127</v>
      </c>
      <c r="N13" s="8">
        <v>2878.657926282162</v>
      </c>
      <c r="O13" s="8">
        <v>2880.2997333120134</v>
      </c>
      <c r="P13" s="8">
        <v>2771.7997289477189</v>
      </c>
      <c r="Q13" s="8">
        <v>2715.925600381031</v>
      </c>
      <c r="R13" s="8">
        <v>2830.4015141188374</v>
      </c>
      <c r="S13" s="8">
        <v>2870.2129593853838</v>
      </c>
      <c r="T13" s="8">
        <v>2725.2466034861709</v>
      </c>
      <c r="U13" s="8">
        <v>2757.0492294785258</v>
      </c>
      <c r="V13" s="8">
        <v>2741.1530721027852</v>
      </c>
      <c r="W13" s="8">
        <v>2547.8992933288378</v>
      </c>
      <c r="X13" s="8">
        <v>2377.181182600727</v>
      </c>
      <c r="Y13" s="8">
        <v>2187.3210697340792</v>
      </c>
      <c r="Z13" s="8">
        <v>2117.4947136387141</v>
      </c>
      <c r="AA13" s="8">
        <v>1990.426445215001</v>
      </c>
    </row>
    <row r="14" spans="1:27">
      <c r="A14" s="16" t="s">
        <v>17</v>
      </c>
      <c r="B14" s="16" t="s">
        <v>8</v>
      </c>
      <c r="C14" s="8">
        <v>0</v>
      </c>
      <c r="D14" s="8">
        <v>1.6236468149999999E-5</v>
      </c>
      <c r="E14" s="8">
        <v>2.502464757E-5</v>
      </c>
      <c r="F14" s="8">
        <v>755.22826629717963</v>
      </c>
      <c r="G14" s="8">
        <v>667.25742426372699</v>
      </c>
      <c r="H14" s="8">
        <v>624.02690018735655</v>
      </c>
      <c r="I14" s="8">
        <v>636.46759253325274</v>
      </c>
      <c r="J14" s="8">
        <v>627.5076784461769</v>
      </c>
      <c r="K14" s="8">
        <v>728.27554086249506</v>
      </c>
      <c r="L14" s="8">
        <v>805.58270652401245</v>
      </c>
      <c r="M14" s="8">
        <v>765.32266810898477</v>
      </c>
      <c r="N14" s="8">
        <v>987.53026420411004</v>
      </c>
      <c r="O14" s="8">
        <v>884.10306327671822</v>
      </c>
      <c r="P14" s="8">
        <v>764.13357359459371</v>
      </c>
      <c r="Q14" s="8">
        <v>856.74892870633721</v>
      </c>
      <c r="R14" s="8">
        <v>816.98590906039556</v>
      </c>
      <c r="S14" s="8">
        <v>839.91748337125546</v>
      </c>
      <c r="T14" s="8">
        <v>1005.9085335084443</v>
      </c>
      <c r="U14" s="8">
        <v>970.36151753655406</v>
      </c>
      <c r="V14" s="8">
        <v>946.17990223734421</v>
      </c>
      <c r="W14" s="8">
        <v>1136.1467132508228</v>
      </c>
      <c r="X14" s="8">
        <v>1002.936906123204</v>
      </c>
      <c r="Y14" s="8">
        <v>919.62184569474471</v>
      </c>
      <c r="Z14" s="8">
        <v>897.59731820494483</v>
      </c>
      <c r="AA14" s="8">
        <v>938.61407467117579</v>
      </c>
    </row>
    <row r="15" spans="1:27">
      <c r="A15" s="16" t="s">
        <v>17</v>
      </c>
      <c r="B15" s="16" t="s">
        <v>84</v>
      </c>
      <c r="C15" s="8">
        <v>0</v>
      </c>
      <c r="D15" s="8">
        <v>2.0675702569999998E-4</v>
      </c>
      <c r="E15" s="8">
        <v>2.5398470700000001E-4</v>
      </c>
      <c r="F15" s="8">
        <v>1390.2990400997169</v>
      </c>
      <c r="G15" s="8">
        <v>1361.538373920037</v>
      </c>
      <c r="H15" s="8">
        <v>1209.397943292812</v>
      </c>
      <c r="I15" s="8">
        <v>1218.777272556531</v>
      </c>
      <c r="J15" s="8">
        <v>1281.9595115156148</v>
      </c>
      <c r="K15" s="8">
        <v>1139.9813977201411</v>
      </c>
      <c r="L15" s="8">
        <v>1126.0134776294979</v>
      </c>
      <c r="M15" s="8">
        <v>1030.7513310565366</v>
      </c>
      <c r="N15" s="8">
        <v>918.53315855758501</v>
      </c>
      <c r="O15" s="8">
        <v>798.05001386473907</v>
      </c>
      <c r="P15" s="8">
        <v>655.40214865983501</v>
      </c>
      <c r="Q15" s="8">
        <v>609.11972045257698</v>
      </c>
      <c r="R15" s="8">
        <v>619.54284097287291</v>
      </c>
      <c r="S15" s="8">
        <v>603.16613300954202</v>
      </c>
      <c r="T15" s="8">
        <v>526.32237512698305</v>
      </c>
      <c r="U15" s="8">
        <v>437.97384743088799</v>
      </c>
      <c r="V15" s="8">
        <v>432.50316063398691</v>
      </c>
      <c r="W15" s="8">
        <v>589.49359681272892</v>
      </c>
      <c r="X15" s="8">
        <v>452.39821096251808</v>
      </c>
      <c r="Y15" s="8">
        <v>468.63574088399503</v>
      </c>
      <c r="Z15" s="8">
        <v>282.69164952280704</v>
      </c>
      <c r="AA15" s="8">
        <v>336.34055213884795</v>
      </c>
    </row>
    <row r="16" spans="1:27">
      <c r="A16" s="16" t="s">
        <v>17</v>
      </c>
      <c r="B16" s="16" t="s">
        <v>187</v>
      </c>
      <c r="C16" s="8">
        <v>7145.5343000000003</v>
      </c>
      <c r="D16" s="8">
        <v>7896.8782000000001</v>
      </c>
      <c r="E16" s="8">
        <v>5924.8462786609425</v>
      </c>
      <c r="F16" s="8">
        <v>4164.774247767913</v>
      </c>
      <c r="G16" s="8">
        <v>4449.9974308121937</v>
      </c>
      <c r="H16" s="8">
        <v>3523.8601293012457</v>
      </c>
      <c r="I16" s="8">
        <v>4616.5986483335582</v>
      </c>
      <c r="J16" s="8">
        <v>3437.275235543776</v>
      </c>
      <c r="K16" s="8">
        <v>2819.0532833480397</v>
      </c>
      <c r="L16" s="8">
        <v>2304.9535421606902</v>
      </c>
      <c r="M16" s="8">
        <v>2048.3789457408852</v>
      </c>
      <c r="N16" s="8">
        <v>2573.4977127680086</v>
      </c>
      <c r="O16" s="8">
        <v>2037.5070294030634</v>
      </c>
      <c r="P16" s="8">
        <v>1560.4914293002012</v>
      </c>
      <c r="Q16" s="8">
        <v>1618.6327957053602</v>
      </c>
      <c r="R16" s="8">
        <v>1239.0407515102834</v>
      </c>
      <c r="S16" s="8">
        <v>1428.9945914559014</v>
      </c>
      <c r="T16" s="8">
        <v>1095.5444210434168</v>
      </c>
      <c r="U16" s="8">
        <v>1033.1453109406652</v>
      </c>
      <c r="V16" s="8">
        <v>896.43034310831786</v>
      </c>
      <c r="W16" s="8">
        <v>1045.2664467147647</v>
      </c>
      <c r="X16" s="8">
        <v>739.46549940206955</v>
      </c>
      <c r="Y16" s="8">
        <v>606.16412576785069</v>
      </c>
      <c r="Z16" s="8">
        <v>650.58534851954823</v>
      </c>
      <c r="AA16" s="8">
        <v>790.94923454106026</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920289.29071704368</v>
      </c>
      <c r="D18" s="70">
        <v>742960.03841729497</v>
      </c>
      <c r="E18" s="70">
        <v>703274.04664816789</v>
      </c>
      <c r="F18" s="70">
        <v>396844.22848766658</v>
      </c>
      <c r="G18" s="70">
        <v>368980.65751520795</v>
      </c>
      <c r="H18" s="70">
        <v>311614.3442195385</v>
      </c>
      <c r="I18" s="70">
        <v>314114.19325484056</v>
      </c>
      <c r="J18" s="70">
        <v>287505.98189003166</v>
      </c>
      <c r="K18" s="70">
        <v>258272.61398281681</v>
      </c>
      <c r="L18" s="70">
        <v>200570.60758668839</v>
      </c>
      <c r="M18" s="70">
        <v>179196.30902442525</v>
      </c>
      <c r="N18" s="70">
        <v>188413.70254376638</v>
      </c>
      <c r="O18" s="70">
        <v>161712.02415567337</v>
      </c>
      <c r="P18" s="70">
        <v>146328.29201491387</v>
      </c>
      <c r="Q18" s="70">
        <v>119995.16283644977</v>
      </c>
      <c r="R18" s="70">
        <v>100853.71505410891</v>
      </c>
      <c r="S18" s="70">
        <v>93005.051452453277</v>
      </c>
      <c r="T18" s="70">
        <v>99548.171777609052</v>
      </c>
      <c r="U18" s="70">
        <v>76328.275110578572</v>
      </c>
      <c r="V18" s="70">
        <v>68209.795064830498</v>
      </c>
      <c r="W18" s="70">
        <v>76794.6978735554</v>
      </c>
      <c r="X18" s="70">
        <v>65729.97506650076</v>
      </c>
      <c r="Y18" s="70">
        <v>62637.672056053452</v>
      </c>
      <c r="Z18" s="70">
        <v>56355.75225086687</v>
      </c>
      <c r="AA18" s="70">
        <v>57207.060401533701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228800.65100000001</v>
      </c>
      <c r="D21" s="8">
        <v>184097.95060000001</v>
      </c>
      <c r="E21" s="8">
        <v>154710.1067124753</v>
      </c>
      <c r="F21" s="8">
        <v>47739.538740642238</v>
      </c>
      <c r="G21" s="8">
        <v>46207.272732218997</v>
      </c>
      <c r="H21" s="8">
        <v>44294.434384375265</v>
      </c>
      <c r="I21" s="8">
        <v>39316.198275590643</v>
      </c>
      <c r="J21" s="8">
        <v>29233.050999999999</v>
      </c>
      <c r="K21" s="8">
        <v>25820.291000000001</v>
      </c>
      <c r="L21" s="8">
        <v>22202.600999999999</v>
      </c>
      <c r="M21" s="8">
        <v>17721.3285</v>
      </c>
      <c r="N21" s="8">
        <v>19196.956999999999</v>
      </c>
      <c r="O21" s="8">
        <v>3202.386472786</v>
      </c>
      <c r="P21" s="8">
        <v>2700.4470296629997</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29488.981</v>
      </c>
      <c r="D23" s="8">
        <v>16871.61728007071</v>
      </c>
      <c r="E23" s="8">
        <v>26766.134088804189</v>
      </c>
      <c r="F23" s="8">
        <v>29183.34607993309</v>
      </c>
      <c r="G23" s="8">
        <v>23471.022102746523</v>
      </c>
      <c r="H23" s="8">
        <v>18343.057107725283</v>
      </c>
      <c r="I23" s="8">
        <v>22627.355140627878</v>
      </c>
      <c r="J23" s="8">
        <v>22876.12717052412</v>
      </c>
      <c r="K23" s="8">
        <v>17048.712657887583</v>
      </c>
      <c r="L23" s="8">
        <v>17191.689640380489</v>
      </c>
      <c r="M23" s="8">
        <v>15472.3706338303</v>
      </c>
      <c r="N23" s="8">
        <v>15372.73869969925</v>
      </c>
      <c r="O23" s="8">
        <v>14281.82868706009</v>
      </c>
      <c r="P23" s="8">
        <v>12840.01717164388</v>
      </c>
      <c r="Q23" s="8">
        <v>13082.559161052759</v>
      </c>
      <c r="R23" s="8">
        <v>10664.488647741</v>
      </c>
      <c r="S23" s="8">
        <v>10162.374642061619</v>
      </c>
      <c r="T23" s="8">
        <v>5678.0431311480006</v>
      </c>
      <c r="U23" s="8">
        <v>5338.0026189336404</v>
      </c>
      <c r="V23" s="8">
        <v>4770.5056128124443</v>
      </c>
      <c r="W23" s="8">
        <v>4825.16411702192</v>
      </c>
      <c r="X23" s="8">
        <v>3773.4066101783501</v>
      </c>
      <c r="Y23" s="8">
        <v>4078.5631082070304</v>
      </c>
      <c r="Z23" s="8">
        <v>3640.4216011611297</v>
      </c>
      <c r="AA23" s="8">
        <v>3514.7163711661001</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15990.73034551206</v>
      </c>
      <c r="D25" s="8">
        <v>15443.270437101863</v>
      </c>
      <c r="E25" s="8">
        <v>20040.261086681865</v>
      </c>
      <c r="F25" s="8">
        <v>28673.987293481405</v>
      </c>
      <c r="G25" s="8">
        <v>26748.027917387917</v>
      </c>
      <c r="H25" s="8">
        <v>24724.289825616816</v>
      </c>
      <c r="I25" s="8">
        <v>22210.95608736201</v>
      </c>
      <c r="J25" s="8">
        <v>19293.474838495578</v>
      </c>
      <c r="K25" s="8">
        <v>22747.43372951938</v>
      </c>
      <c r="L25" s="8">
        <v>12751.216918358561</v>
      </c>
      <c r="M25" s="8">
        <v>14347.848505852369</v>
      </c>
      <c r="N25" s="8">
        <v>17899.3122143941</v>
      </c>
      <c r="O25" s="8">
        <v>24368.829603252179</v>
      </c>
      <c r="P25" s="8">
        <v>22139.138320896742</v>
      </c>
      <c r="Q25" s="8">
        <v>23413.270107509361</v>
      </c>
      <c r="R25" s="8">
        <v>15163.412002698102</v>
      </c>
      <c r="S25" s="8">
        <v>11988.076420805981</v>
      </c>
      <c r="T25" s="8">
        <v>21659.681369898117</v>
      </c>
      <c r="U25" s="8">
        <v>13586.495283662829</v>
      </c>
      <c r="V25" s="8">
        <v>14550.069564412981</v>
      </c>
      <c r="W25" s="8">
        <v>16365.97846239886</v>
      </c>
      <c r="X25" s="8">
        <v>18217.060025467228</v>
      </c>
      <c r="Y25" s="8">
        <v>15403.756938793871</v>
      </c>
      <c r="Z25" s="8">
        <v>16135.381183036759</v>
      </c>
      <c r="AA25" s="8">
        <v>17977.063241151242</v>
      </c>
    </row>
    <row r="26" spans="1:27">
      <c r="A26" s="16" t="s">
        <v>23</v>
      </c>
      <c r="B26" s="16" t="s">
        <v>2</v>
      </c>
      <c r="C26" s="8">
        <v>25543.072</v>
      </c>
      <c r="D26" s="8">
        <v>20558.957310000002</v>
      </c>
      <c r="E26" s="8">
        <v>27648.162539999998</v>
      </c>
      <c r="F26" s="8">
        <v>20543.905740000002</v>
      </c>
      <c r="G26" s="8">
        <v>16493.5726</v>
      </c>
      <c r="H26" s="8">
        <v>15096.020260000001</v>
      </c>
      <c r="I26" s="8">
        <v>14369.269699999999</v>
      </c>
      <c r="J26" s="8">
        <v>14905.87628</v>
      </c>
      <c r="K26" s="8">
        <v>14804.588169999999</v>
      </c>
      <c r="L26" s="8">
        <v>12266.78874</v>
      </c>
      <c r="M26" s="8">
        <v>8958.7418799999996</v>
      </c>
      <c r="N26" s="8">
        <v>13965.69614</v>
      </c>
      <c r="O26" s="8">
        <v>10221.74834</v>
      </c>
      <c r="P26" s="8">
        <v>7973.0553500000005</v>
      </c>
      <c r="Q26" s="8">
        <v>7389.5990200000006</v>
      </c>
      <c r="R26" s="8">
        <v>5981.1515300000001</v>
      </c>
      <c r="S26" s="8">
        <v>7193.9227599999995</v>
      </c>
      <c r="T26" s="8">
        <v>7063.9690799999998</v>
      </c>
      <c r="U26" s="8">
        <v>6101.6610700000001</v>
      </c>
      <c r="V26" s="8">
        <v>4355.7924000000003</v>
      </c>
      <c r="W26" s="8">
        <v>7372.0568800000001</v>
      </c>
      <c r="X26" s="8">
        <v>5002.3771399999996</v>
      </c>
      <c r="Y26" s="8">
        <v>4012.2596800000001</v>
      </c>
      <c r="Z26" s="8">
        <v>3767.4160299999999</v>
      </c>
      <c r="AA26" s="8">
        <v>3361.4776200000001</v>
      </c>
    </row>
    <row r="27" spans="1:27">
      <c r="A27" s="16" t="s">
        <v>23</v>
      </c>
      <c r="B27" s="16" t="s">
        <v>208</v>
      </c>
      <c r="C27" s="8">
        <v>0.32150623</v>
      </c>
      <c r="D27" s="8">
        <v>0.29498797999999998</v>
      </c>
      <c r="E27" s="8">
        <v>0.27058980000000005</v>
      </c>
      <c r="F27" s="8">
        <v>0.24823193000000002</v>
      </c>
      <c r="G27" s="8">
        <v>11.071344722999998</v>
      </c>
      <c r="H27" s="8">
        <v>30.849093832999998</v>
      </c>
      <c r="I27" s="8">
        <v>59.985126987999998</v>
      </c>
      <c r="J27" s="8">
        <v>98.13852962</v>
      </c>
      <c r="K27" s="8">
        <v>143.92932667000002</v>
      </c>
      <c r="L27" s="8">
        <v>163.35659101000002</v>
      </c>
      <c r="M27" s="8">
        <v>179.12830961</v>
      </c>
      <c r="N27" s="8">
        <v>191.36054353</v>
      </c>
      <c r="O27" s="8">
        <v>200.37884367000001</v>
      </c>
      <c r="P27" s="8">
        <v>206.93117136999999</v>
      </c>
      <c r="Q27" s="8">
        <v>210.66134109000001</v>
      </c>
      <c r="R27" s="8">
        <v>211.99391371999999</v>
      </c>
      <c r="S27" s="8">
        <v>228.15586860000002</v>
      </c>
      <c r="T27" s="8">
        <v>229.57190089999997</v>
      </c>
      <c r="U27" s="8">
        <v>228.24628808</v>
      </c>
      <c r="V27" s="8">
        <v>225.14447473999999</v>
      </c>
      <c r="W27" s="8">
        <v>220.95855070999997</v>
      </c>
      <c r="X27" s="8">
        <v>215.98607367000002</v>
      </c>
      <c r="Y27" s="8">
        <v>210.45478133999998</v>
      </c>
      <c r="Z27" s="8">
        <v>204.78323039000003</v>
      </c>
      <c r="AA27" s="8">
        <v>198.79703436999998</v>
      </c>
    </row>
    <row r="28" spans="1:27">
      <c r="A28" s="16" t="s">
        <v>23</v>
      </c>
      <c r="B28" s="16" t="s">
        <v>9</v>
      </c>
      <c r="C28" s="8">
        <v>0</v>
      </c>
      <c r="D28" s="8">
        <v>1.3659397270000002E-5</v>
      </c>
      <c r="E28" s="8">
        <v>2.1563789299999996E-5</v>
      </c>
      <c r="F28" s="8">
        <v>319.26748593710039</v>
      </c>
      <c r="G28" s="8">
        <v>300.59330564255322</v>
      </c>
      <c r="H28" s="8">
        <v>266.6619877356847</v>
      </c>
      <c r="I28" s="8">
        <v>302.18590415351792</v>
      </c>
      <c r="J28" s="8">
        <v>285.29139252999306</v>
      </c>
      <c r="K28" s="8">
        <v>265.55247121859048</v>
      </c>
      <c r="L28" s="8">
        <v>252.00563249446569</v>
      </c>
      <c r="M28" s="8">
        <v>282.79723791280895</v>
      </c>
      <c r="N28" s="8">
        <v>433.72126024859847</v>
      </c>
      <c r="O28" s="8">
        <v>470.77242910097914</v>
      </c>
      <c r="P28" s="8">
        <v>447.83490275585933</v>
      </c>
      <c r="Q28" s="8">
        <v>445.9239718974739</v>
      </c>
      <c r="R28" s="8">
        <v>567.23241259892393</v>
      </c>
      <c r="S28" s="8">
        <v>655.70053056466895</v>
      </c>
      <c r="T28" s="8">
        <v>586.45489700239125</v>
      </c>
      <c r="U28" s="8">
        <v>584.51172953639605</v>
      </c>
      <c r="V28" s="8">
        <v>585.1351104632904</v>
      </c>
      <c r="W28" s="8">
        <v>565.57481037851085</v>
      </c>
      <c r="X28" s="8">
        <v>499.9836401197058</v>
      </c>
      <c r="Y28" s="8">
        <v>468.1248444736442</v>
      </c>
      <c r="Z28" s="8">
        <v>436.72174887273314</v>
      </c>
      <c r="AA28" s="8">
        <v>436.82442452683853</v>
      </c>
    </row>
    <row r="29" spans="1:27">
      <c r="A29" s="16" t="s">
        <v>23</v>
      </c>
      <c r="B29" s="16" t="s">
        <v>8</v>
      </c>
      <c r="C29" s="8">
        <v>0</v>
      </c>
      <c r="D29" s="8">
        <v>3.8994045499999992E-6</v>
      </c>
      <c r="E29" s="8">
        <v>6.3095397500000007E-6</v>
      </c>
      <c r="F29" s="8">
        <v>543.75730543198688</v>
      </c>
      <c r="G29" s="8">
        <v>485.19366982463862</v>
      </c>
      <c r="H29" s="8">
        <v>447.78466591712629</v>
      </c>
      <c r="I29" s="8">
        <v>478.98220228477021</v>
      </c>
      <c r="J29" s="8">
        <v>482.25028827295432</v>
      </c>
      <c r="K29" s="8">
        <v>456.51643574261169</v>
      </c>
      <c r="L29" s="8">
        <v>501.66883350492725</v>
      </c>
      <c r="M29" s="8">
        <v>456.45441234488783</v>
      </c>
      <c r="N29" s="8">
        <v>376.98796486793844</v>
      </c>
      <c r="O29" s="8">
        <v>341.09915547215002</v>
      </c>
      <c r="P29" s="8">
        <v>311.12453132339994</v>
      </c>
      <c r="Q29" s="8">
        <v>316.5902156064555</v>
      </c>
      <c r="R29" s="8">
        <v>280.13145812875649</v>
      </c>
      <c r="S29" s="8">
        <v>282.528120954065</v>
      </c>
      <c r="T29" s="8">
        <v>365.199965371308</v>
      </c>
      <c r="U29" s="8">
        <v>372.90303567801101</v>
      </c>
      <c r="V29" s="8">
        <v>364.273406697859</v>
      </c>
      <c r="W29" s="8">
        <v>367.42420826184804</v>
      </c>
      <c r="X29" s="8">
        <v>329.808305243098</v>
      </c>
      <c r="Y29" s="8">
        <v>307.44080183639096</v>
      </c>
      <c r="Z29" s="8">
        <v>284.72416967894497</v>
      </c>
      <c r="AA29" s="8">
        <v>310.79083697250604</v>
      </c>
    </row>
    <row r="30" spans="1:27">
      <c r="A30" s="16" t="s">
        <v>23</v>
      </c>
      <c r="B30" s="16" t="s">
        <v>84</v>
      </c>
      <c r="C30" s="8">
        <v>0</v>
      </c>
      <c r="D30" s="8">
        <v>3.7785983999999997E-5</v>
      </c>
      <c r="E30" s="8">
        <v>4.2223864000000002E-5</v>
      </c>
      <c r="F30" s="8">
        <v>362.21531968683303</v>
      </c>
      <c r="G30" s="8">
        <v>347.426072167386</v>
      </c>
      <c r="H30" s="8">
        <v>297.46383473758902</v>
      </c>
      <c r="I30" s="8">
        <v>311.72258788991996</v>
      </c>
      <c r="J30" s="8">
        <v>469.49433167603593</v>
      </c>
      <c r="K30" s="8">
        <v>403.05716860606998</v>
      </c>
      <c r="L30" s="8">
        <v>431.55371768670994</v>
      </c>
      <c r="M30" s="8">
        <v>381.73398228782202</v>
      </c>
      <c r="N30" s="8">
        <v>321.12797184675401</v>
      </c>
      <c r="O30" s="8">
        <v>273.57409297731897</v>
      </c>
      <c r="P30" s="8">
        <v>213.978147092189</v>
      </c>
      <c r="Q30" s="8">
        <v>207.12522712682002</v>
      </c>
      <c r="R30" s="8">
        <v>176.05353892542701</v>
      </c>
      <c r="S30" s="8">
        <v>169.40614357688</v>
      </c>
      <c r="T30" s="8">
        <v>142.19547523377403</v>
      </c>
      <c r="U30" s="8">
        <v>115.64375836057199</v>
      </c>
      <c r="V30" s="8">
        <v>116.073354059927</v>
      </c>
      <c r="W30" s="8">
        <v>121.124317675608</v>
      </c>
      <c r="X30" s="8">
        <v>79.601848108582999</v>
      </c>
      <c r="Y30" s="8">
        <v>79.578383387339002</v>
      </c>
      <c r="Z30" s="8">
        <v>36.639999541054003</v>
      </c>
      <c r="AA30" s="8">
        <v>39.290499184834005</v>
      </c>
    </row>
    <row r="31" spans="1:27">
      <c r="A31" s="16" t="s">
        <v>23</v>
      </c>
      <c r="B31" s="16" t="s">
        <v>187</v>
      </c>
      <c r="C31" s="8">
        <v>2610.3982999999998</v>
      </c>
      <c r="D31" s="8">
        <v>2830.3732</v>
      </c>
      <c r="E31" s="8">
        <v>2083.8562691271031</v>
      </c>
      <c r="F31" s="8">
        <v>1240.809732505694</v>
      </c>
      <c r="G31" s="8">
        <v>1304.4146138606857</v>
      </c>
      <c r="H31" s="8">
        <v>1029.6666132630003</v>
      </c>
      <c r="I31" s="8">
        <v>1379.806833125964</v>
      </c>
      <c r="J31" s="8">
        <v>1033.6164210425079</v>
      </c>
      <c r="K31" s="8">
        <v>990.72946916389344</v>
      </c>
      <c r="L31" s="8">
        <v>758.57708995640974</v>
      </c>
      <c r="M31" s="8">
        <v>657.73960370158647</v>
      </c>
      <c r="N31" s="8">
        <v>721.27508077074231</v>
      </c>
      <c r="O31" s="8">
        <v>543.38425744482731</v>
      </c>
      <c r="P31" s="8">
        <v>415.90056741165603</v>
      </c>
      <c r="Q31" s="8">
        <v>453.56702401021806</v>
      </c>
      <c r="R31" s="8">
        <v>305.80953984201477</v>
      </c>
      <c r="S31" s="8">
        <v>398.14632993136473</v>
      </c>
      <c r="T31" s="8">
        <v>241.37736942030597</v>
      </c>
      <c r="U31" s="8">
        <v>269.63331939462944</v>
      </c>
      <c r="V31" s="8">
        <v>253.84963168413159</v>
      </c>
      <c r="W31" s="8">
        <v>299.68371544145265</v>
      </c>
      <c r="X31" s="8">
        <v>140.240508104908</v>
      </c>
      <c r="Y31" s="8">
        <v>146.01223460501919</v>
      </c>
      <c r="Z31" s="8">
        <v>151.89443733673539</v>
      </c>
      <c r="AA31" s="8">
        <v>191.41114354056631</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302434.15415174206</v>
      </c>
      <c r="D33" s="70">
        <v>239802.46387049739</v>
      </c>
      <c r="E33" s="70">
        <v>231248.79135698563</v>
      </c>
      <c r="F33" s="70">
        <v>128607.07592954834</v>
      </c>
      <c r="G33" s="70">
        <v>115368.59435857172</v>
      </c>
      <c r="H33" s="70">
        <v>104530.22777320378</v>
      </c>
      <c r="I33" s="70">
        <v>101056.46185802271</v>
      </c>
      <c r="J33" s="70">
        <v>88677.320252161182</v>
      </c>
      <c r="K33" s="70">
        <v>82680.810428808138</v>
      </c>
      <c r="L33" s="70">
        <v>66519.458163391566</v>
      </c>
      <c r="M33" s="70">
        <v>58458.143065539778</v>
      </c>
      <c r="N33" s="70">
        <v>68479.176875357385</v>
      </c>
      <c r="O33" s="70">
        <v>53904.001881763535</v>
      </c>
      <c r="P33" s="70">
        <v>47248.427192156734</v>
      </c>
      <c r="Q33" s="70">
        <v>45519.296068293086</v>
      </c>
      <c r="R33" s="70">
        <v>33350.273043654226</v>
      </c>
      <c r="S33" s="70">
        <v>31078.310816494581</v>
      </c>
      <c r="T33" s="70">
        <v>35966.493188973902</v>
      </c>
      <c r="U33" s="70">
        <v>26597.097103646083</v>
      </c>
      <c r="V33" s="70">
        <v>25220.843554870633</v>
      </c>
      <c r="W33" s="70">
        <v>30137.965061888197</v>
      </c>
      <c r="X33" s="70">
        <v>28258.464150891872</v>
      </c>
      <c r="Y33" s="70">
        <v>24706.190772643295</v>
      </c>
      <c r="Z33" s="70">
        <v>24657.982400017358</v>
      </c>
      <c r="AA33" s="70">
        <v>26030.371170912087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263960.36249999999</v>
      </c>
      <c r="D36" s="8">
        <v>228821.66099999999</v>
      </c>
      <c r="E36" s="8">
        <v>209196.01960986393</v>
      </c>
      <c r="F36" s="8">
        <v>95694.283256318828</v>
      </c>
      <c r="G36" s="8">
        <v>87388.180829895995</v>
      </c>
      <c r="H36" s="8">
        <v>78741.562402393072</v>
      </c>
      <c r="I36" s="8">
        <v>72912.070952475071</v>
      </c>
      <c r="J36" s="8">
        <v>72684.483597185259</v>
      </c>
      <c r="K36" s="8">
        <v>54052.420137955247</v>
      </c>
      <c r="L36" s="8">
        <v>38749.182750130269</v>
      </c>
      <c r="M36" s="8">
        <v>33889.398989447873</v>
      </c>
      <c r="N36" s="8">
        <v>23962.258865928809</v>
      </c>
      <c r="O36" s="8">
        <v>21300.931984421102</v>
      </c>
      <c r="P36" s="8">
        <v>21040.003329561801</v>
      </c>
      <c r="Q36" s="8">
        <v>1309.1780824060299</v>
      </c>
      <c r="R36" s="8">
        <v>6.1980624399999998E-3</v>
      </c>
      <c r="S36" s="8">
        <v>3.2129715399999998E-3</v>
      </c>
      <c r="T36" s="8">
        <v>2.4148113400000006E-3</v>
      </c>
      <c r="U36" s="8">
        <v>1.9419938099999997E-3</v>
      </c>
      <c r="V36" s="8">
        <v>1.33954459E-3</v>
      </c>
      <c r="W36" s="8">
        <v>1.2282022200000001E-3</v>
      </c>
      <c r="X36" s="8">
        <v>1.1041523000000001E-3</v>
      </c>
      <c r="Y36" s="8">
        <v>9.6172580999999988E-4</v>
      </c>
      <c r="Z36" s="8">
        <v>9.3026436000000006E-4</v>
      </c>
      <c r="AA36" s="8">
        <v>1.1522399999999999E-3</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13311.534626441298</v>
      </c>
      <c r="D38" s="8">
        <v>7652.6610545714511</v>
      </c>
      <c r="E38" s="8">
        <v>29296.606686932464</v>
      </c>
      <c r="F38" s="8">
        <v>33592.398579515961</v>
      </c>
      <c r="G38" s="8">
        <v>32454.394402377322</v>
      </c>
      <c r="H38" s="8">
        <v>27489.667409759844</v>
      </c>
      <c r="I38" s="8">
        <v>31245.007080372648</v>
      </c>
      <c r="J38" s="8">
        <v>29074.31170814763</v>
      </c>
      <c r="K38" s="8">
        <v>27301.282934742561</v>
      </c>
      <c r="L38" s="8">
        <v>21815.03477490275</v>
      </c>
      <c r="M38" s="8">
        <v>17600.942366326784</v>
      </c>
      <c r="N38" s="8">
        <v>21607.830301931848</v>
      </c>
      <c r="O38" s="8">
        <v>18490.592963176699</v>
      </c>
      <c r="P38" s="8">
        <v>14782.169369483539</v>
      </c>
      <c r="Q38" s="8">
        <v>14386.065214371318</v>
      </c>
      <c r="R38" s="8">
        <v>11108.516702165562</v>
      </c>
      <c r="S38" s="8">
        <v>12278.876174475041</v>
      </c>
      <c r="T38" s="8">
        <v>11167.785652421018</v>
      </c>
      <c r="U38" s="8">
        <v>9106.5230474681794</v>
      </c>
      <c r="V38" s="8">
        <v>4310.6410148579498</v>
      </c>
      <c r="W38" s="8">
        <v>2618.8115105138004</v>
      </c>
      <c r="X38" s="8">
        <v>2351.5382840910602</v>
      </c>
      <c r="Y38" s="8">
        <v>2234.1508238824599</v>
      </c>
      <c r="Z38" s="8">
        <v>1914.3497049159998</v>
      </c>
      <c r="AA38" s="8">
        <v>4.9379879999999999E-4</v>
      </c>
    </row>
    <row r="39" spans="1:27">
      <c r="A39" s="16" t="s">
        <v>24</v>
      </c>
      <c r="B39" s="16" t="s">
        <v>12</v>
      </c>
      <c r="C39" s="8">
        <v>2174.6502</v>
      </c>
      <c r="D39" s="8">
        <v>1803.1912</v>
      </c>
      <c r="E39" s="8">
        <v>1887.4016000000001</v>
      </c>
      <c r="F39" s="8">
        <v>1734.0035</v>
      </c>
      <c r="G39" s="8">
        <v>1603.5231000000001</v>
      </c>
      <c r="H39" s="8">
        <v>1413.0371</v>
      </c>
      <c r="I39" s="8">
        <v>1335.0879</v>
      </c>
      <c r="J39" s="8">
        <v>1260.6958</v>
      </c>
      <c r="K39" s="8">
        <v>1171.1926000000001</v>
      </c>
      <c r="L39" s="8">
        <v>970.59</v>
      </c>
      <c r="M39" s="8">
        <v>928.59969999999998</v>
      </c>
      <c r="N39" s="8">
        <v>936.00760000000002</v>
      </c>
      <c r="O39" s="8">
        <v>799.78530000000001</v>
      </c>
      <c r="P39" s="8">
        <v>698.63459999999998</v>
      </c>
      <c r="Q39" s="8">
        <v>678.56799999999998</v>
      </c>
      <c r="R39" s="8">
        <v>617.95543999999995</v>
      </c>
      <c r="S39" s="8">
        <v>615.0874399999999</v>
      </c>
      <c r="T39" s="8">
        <v>540.21699999999998</v>
      </c>
      <c r="U39" s="8">
        <v>471.7244</v>
      </c>
      <c r="V39" s="8">
        <v>449.26003000000003</v>
      </c>
      <c r="W39" s="8">
        <v>451.96211999999997</v>
      </c>
      <c r="X39" s="8">
        <v>377.52978000000002</v>
      </c>
      <c r="Y39" s="8">
        <v>352.69846999999999</v>
      </c>
      <c r="Z39" s="8">
        <v>327.00671999999997</v>
      </c>
      <c r="AA39" s="8">
        <v>0</v>
      </c>
    </row>
    <row r="40" spans="1:27">
      <c r="A40" s="16" t="s">
        <v>24</v>
      </c>
      <c r="B40" s="16" t="s">
        <v>4</v>
      </c>
      <c r="C40" s="8">
        <v>3.5730738399999994E-4</v>
      </c>
      <c r="D40" s="8">
        <v>4.5293179700000007E-4</v>
      </c>
      <c r="E40" s="8">
        <v>1238.023045491464</v>
      </c>
      <c r="F40" s="8">
        <v>3429.9616991131056</v>
      </c>
      <c r="G40" s="8">
        <v>6645.9628121039104</v>
      </c>
      <c r="H40" s="8">
        <v>3434.2274046878565</v>
      </c>
      <c r="I40" s="8">
        <v>4515.5043442771757</v>
      </c>
      <c r="J40" s="8">
        <v>4277.5568971988478</v>
      </c>
      <c r="K40" s="8">
        <v>7215.0967700135907</v>
      </c>
      <c r="L40" s="8">
        <v>4470.768162411171</v>
      </c>
      <c r="M40" s="8">
        <v>5428.3762609910773</v>
      </c>
      <c r="N40" s="8">
        <v>8678.0748137883547</v>
      </c>
      <c r="O40" s="8">
        <v>11602.631454517721</v>
      </c>
      <c r="P40" s="8">
        <v>11811.332289825588</v>
      </c>
      <c r="Q40" s="8">
        <v>12800.069696352009</v>
      </c>
      <c r="R40" s="8">
        <v>9311.8103400479358</v>
      </c>
      <c r="S40" s="8">
        <v>9186.0955017231299</v>
      </c>
      <c r="T40" s="8">
        <v>9156.9133968649512</v>
      </c>
      <c r="U40" s="8">
        <v>6545.0726502102207</v>
      </c>
      <c r="V40" s="8">
        <v>7041.97347886017</v>
      </c>
      <c r="W40" s="8">
        <v>5974.0858785013797</v>
      </c>
      <c r="X40" s="8">
        <v>4894.4762060502908</v>
      </c>
      <c r="Y40" s="8">
        <v>4977.8609822887292</v>
      </c>
      <c r="Z40" s="8">
        <v>1996.0623390550261</v>
      </c>
      <c r="AA40" s="8">
        <v>717.08025364365005</v>
      </c>
    </row>
    <row r="41" spans="1:27">
      <c r="A41" s="16" t="s">
        <v>24</v>
      </c>
      <c r="B41" s="16" t="s">
        <v>2</v>
      </c>
      <c r="C41" s="8">
        <v>5605.5825999999997</v>
      </c>
      <c r="D41" s="8">
        <v>5182.6554000000006</v>
      </c>
      <c r="E41" s="8">
        <v>4917.1164000000008</v>
      </c>
      <c r="F41" s="8">
        <v>4534.37</v>
      </c>
      <c r="G41" s="8">
        <v>4160.4516000000003</v>
      </c>
      <c r="H41" s="8">
        <v>3867.9728999999998</v>
      </c>
      <c r="I41" s="8">
        <v>3577.4367999999999</v>
      </c>
      <c r="J41" s="8">
        <v>3462.6835000000001</v>
      </c>
      <c r="K41" s="8">
        <v>3158.8348000000001</v>
      </c>
      <c r="L41" s="8">
        <v>2962.0229599999998</v>
      </c>
      <c r="M41" s="8">
        <v>2761.5642000000003</v>
      </c>
      <c r="N41" s="8">
        <v>803.31130000000007</v>
      </c>
      <c r="O41" s="8">
        <v>697.60759999999993</v>
      </c>
      <c r="P41" s="8">
        <v>499.40634</v>
      </c>
      <c r="Q41" s="8">
        <v>583.57524999999998</v>
      </c>
      <c r="R41" s="8">
        <v>383.25220000000002</v>
      </c>
      <c r="S41" s="8">
        <v>1.0813978</v>
      </c>
      <c r="T41" s="8">
        <v>8.6502720000000007E-7</v>
      </c>
      <c r="U41" s="8">
        <v>8.8012720000000004E-7</v>
      </c>
      <c r="V41" s="8">
        <v>7.4971070000000006E-7</v>
      </c>
      <c r="W41" s="8">
        <v>7.1130529999999993E-7</v>
      </c>
      <c r="X41" s="8">
        <v>6.4876094000000002E-7</v>
      </c>
      <c r="Y41" s="8">
        <v>1.0038404999999999</v>
      </c>
      <c r="Z41" s="8">
        <v>6.6989739999999992E-7</v>
      </c>
      <c r="AA41" s="8">
        <v>1.3824475E-6</v>
      </c>
    </row>
    <row r="42" spans="1:27">
      <c r="A42" s="16" t="s">
        <v>24</v>
      </c>
      <c r="B42" s="16" t="s">
        <v>208</v>
      </c>
      <c r="C42" s="8">
        <v>16.557010416000001</v>
      </c>
      <c r="D42" s="8">
        <v>15.189996342000001</v>
      </c>
      <c r="E42" s="8">
        <v>13.9342401005</v>
      </c>
      <c r="F42" s="8">
        <v>12.784140211999999</v>
      </c>
      <c r="G42" s="8">
        <v>13.484681444</v>
      </c>
      <c r="H42" s="8">
        <v>15.738910904999999</v>
      </c>
      <c r="I42" s="8">
        <v>19.966938470000002</v>
      </c>
      <c r="J42" s="8">
        <v>26.315649740999998</v>
      </c>
      <c r="K42" s="8">
        <v>61.440986355</v>
      </c>
      <c r="L42" s="8">
        <v>64.794539493999991</v>
      </c>
      <c r="M42" s="8">
        <v>66.609109529999998</v>
      </c>
      <c r="N42" s="8">
        <v>67.561352569999997</v>
      </c>
      <c r="O42" s="8">
        <v>68.571971074999993</v>
      </c>
      <c r="P42" s="8">
        <v>69.498673886000006</v>
      </c>
      <c r="Q42" s="8">
        <v>70.514035265000004</v>
      </c>
      <c r="R42" s="8">
        <v>71.430539789999997</v>
      </c>
      <c r="S42" s="8">
        <v>73.455371370000009</v>
      </c>
      <c r="T42" s="8">
        <v>74.853858979999998</v>
      </c>
      <c r="U42" s="8">
        <v>75.826636350000001</v>
      </c>
      <c r="V42" s="8">
        <v>76.238295385000001</v>
      </c>
      <c r="W42" s="8">
        <v>76.482590450000004</v>
      </c>
      <c r="X42" s="8">
        <v>76.672954579999995</v>
      </c>
      <c r="Y42" s="8">
        <v>76.400259124000002</v>
      </c>
      <c r="Z42" s="8">
        <v>75.653532330000004</v>
      </c>
      <c r="AA42" s="8">
        <v>74.474869839999997</v>
      </c>
    </row>
    <row r="43" spans="1:27">
      <c r="A43" s="16" t="s">
        <v>24</v>
      </c>
      <c r="B43" s="16" t="s">
        <v>9</v>
      </c>
      <c r="C43" s="8">
        <v>0</v>
      </c>
      <c r="D43" s="8">
        <v>1.7278944049999998E-5</v>
      </c>
      <c r="E43" s="8">
        <v>2.1748404260000003E-5</v>
      </c>
      <c r="F43" s="8">
        <v>635.80605428013939</v>
      </c>
      <c r="G43" s="8">
        <v>602.26524689709117</v>
      </c>
      <c r="H43" s="8">
        <v>563.96710034965008</v>
      </c>
      <c r="I43" s="8">
        <v>564.33782598266214</v>
      </c>
      <c r="J43" s="8">
        <v>602.18749704284596</v>
      </c>
      <c r="K43" s="8">
        <v>724.16291227768136</v>
      </c>
      <c r="L43" s="8">
        <v>717.78491116201724</v>
      </c>
      <c r="M43" s="8">
        <v>841.65595598783204</v>
      </c>
      <c r="N43" s="8">
        <v>787.08819224154695</v>
      </c>
      <c r="O43" s="8">
        <v>717.36387349632446</v>
      </c>
      <c r="P43" s="8">
        <v>713.73895654627222</v>
      </c>
      <c r="Q43" s="8">
        <v>637.20705758455631</v>
      </c>
      <c r="R43" s="8">
        <v>847.34194666610824</v>
      </c>
      <c r="S43" s="8">
        <v>779.45951682336784</v>
      </c>
      <c r="T43" s="8">
        <v>777.84575467554055</v>
      </c>
      <c r="U43" s="8">
        <v>761.51164804393716</v>
      </c>
      <c r="V43" s="8">
        <v>756.37704179309037</v>
      </c>
      <c r="W43" s="8">
        <v>659.10725061755068</v>
      </c>
      <c r="X43" s="8">
        <v>601.89809662917435</v>
      </c>
      <c r="Y43" s="8">
        <v>576.13819185599561</v>
      </c>
      <c r="Z43" s="8">
        <v>525.86934700650056</v>
      </c>
      <c r="AA43" s="8">
        <v>536.74451973707721</v>
      </c>
    </row>
    <row r="44" spans="1:27">
      <c r="A44" s="16" t="s">
        <v>24</v>
      </c>
      <c r="B44" s="16" t="s">
        <v>8</v>
      </c>
      <c r="C44" s="8">
        <v>0</v>
      </c>
      <c r="D44" s="8">
        <v>4.2881975799999991E-6</v>
      </c>
      <c r="E44" s="8">
        <v>6.4503140000000007E-6</v>
      </c>
      <c r="F44" s="8">
        <v>106.62111307681229</v>
      </c>
      <c r="G44" s="8">
        <v>82.497861512553499</v>
      </c>
      <c r="H44" s="8">
        <v>82.316886068213606</v>
      </c>
      <c r="I44" s="8">
        <v>71.206204483390692</v>
      </c>
      <c r="J44" s="8">
        <v>65.259760713666267</v>
      </c>
      <c r="K44" s="8">
        <v>68.198988475380702</v>
      </c>
      <c r="L44" s="8">
        <v>103.68979183991377</v>
      </c>
      <c r="M44" s="8">
        <v>113.34619240767142</v>
      </c>
      <c r="N44" s="8">
        <v>416.97796629191276</v>
      </c>
      <c r="O44" s="8">
        <v>370.67467153538229</v>
      </c>
      <c r="P44" s="8">
        <v>302.88178801393872</v>
      </c>
      <c r="Q44" s="8">
        <v>393.97490999720196</v>
      </c>
      <c r="R44" s="8">
        <v>377.07624637216924</v>
      </c>
      <c r="S44" s="8">
        <v>408.59137020134074</v>
      </c>
      <c r="T44" s="8">
        <v>452.30107312390209</v>
      </c>
      <c r="U44" s="8">
        <v>411.93114281607262</v>
      </c>
      <c r="V44" s="8">
        <v>394.26985792207307</v>
      </c>
      <c r="W44" s="8">
        <v>599.91018206924412</v>
      </c>
      <c r="X44" s="8">
        <v>526.28416489195286</v>
      </c>
      <c r="Y44" s="8">
        <v>477.57777008265276</v>
      </c>
      <c r="Z44" s="8">
        <v>481.40770950871251</v>
      </c>
      <c r="AA44" s="8">
        <v>502.47921733175241</v>
      </c>
    </row>
    <row r="45" spans="1:27">
      <c r="A45" s="16" t="s">
        <v>24</v>
      </c>
      <c r="B45" s="16" t="s">
        <v>84</v>
      </c>
      <c r="C45" s="8">
        <v>0</v>
      </c>
      <c r="D45" s="8">
        <v>3.9674522000000001E-5</v>
      </c>
      <c r="E45" s="8">
        <v>4.5307542000000001E-5</v>
      </c>
      <c r="F45" s="8">
        <v>471.28104552905603</v>
      </c>
      <c r="G45" s="8">
        <v>443.92981552290996</v>
      </c>
      <c r="H45" s="8">
        <v>420.20580835758</v>
      </c>
      <c r="I45" s="8">
        <v>400.87775953467997</v>
      </c>
      <c r="J45" s="8">
        <v>366.66715654264004</v>
      </c>
      <c r="K45" s="8">
        <v>325.69360608707996</v>
      </c>
      <c r="L45" s="8">
        <v>314.70165033332398</v>
      </c>
      <c r="M45" s="8">
        <v>285.85284208381</v>
      </c>
      <c r="N45" s="8">
        <v>269.24995348073003</v>
      </c>
      <c r="O45" s="8">
        <v>248.60219003836502</v>
      </c>
      <c r="P45" s="8">
        <v>214.76408009602602</v>
      </c>
      <c r="Q45" s="8">
        <v>206.07165276312003</v>
      </c>
      <c r="R45" s="8">
        <v>262.16178459101599</v>
      </c>
      <c r="S45" s="8">
        <v>246.10716953048998</v>
      </c>
      <c r="T45" s="8">
        <v>226.94636858757201</v>
      </c>
      <c r="U45" s="8">
        <v>186.72677472257001</v>
      </c>
      <c r="V45" s="8">
        <v>176.31965390677701</v>
      </c>
      <c r="W45" s="8">
        <v>329.24426540093998</v>
      </c>
      <c r="X45" s="8">
        <v>275.75139455666005</v>
      </c>
      <c r="Y45" s="8">
        <v>295.36382268348302</v>
      </c>
      <c r="Z45" s="8">
        <v>233.26587258114003</v>
      </c>
      <c r="AA45" s="8">
        <v>277.18089922094799</v>
      </c>
    </row>
    <row r="46" spans="1:27">
      <c r="A46" s="16" t="s">
        <v>24</v>
      </c>
      <c r="B46" s="16" t="s">
        <v>187</v>
      </c>
      <c r="C46" s="8">
        <v>4535.1360000000004</v>
      </c>
      <c r="D46" s="8">
        <v>5066.5050000000001</v>
      </c>
      <c r="E46" s="8">
        <v>3840.99</v>
      </c>
      <c r="F46" s="8">
        <v>2923.9645</v>
      </c>
      <c r="G46" s="8">
        <v>3145.5828026073677</v>
      </c>
      <c r="H46" s="8">
        <v>2494.1935024762761</v>
      </c>
      <c r="I46" s="8">
        <v>3236.7918023164139</v>
      </c>
      <c r="J46" s="8">
        <v>2403.658802163523</v>
      </c>
      <c r="K46" s="8">
        <v>1828.323802028207</v>
      </c>
      <c r="L46" s="8">
        <v>1546.37644</v>
      </c>
      <c r="M46" s="8">
        <v>1390.63933</v>
      </c>
      <c r="N46" s="8">
        <v>1852.22262</v>
      </c>
      <c r="O46" s="8">
        <v>1494.12276</v>
      </c>
      <c r="P46" s="8">
        <v>1144.59085</v>
      </c>
      <c r="Q46" s="8">
        <v>1165.06576</v>
      </c>
      <c r="R46" s="8">
        <v>933.23119999999994</v>
      </c>
      <c r="S46" s="8">
        <v>1030.84825</v>
      </c>
      <c r="T46" s="8">
        <v>854.16704000000004</v>
      </c>
      <c r="U46" s="8">
        <v>763.51198000000011</v>
      </c>
      <c r="V46" s="8">
        <v>642.58069999999998</v>
      </c>
      <c r="W46" s="8">
        <v>745.58271999999999</v>
      </c>
      <c r="X46" s="8">
        <v>599.22497999999996</v>
      </c>
      <c r="Y46" s="8">
        <v>460.15188000000001</v>
      </c>
      <c r="Z46" s="8">
        <v>498.6909</v>
      </c>
      <c r="AA46" s="8">
        <v>599.53807999999992</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289603.82329416467</v>
      </c>
      <c r="D48" s="70">
        <v>248541.86416508688</v>
      </c>
      <c r="E48" s="70">
        <v>250390.09165589459</v>
      </c>
      <c r="F48" s="70">
        <v>143135.4738880459</v>
      </c>
      <c r="G48" s="70">
        <v>136540.27315236119</v>
      </c>
      <c r="H48" s="70">
        <v>118522.8894249975</v>
      </c>
      <c r="I48" s="70">
        <v>117878.28760791202</v>
      </c>
      <c r="J48" s="70">
        <v>114223.82036873543</v>
      </c>
      <c r="K48" s="70">
        <v>95906.647537934739</v>
      </c>
      <c r="L48" s="70">
        <v>71714.945980273449</v>
      </c>
      <c r="M48" s="70">
        <v>63306.984946775039</v>
      </c>
      <c r="N48" s="70">
        <v>59380.582966233203</v>
      </c>
      <c r="O48" s="70">
        <v>55790.884768260599</v>
      </c>
      <c r="P48" s="70">
        <v>51277.020277413169</v>
      </c>
      <c r="Q48" s="70">
        <v>32230.289658739242</v>
      </c>
      <c r="R48" s="70">
        <v>23912.782597695226</v>
      </c>
      <c r="S48" s="70">
        <v>24619.605404894912</v>
      </c>
      <c r="T48" s="70">
        <v>23251.032560329353</v>
      </c>
      <c r="U48" s="70">
        <v>18322.830222484918</v>
      </c>
      <c r="V48" s="70">
        <v>13847.661413019361</v>
      </c>
      <c r="W48" s="70">
        <v>11455.187746466441</v>
      </c>
      <c r="X48" s="70">
        <v>9703.3769656002005</v>
      </c>
      <c r="Y48" s="70">
        <v>9451.3470021431294</v>
      </c>
      <c r="Z48" s="70">
        <v>6052.307056331636</v>
      </c>
      <c r="AA48" s="70">
        <v>2707.4994871946751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196167.96599999999</v>
      </c>
      <c r="D52" s="8">
        <v>162799.14614498659</v>
      </c>
      <c r="E52" s="8">
        <v>109048.41316162249</v>
      </c>
      <c r="F52" s="8">
        <v>18383.149203146451</v>
      </c>
      <c r="G52" s="8">
        <v>13198.928229002697</v>
      </c>
      <c r="H52" s="8">
        <v>4.1895015500000004E-3</v>
      </c>
      <c r="I52" s="8">
        <v>3.7821269699999998E-3</v>
      </c>
      <c r="J52" s="8">
        <v>3.49361344E-3</v>
      </c>
      <c r="K52" s="8">
        <v>2.1959650999999998E-3</v>
      </c>
      <c r="L52" s="8">
        <v>6.4955712E-4</v>
      </c>
      <c r="M52" s="8">
        <v>4.7729982999999998E-4</v>
      </c>
      <c r="N52" s="8">
        <v>4.4338956000000002E-4</v>
      </c>
      <c r="O52" s="8">
        <v>4.2071292000000007E-4</v>
      </c>
      <c r="P52" s="8">
        <v>3.9592399000000001E-4</v>
      </c>
      <c r="Q52" s="8">
        <v>3.3550574000000002E-4</v>
      </c>
      <c r="R52" s="8">
        <v>3.0046766999999999E-4</v>
      </c>
      <c r="S52" s="8">
        <v>2.7030986999999998E-4</v>
      </c>
      <c r="T52" s="8">
        <v>2.5298991499999999E-4</v>
      </c>
      <c r="U52" s="8">
        <v>2.2383709499999998E-4</v>
      </c>
      <c r="V52" s="8">
        <v>1.7900203600000001E-4</v>
      </c>
      <c r="W52" s="8">
        <v>1.6723334500000001E-4</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36.38626</v>
      </c>
      <c r="D54" s="8">
        <v>5.6084715000000003E-5</v>
      </c>
      <c r="E54" s="8">
        <v>884.51109999999994</v>
      </c>
      <c r="F54" s="8">
        <v>1652.5076000000001</v>
      </c>
      <c r="G54" s="8">
        <v>2458.7777999999998</v>
      </c>
      <c r="H54" s="8">
        <v>2040.4870000000001</v>
      </c>
      <c r="I54" s="8">
        <v>3675.748</v>
      </c>
      <c r="J54" s="8">
        <v>1545.9941999999999</v>
      </c>
      <c r="K54" s="8">
        <v>2253.6985</v>
      </c>
      <c r="L54" s="8">
        <v>768.90525000000002</v>
      </c>
      <c r="M54" s="8">
        <v>753.65925000000004</v>
      </c>
      <c r="N54" s="8">
        <v>1328.992</v>
      </c>
      <c r="O54" s="8">
        <v>1101.7855</v>
      </c>
      <c r="P54" s="8">
        <v>0</v>
      </c>
      <c r="Q54" s="8">
        <v>0</v>
      </c>
      <c r="R54" s="8">
        <v>0</v>
      </c>
      <c r="S54" s="8">
        <v>0</v>
      </c>
      <c r="T54" s="8">
        <v>0</v>
      </c>
      <c r="U54" s="8">
        <v>0</v>
      </c>
      <c r="V54" s="8">
        <v>0</v>
      </c>
      <c r="W54" s="8">
        <v>0</v>
      </c>
      <c r="X54" s="8">
        <v>0</v>
      </c>
      <c r="Y54" s="8">
        <v>0</v>
      </c>
      <c r="Z54" s="8">
        <v>0</v>
      </c>
      <c r="AA54" s="8">
        <v>0</v>
      </c>
    </row>
    <row r="55" spans="1:27">
      <c r="A55" s="16" t="s">
        <v>25</v>
      </c>
      <c r="B55" s="16" t="s">
        <v>4</v>
      </c>
      <c r="C55" s="8">
        <v>68.922946122555999</v>
      </c>
      <c r="D55" s="8">
        <v>3.1888818767609997</v>
      </c>
      <c r="E55" s="8">
        <v>2434.0068619426452</v>
      </c>
      <c r="F55" s="8">
        <v>6660.7806373551584</v>
      </c>
      <c r="G55" s="8">
        <v>9679.1598191704397</v>
      </c>
      <c r="H55" s="8">
        <v>4852.7649135556594</v>
      </c>
      <c r="I55" s="8">
        <v>9191.9637578818583</v>
      </c>
      <c r="J55" s="8">
        <v>3526.4902791863697</v>
      </c>
      <c r="K55" s="8">
        <v>5599.1696444109193</v>
      </c>
      <c r="L55" s="8">
        <v>3465.2333511740198</v>
      </c>
      <c r="M55" s="8">
        <v>3253.9657377325625</v>
      </c>
      <c r="N55" s="8">
        <v>6975.8463335194392</v>
      </c>
      <c r="O55" s="8">
        <v>5962.4314579864613</v>
      </c>
      <c r="P55" s="8">
        <v>8847.9549572093802</v>
      </c>
      <c r="Q55" s="8">
        <v>7415.5348461767699</v>
      </c>
      <c r="R55" s="8">
        <v>11753.36688011707</v>
      </c>
      <c r="S55" s="8">
        <v>4485.7971751937002</v>
      </c>
      <c r="T55" s="8">
        <v>9495.7688248513405</v>
      </c>
      <c r="U55" s="8">
        <v>5700.2375314969195</v>
      </c>
      <c r="V55" s="8">
        <v>6197.2362954986302</v>
      </c>
      <c r="W55" s="8">
        <v>8588.9528703042506</v>
      </c>
      <c r="X55" s="8">
        <v>5606.7998922329998</v>
      </c>
      <c r="Y55" s="8">
        <v>8510.0396558397988</v>
      </c>
      <c r="Z55" s="8">
        <v>7469.4289557010998</v>
      </c>
      <c r="AA55" s="8">
        <v>10637.4742126281</v>
      </c>
    </row>
    <row r="56" spans="1:27">
      <c r="A56" s="16" t="s">
        <v>25</v>
      </c>
      <c r="B56" s="16" t="s">
        <v>2</v>
      </c>
      <c r="C56" s="8">
        <v>26713.810399999998</v>
      </c>
      <c r="D56" s="8">
        <v>20865.635859999999</v>
      </c>
      <c r="E56" s="8">
        <v>29261.239020000001</v>
      </c>
      <c r="F56" s="8">
        <v>22875.026000000002</v>
      </c>
      <c r="G56" s="8">
        <v>18383.78702</v>
      </c>
      <c r="H56" s="8">
        <v>17132.64213</v>
      </c>
      <c r="I56" s="8">
        <v>14628.428150000002</v>
      </c>
      <c r="J56" s="8">
        <v>16834.565719999999</v>
      </c>
      <c r="K56" s="8">
        <v>16047.855970000001</v>
      </c>
      <c r="L56" s="8">
        <v>14229.523549999998</v>
      </c>
      <c r="M56" s="8">
        <v>11146.973980000002</v>
      </c>
      <c r="N56" s="8">
        <v>15796.399229999999</v>
      </c>
      <c r="O56" s="8">
        <v>12337.984879999998</v>
      </c>
      <c r="P56" s="8">
        <v>9963.5369899999987</v>
      </c>
      <c r="Q56" s="8">
        <v>9263.9811100000006</v>
      </c>
      <c r="R56" s="8">
        <v>7970.3916400000007</v>
      </c>
      <c r="S56" s="8">
        <v>9076.9851500000004</v>
      </c>
      <c r="T56" s="8">
        <v>8706.1271199999992</v>
      </c>
      <c r="U56" s="8">
        <v>7722.045790000001</v>
      </c>
      <c r="V56" s="8">
        <v>6074.8525899999995</v>
      </c>
      <c r="W56" s="8">
        <v>8558.9378400000005</v>
      </c>
      <c r="X56" s="8">
        <v>6730.4162299999998</v>
      </c>
      <c r="Y56" s="8">
        <v>5424.8606</v>
      </c>
      <c r="Z56" s="8">
        <v>5061.6133999999993</v>
      </c>
      <c r="AA56" s="8">
        <v>4289.4743099999996</v>
      </c>
    </row>
    <row r="57" spans="1:27">
      <c r="A57" s="16" t="s">
        <v>25</v>
      </c>
      <c r="B57" s="16" t="s">
        <v>208</v>
      </c>
      <c r="C57" s="8">
        <v>6.8725885909999995</v>
      </c>
      <c r="D57" s="8">
        <v>6.3060811954</v>
      </c>
      <c r="E57" s="8">
        <v>5.7843668290000005</v>
      </c>
      <c r="F57" s="8">
        <v>5.3067944164999998</v>
      </c>
      <c r="G57" s="8">
        <v>11.038771455000001</v>
      </c>
      <c r="H57" s="8">
        <v>28.926933094999999</v>
      </c>
      <c r="I57" s="8">
        <v>61.174913629999999</v>
      </c>
      <c r="J57" s="8">
        <v>106.34019595400001</v>
      </c>
      <c r="K57" s="8">
        <v>163.34229686</v>
      </c>
      <c r="L57" s="8">
        <v>191.32807869999999</v>
      </c>
      <c r="M57" s="8">
        <v>214.93282253000001</v>
      </c>
      <c r="N57" s="8">
        <v>234.28558277000002</v>
      </c>
      <c r="O57" s="8">
        <v>249.51526068000001</v>
      </c>
      <c r="P57" s="8">
        <v>260.74811546000001</v>
      </c>
      <c r="Q57" s="8">
        <v>268.40363866999996</v>
      </c>
      <c r="R57" s="8">
        <v>272.31644439999997</v>
      </c>
      <c r="S57" s="8">
        <v>277.390559</v>
      </c>
      <c r="T57" s="8">
        <v>278.47961005000002</v>
      </c>
      <c r="U57" s="8">
        <v>275.7100385</v>
      </c>
      <c r="V57" s="8">
        <v>269.32452234000004</v>
      </c>
      <c r="W57" s="8">
        <v>260.36497605</v>
      </c>
      <c r="X57" s="8">
        <v>249.85871215</v>
      </c>
      <c r="Y57" s="8">
        <v>238.83427921999998</v>
      </c>
      <c r="Z57" s="8">
        <v>227.80219545</v>
      </c>
      <c r="AA57" s="8">
        <v>217.09083375</v>
      </c>
    </row>
    <row r="58" spans="1:27">
      <c r="A58" s="16" t="s">
        <v>25</v>
      </c>
      <c r="B58" s="16" t="s">
        <v>9</v>
      </c>
      <c r="C58" s="8">
        <v>0</v>
      </c>
      <c r="D58" s="8">
        <v>1.4625957000000003E-5</v>
      </c>
      <c r="E58" s="8">
        <v>126.38459393758713</v>
      </c>
      <c r="F58" s="8">
        <v>792.17979036344764</v>
      </c>
      <c r="G58" s="8">
        <v>705.04114414263495</v>
      </c>
      <c r="H58" s="8">
        <v>838.53072857585619</v>
      </c>
      <c r="I58" s="8">
        <v>839.25525723306862</v>
      </c>
      <c r="J58" s="8">
        <v>1010.2971082525102</v>
      </c>
      <c r="K58" s="8">
        <v>1266.9068148005877</v>
      </c>
      <c r="L58" s="8">
        <v>1406.7022011413007</v>
      </c>
      <c r="M58" s="8">
        <v>1409.9798795635816</v>
      </c>
      <c r="N58" s="8">
        <v>1291.1208229578397</v>
      </c>
      <c r="O58" s="8">
        <v>1318.2496326258847</v>
      </c>
      <c r="P58" s="8">
        <v>1251.8409788778235</v>
      </c>
      <c r="Q58" s="8">
        <v>1278.0686312669111</v>
      </c>
      <c r="R58" s="8">
        <v>1093.4823373399863</v>
      </c>
      <c r="S58" s="8">
        <v>1117.2474915757866</v>
      </c>
      <c r="T58" s="8">
        <v>1075.5459244107253</v>
      </c>
      <c r="U58" s="8">
        <v>1086.3865729806962</v>
      </c>
      <c r="V58" s="8">
        <v>1085.2825829645749</v>
      </c>
      <c r="W58" s="8">
        <v>1018.5508031917898</v>
      </c>
      <c r="X58" s="8">
        <v>982.94261765431168</v>
      </c>
      <c r="Y58" s="8">
        <v>877.92720770199253</v>
      </c>
      <c r="Z58" s="8">
        <v>892.80087501330354</v>
      </c>
      <c r="AA58" s="8">
        <v>779.85521137399257</v>
      </c>
    </row>
    <row r="59" spans="1:27">
      <c r="A59" s="16" t="s">
        <v>25</v>
      </c>
      <c r="B59" s="16" t="s">
        <v>8</v>
      </c>
      <c r="C59" s="8">
        <v>0</v>
      </c>
      <c r="D59" s="8">
        <v>2.3362870699999999E-6</v>
      </c>
      <c r="E59" s="8">
        <v>3.4089271400000003E-6</v>
      </c>
      <c r="F59" s="8">
        <v>34.058813144424199</v>
      </c>
      <c r="G59" s="8">
        <v>37.207679994372498</v>
      </c>
      <c r="H59" s="8">
        <v>34.341815661271802</v>
      </c>
      <c r="I59" s="8">
        <v>33.606737409214801</v>
      </c>
      <c r="J59" s="8">
        <v>31.234407293019501</v>
      </c>
      <c r="K59" s="8">
        <v>153.70125766416291</v>
      </c>
      <c r="L59" s="8">
        <v>152.844146186118</v>
      </c>
      <c r="M59" s="8">
        <v>148.68691427317421</v>
      </c>
      <c r="N59" s="8">
        <v>133.80100246458019</v>
      </c>
      <c r="O59" s="8">
        <v>120.3428570499314</v>
      </c>
      <c r="P59" s="8">
        <v>102.95423984305999</v>
      </c>
      <c r="Q59" s="8">
        <v>99.531267900064094</v>
      </c>
      <c r="R59" s="8">
        <v>95.569007925646616</v>
      </c>
      <c r="S59" s="8">
        <v>87.748776339889204</v>
      </c>
      <c r="T59" s="8">
        <v>81.803466473799205</v>
      </c>
      <c r="U59" s="8">
        <v>83.089821815978794</v>
      </c>
      <c r="V59" s="8">
        <v>81.971179575499406</v>
      </c>
      <c r="W59" s="8">
        <v>71.821184876290204</v>
      </c>
      <c r="X59" s="8">
        <v>63.915443318122996</v>
      </c>
      <c r="Y59" s="8">
        <v>59.765768500237201</v>
      </c>
      <c r="Z59" s="8">
        <v>56.829030033513504</v>
      </c>
      <c r="AA59" s="8">
        <v>55.058277965526599</v>
      </c>
    </row>
    <row r="60" spans="1:27">
      <c r="A60" s="16" t="s">
        <v>25</v>
      </c>
      <c r="B60" s="16" t="s">
        <v>84</v>
      </c>
      <c r="C60" s="8">
        <v>0</v>
      </c>
      <c r="D60" s="8">
        <v>5.4899698000000007E-5</v>
      </c>
      <c r="E60" s="8">
        <v>7.001523299999999E-5</v>
      </c>
      <c r="F60" s="8">
        <v>460.35286377033799</v>
      </c>
      <c r="G60" s="8">
        <v>478.14267899155902</v>
      </c>
      <c r="H60" s="8">
        <v>409.39345690711099</v>
      </c>
      <c r="I60" s="8">
        <v>424.51078716860508</v>
      </c>
      <c r="J60" s="8">
        <v>371.196621617326</v>
      </c>
      <c r="K60" s="8">
        <v>344.95189895982998</v>
      </c>
      <c r="L60" s="8">
        <v>316.89596709493003</v>
      </c>
      <c r="M60" s="8">
        <v>304.71029935325004</v>
      </c>
      <c r="N60" s="8">
        <v>275.27188464597998</v>
      </c>
      <c r="O60" s="8">
        <v>229.76041662089</v>
      </c>
      <c r="P60" s="8">
        <v>186.59923843615002</v>
      </c>
      <c r="Q60" s="8">
        <v>162.52890174493399</v>
      </c>
      <c r="R60" s="8">
        <v>143.30925334864</v>
      </c>
      <c r="S60" s="8">
        <v>150.46106176796999</v>
      </c>
      <c r="T60" s="8">
        <v>122.9443251971</v>
      </c>
      <c r="U60" s="8">
        <v>101.54350688244001</v>
      </c>
      <c r="V60" s="8">
        <v>104.72351735720999</v>
      </c>
      <c r="W60" s="8">
        <v>104.83296045671601</v>
      </c>
      <c r="X60" s="8">
        <v>71.230303134179991</v>
      </c>
      <c r="Y60" s="8">
        <v>69.784773046639998</v>
      </c>
      <c r="Z60" s="8">
        <v>4.6043834735869993</v>
      </c>
      <c r="AA60" s="8">
        <v>5.4529611080230005</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222993.95819471354</v>
      </c>
      <c r="D63" s="70">
        <v>183674.27709600539</v>
      </c>
      <c r="E63" s="70">
        <v>141760.33917775587</v>
      </c>
      <c r="F63" s="70">
        <v>50863.361702196322</v>
      </c>
      <c r="G63" s="70">
        <v>44952.083142756703</v>
      </c>
      <c r="H63" s="70">
        <v>25337.09116729645</v>
      </c>
      <c r="I63" s="70">
        <v>28854.691385449718</v>
      </c>
      <c r="J63" s="70">
        <v>23426.122025916666</v>
      </c>
      <c r="K63" s="70">
        <v>25829.628578660599</v>
      </c>
      <c r="L63" s="70">
        <v>20531.433193853485</v>
      </c>
      <c r="M63" s="70">
        <v>17232.909360752401</v>
      </c>
      <c r="N63" s="70">
        <v>26035.717299747401</v>
      </c>
      <c r="O63" s="70">
        <v>21320.070425676084</v>
      </c>
      <c r="P63" s="70">
        <v>20613.634915750397</v>
      </c>
      <c r="Q63" s="70">
        <v>18488.048731264415</v>
      </c>
      <c r="R63" s="70">
        <v>21328.43586359901</v>
      </c>
      <c r="S63" s="70">
        <v>15195.630484187215</v>
      </c>
      <c r="T63" s="70">
        <v>19760.66952397288</v>
      </c>
      <c r="U63" s="70">
        <v>14969.013485513131</v>
      </c>
      <c r="V63" s="70">
        <v>13813.390866737951</v>
      </c>
      <c r="W63" s="70">
        <v>18603.460802112393</v>
      </c>
      <c r="X63" s="70">
        <v>13705.163198489614</v>
      </c>
      <c r="Y63" s="70">
        <v>15181.212284308669</v>
      </c>
      <c r="Z63" s="70">
        <v>13713.078839671502</v>
      </c>
      <c r="AA63" s="70">
        <v>15984.405806825644</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13335.2346</v>
      </c>
      <c r="D68" s="8">
        <v>8357.65652505453</v>
      </c>
      <c r="E68" s="8">
        <v>15231.739094209081</v>
      </c>
      <c r="F68" s="8">
        <v>13741.909084030081</v>
      </c>
      <c r="G68" s="8">
        <v>14089.851119237184</v>
      </c>
      <c r="H68" s="8">
        <v>11602.280124028559</v>
      </c>
      <c r="I68" s="8">
        <v>11247.060184584108</v>
      </c>
      <c r="J68" s="8">
        <v>11268.54821315667</v>
      </c>
      <c r="K68" s="8">
        <v>10361.790195635769</v>
      </c>
      <c r="L68" s="8">
        <v>6983.1781735221603</v>
      </c>
      <c r="M68" s="8">
        <v>6715.5631631234701</v>
      </c>
      <c r="N68" s="8">
        <v>2.872633E-4</v>
      </c>
      <c r="O68" s="8">
        <v>2.6680964E-4</v>
      </c>
      <c r="P68" s="8">
        <v>2.4542423E-4</v>
      </c>
      <c r="Q68" s="8">
        <v>2.2777835E-4</v>
      </c>
      <c r="R68" s="8">
        <v>2.1083383E-4</v>
      </c>
      <c r="S68" s="8">
        <v>2.0317820999999999E-4</v>
      </c>
      <c r="T68" s="8">
        <v>2.0163860000000001E-4</v>
      </c>
      <c r="U68" s="8">
        <v>1.7989435999999999E-4</v>
      </c>
      <c r="V68" s="8">
        <v>1.6965611000000001E-4</v>
      </c>
      <c r="W68" s="8">
        <v>1.6316003000000002E-4</v>
      </c>
      <c r="X68" s="8">
        <v>1.5372912999999999E-4</v>
      </c>
      <c r="Y68" s="8">
        <v>1.4304037E-4</v>
      </c>
      <c r="Z68" s="8">
        <v>1.3334037000000001E-4</v>
      </c>
      <c r="AA68" s="8">
        <v>4.1561353E-4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9082.1558600423359</v>
      </c>
      <c r="D70" s="8">
        <v>176.85532789024302</v>
      </c>
      <c r="E70" s="8">
        <v>4295.5148156296882</v>
      </c>
      <c r="F70" s="8">
        <v>8059.2836298967632</v>
      </c>
      <c r="G70" s="8">
        <v>6855.0228075031146</v>
      </c>
      <c r="H70" s="8">
        <v>6046.2818126504162</v>
      </c>
      <c r="I70" s="8">
        <v>6468.2389431666952</v>
      </c>
      <c r="J70" s="8">
        <v>5431.8919115306198</v>
      </c>
      <c r="K70" s="8">
        <v>5067.5967536500275</v>
      </c>
      <c r="L70" s="8">
        <v>2535.5822933965251</v>
      </c>
      <c r="M70" s="8">
        <v>2337.7160847598866</v>
      </c>
      <c r="N70" s="8">
        <v>3123.310551423252</v>
      </c>
      <c r="O70" s="8">
        <v>3744.0899501679601</v>
      </c>
      <c r="P70" s="8">
        <v>3759.7333203083631</v>
      </c>
      <c r="Q70" s="8">
        <v>3076.1131055053997</v>
      </c>
      <c r="R70" s="8">
        <v>2932.8311656327205</v>
      </c>
      <c r="S70" s="8">
        <v>2414.0382588073717</v>
      </c>
      <c r="T70" s="8">
        <v>2974.4885230016057</v>
      </c>
      <c r="U70" s="8">
        <v>955.96575430286191</v>
      </c>
      <c r="V70" s="8">
        <v>980.28481906950697</v>
      </c>
      <c r="W70" s="8">
        <v>1169.7049123177801</v>
      </c>
      <c r="X70" s="8">
        <v>1167.04317403646</v>
      </c>
      <c r="Y70" s="8">
        <v>1127.1242457762603</v>
      </c>
      <c r="Z70" s="8">
        <v>1100.0027489222562</v>
      </c>
      <c r="AA70" s="8">
        <v>1462.8108342128801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0.71470957125000001</v>
      </c>
      <c r="D72" s="8">
        <v>0.65570824534999994</v>
      </c>
      <c r="E72" s="8">
        <v>0.60150439920000009</v>
      </c>
      <c r="F72" s="8">
        <v>75.987664062500002</v>
      </c>
      <c r="G72" s="8">
        <v>71.241908690060001</v>
      </c>
      <c r="H72" s="8">
        <v>67.388456754000018</v>
      </c>
      <c r="I72" s="8">
        <v>64.841679916700002</v>
      </c>
      <c r="J72" s="8">
        <v>63.347994247499997</v>
      </c>
      <c r="K72" s="8">
        <v>62.862298738999996</v>
      </c>
      <c r="L72" s="8">
        <v>61.143207897999993</v>
      </c>
      <c r="M72" s="8">
        <v>59.444962402999998</v>
      </c>
      <c r="N72" s="8">
        <v>57.727224107999994</v>
      </c>
      <c r="O72" s="8">
        <v>55.983729169</v>
      </c>
      <c r="P72" s="8">
        <v>54.154842932000001</v>
      </c>
      <c r="Q72" s="8">
        <v>52.197786905000001</v>
      </c>
      <c r="R72" s="8">
        <v>50.227833472999997</v>
      </c>
      <c r="S72" s="8">
        <v>60.889254094000002</v>
      </c>
      <c r="T72" s="8">
        <v>59.859373519999991</v>
      </c>
      <c r="U72" s="8">
        <v>58.923734093</v>
      </c>
      <c r="V72" s="8">
        <v>57.997433610000009</v>
      </c>
      <c r="W72" s="8">
        <v>57.14483988700001</v>
      </c>
      <c r="X72" s="8">
        <v>56.347255096999994</v>
      </c>
      <c r="Y72" s="8">
        <v>55.322113383999998</v>
      </c>
      <c r="Z72" s="8">
        <v>54.000364942999994</v>
      </c>
      <c r="AA72" s="8">
        <v>52.384001382000001</v>
      </c>
    </row>
    <row r="73" spans="1:27">
      <c r="A73" s="16" t="s">
        <v>26</v>
      </c>
      <c r="B73" s="16" t="s">
        <v>9</v>
      </c>
      <c r="C73" s="8">
        <v>0</v>
      </c>
      <c r="D73" s="8">
        <v>1.4363988340000001E-5</v>
      </c>
      <c r="E73" s="8">
        <v>2.3638552249999995E-5</v>
      </c>
      <c r="F73" s="8">
        <v>9.8810862103932706</v>
      </c>
      <c r="G73" s="8">
        <v>8.9840377465379309</v>
      </c>
      <c r="H73" s="8">
        <v>8.9994074599103016</v>
      </c>
      <c r="I73" s="8">
        <v>7.5224073473369977</v>
      </c>
      <c r="J73" s="8">
        <v>7.6952851733215004</v>
      </c>
      <c r="K73" s="8">
        <v>6.2415631198289994</v>
      </c>
      <c r="L73" s="8">
        <v>7.1412740249956519</v>
      </c>
      <c r="M73" s="8">
        <v>46.714279718336925</v>
      </c>
      <c r="N73" s="8">
        <v>202.49260942062716</v>
      </c>
      <c r="O73" s="8">
        <v>212.39040264431239</v>
      </c>
      <c r="P73" s="8">
        <v>203.59818052161907</v>
      </c>
      <c r="Q73" s="8">
        <v>207.68263707940091</v>
      </c>
      <c r="R73" s="8">
        <v>189.00855029354173</v>
      </c>
      <c r="S73" s="8">
        <v>190.69415138114911</v>
      </c>
      <c r="T73" s="8">
        <v>160.78385480234854</v>
      </c>
      <c r="U73" s="8">
        <v>202.75143840398624</v>
      </c>
      <c r="V73" s="8">
        <v>196.0191880550363</v>
      </c>
      <c r="W73" s="8">
        <v>198.44192794015856</v>
      </c>
      <c r="X73" s="8">
        <v>191.48622183535599</v>
      </c>
      <c r="Y73" s="8">
        <v>177.34420093680433</v>
      </c>
      <c r="Z73" s="8">
        <v>177.68350655168538</v>
      </c>
      <c r="AA73" s="8">
        <v>154.91647093403259</v>
      </c>
    </row>
    <row r="74" spans="1:27">
      <c r="A74" s="16" t="s">
        <v>26</v>
      </c>
      <c r="B74" s="16" t="s">
        <v>8</v>
      </c>
      <c r="C74" s="8">
        <v>0</v>
      </c>
      <c r="D74" s="8">
        <v>3.7701387999999994E-6</v>
      </c>
      <c r="E74" s="8">
        <v>6.3584978699999995E-6</v>
      </c>
      <c r="F74" s="8">
        <v>67.725299647900982</v>
      </c>
      <c r="G74" s="8">
        <v>58.938230923413599</v>
      </c>
      <c r="H74" s="8">
        <v>56.457207343828102</v>
      </c>
      <c r="I74" s="8">
        <v>49.541597218947494</v>
      </c>
      <c r="J74" s="8">
        <v>45.790028706317898</v>
      </c>
      <c r="K74" s="8">
        <v>47.111381198610303</v>
      </c>
      <c r="L74" s="8">
        <v>44.808786916055489</v>
      </c>
      <c r="M74" s="8">
        <v>44.544129005622608</v>
      </c>
      <c r="N74" s="8">
        <v>57.729499951030888</v>
      </c>
      <c r="O74" s="8">
        <v>49.927401459495499</v>
      </c>
      <c r="P74" s="8">
        <v>45.245559144825592</v>
      </c>
      <c r="Q74" s="8">
        <v>45.001088448419793</v>
      </c>
      <c r="R74" s="8">
        <v>62.563990657342401</v>
      </c>
      <c r="S74" s="8">
        <v>59.578739482106904</v>
      </c>
      <c r="T74" s="8">
        <v>105.26741340601998</v>
      </c>
      <c r="U74" s="8">
        <v>101.0907158856328</v>
      </c>
      <c r="V74" s="8">
        <v>104.4954546047372</v>
      </c>
      <c r="W74" s="8">
        <v>95.962450291811095</v>
      </c>
      <c r="X74" s="8">
        <v>81.858017502426506</v>
      </c>
      <c r="Y74" s="8">
        <v>73.861236305303208</v>
      </c>
      <c r="Z74" s="8">
        <v>73.822617637680892</v>
      </c>
      <c r="AA74" s="8">
        <v>69.375778107866097</v>
      </c>
    </row>
    <row r="75" spans="1:27">
      <c r="A75" s="16" t="s">
        <v>26</v>
      </c>
      <c r="B75" s="16" t="s">
        <v>84</v>
      </c>
      <c r="C75" s="8">
        <v>0</v>
      </c>
      <c r="D75" s="8">
        <v>3.8410420999999998E-5</v>
      </c>
      <c r="E75" s="8">
        <v>5.2732401999999996E-5</v>
      </c>
      <c r="F75" s="8">
        <v>96.449708165389993</v>
      </c>
      <c r="G75" s="8">
        <v>92.039709617750006</v>
      </c>
      <c r="H75" s="8">
        <v>82.33475095495001</v>
      </c>
      <c r="I75" s="8">
        <v>81.666051712760009</v>
      </c>
      <c r="J75" s="8">
        <v>74.601320513990004</v>
      </c>
      <c r="K75" s="8">
        <v>66.278647272309996</v>
      </c>
      <c r="L75" s="8">
        <v>62.862069200479993</v>
      </c>
      <c r="M75" s="8">
        <v>58.454137566589999</v>
      </c>
      <c r="N75" s="8">
        <v>52.883281447210003</v>
      </c>
      <c r="O75" s="8">
        <v>46.11324761985</v>
      </c>
      <c r="P75" s="8">
        <v>40.060614424090005</v>
      </c>
      <c r="Q75" s="8">
        <v>33.393869532190003</v>
      </c>
      <c r="R75" s="8">
        <v>38.018192824090001</v>
      </c>
      <c r="S75" s="8">
        <v>37.191686743703997</v>
      </c>
      <c r="T75" s="8">
        <v>34.236132423146003</v>
      </c>
      <c r="U75" s="8">
        <v>34.059733044200001</v>
      </c>
      <c r="V75" s="8">
        <v>35.386561280159995</v>
      </c>
      <c r="W75" s="8">
        <v>34.291979238810001</v>
      </c>
      <c r="X75" s="8">
        <v>25.814589701932</v>
      </c>
      <c r="Y75" s="8">
        <v>23.908687902935004</v>
      </c>
      <c r="Z75" s="8">
        <v>8.1813169715920004</v>
      </c>
      <c r="AA75" s="8">
        <v>14.416116181890001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22418.105169613584</v>
      </c>
      <c r="D78" s="70">
        <v>8535.1676177346708</v>
      </c>
      <c r="E78" s="70">
        <v>19527.855496967422</v>
      </c>
      <c r="F78" s="70">
        <v>22051.236472013028</v>
      </c>
      <c r="G78" s="70">
        <v>21176.07781371806</v>
      </c>
      <c r="H78" s="70">
        <v>17863.741759191664</v>
      </c>
      <c r="I78" s="70">
        <v>17918.870863946548</v>
      </c>
      <c r="J78" s="70">
        <v>16891.874753328415</v>
      </c>
      <c r="K78" s="70">
        <v>15611.880839615545</v>
      </c>
      <c r="L78" s="70">
        <v>9694.7158049582176</v>
      </c>
      <c r="M78" s="70">
        <v>9262.4367565769062</v>
      </c>
      <c r="N78" s="70">
        <v>3494.1434536134198</v>
      </c>
      <c r="O78" s="70">
        <v>4108.5049978702582</v>
      </c>
      <c r="P78" s="70">
        <v>4102.792762755128</v>
      </c>
      <c r="Q78" s="70">
        <v>3414.3887152487609</v>
      </c>
      <c r="R78" s="70">
        <v>3272.6499437145244</v>
      </c>
      <c r="S78" s="70">
        <v>2762.3922936865415</v>
      </c>
      <c r="T78" s="70">
        <v>3334.6354987917207</v>
      </c>
      <c r="U78" s="70">
        <v>1352.7915556240409</v>
      </c>
      <c r="V78" s="70">
        <v>1374.1836262755505</v>
      </c>
      <c r="W78" s="70">
        <v>1555.5462728355899</v>
      </c>
      <c r="X78" s="70">
        <v>1522.5494119023044</v>
      </c>
      <c r="Y78" s="70">
        <v>1457.5606273456729</v>
      </c>
      <c r="Z78" s="70">
        <v>1413.6906883665845</v>
      </c>
      <c r="AA78" s="70">
        <v>1753.9036164321988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3.5208783999999997E-5</v>
      </c>
      <c r="E83" s="8">
        <v>3.3065677000000001E-5</v>
      </c>
      <c r="F83" s="8">
        <v>2.8266033E-5</v>
      </c>
      <c r="G83" s="8">
        <v>4.0837629999999999E-5</v>
      </c>
      <c r="H83" s="8">
        <v>4.2431608000000004E-5</v>
      </c>
      <c r="I83" s="8">
        <v>4.4550710000000001E-5</v>
      </c>
      <c r="J83" s="8">
        <v>4.4786970000000001E-5</v>
      </c>
      <c r="K83" s="8">
        <v>4.4489590000000001E-5</v>
      </c>
      <c r="L83" s="8">
        <v>4.4048760000000001E-5</v>
      </c>
      <c r="M83" s="8">
        <v>4.305441E-5</v>
      </c>
      <c r="N83" s="8">
        <v>4.2422733999999996E-5</v>
      </c>
      <c r="O83" s="8">
        <v>4.1643373999999997E-5</v>
      </c>
      <c r="P83" s="8">
        <v>4.0039695999999998E-5</v>
      </c>
      <c r="Q83" s="8">
        <v>3.9662505999999998E-5</v>
      </c>
      <c r="R83" s="8">
        <v>3.8709084999999997E-5</v>
      </c>
      <c r="S83" s="8">
        <v>3.8114620000000004E-5</v>
      </c>
      <c r="T83" s="8">
        <v>3.6579779999999997E-5</v>
      </c>
      <c r="U83" s="8">
        <v>3.5928707999999996E-5</v>
      </c>
      <c r="V83" s="8">
        <v>3.5487722999999999E-5</v>
      </c>
      <c r="W83" s="8">
        <v>3.482975E-5</v>
      </c>
      <c r="X83" s="8">
        <v>3.4503013E-5</v>
      </c>
      <c r="Y83" s="8">
        <v>3.7606418000000002E-5</v>
      </c>
      <c r="Z83" s="8">
        <v>3.4681182E-5</v>
      </c>
      <c r="AA83" s="8">
        <v>5.0067659999999999E-5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1.0680975700000001E-4</v>
      </c>
      <c r="D85" s="8">
        <v>1.2822797199999998E-4</v>
      </c>
      <c r="E85" s="8">
        <v>1.2408285200000001E-4</v>
      </c>
      <c r="F85" s="8">
        <v>0.14765199794299999</v>
      </c>
      <c r="G85" s="8">
        <v>1.35193328E-4</v>
      </c>
      <c r="H85" s="8">
        <v>1.31417879E-4</v>
      </c>
      <c r="I85" s="8">
        <v>1.4406503262149999</v>
      </c>
      <c r="J85" s="8">
        <v>1.2706610699999999E-4</v>
      </c>
      <c r="K85" s="8">
        <v>1.1737519200000001E-4</v>
      </c>
      <c r="L85" s="8">
        <v>0.97360726049799995</v>
      </c>
      <c r="M85" s="8">
        <v>1.2054532899999999E-4</v>
      </c>
      <c r="N85" s="8">
        <v>3.065286508871</v>
      </c>
      <c r="O85" s="8">
        <v>0.61127367468499993</v>
      </c>
      <c r="P85" s="8">
        <v>1.12495322E-4</v>
      </c>
      <c r="Q85" s="8">
        <v>8.1082219E-5</v>
      </c>
      <c r="R85" s="8">
        <v>0.43781433307399997</v>
      </c>
      <c r="S85" s="8">
        <v>7.7246112000000012E-5</v>
      </c>
      <c r="T85" s="8">
        <v>0.96288894734700003</v>
      </c>
      <c r="U85" s="8">
        <v>7.2186200000000004E-5</v>
      </c>
      <c r="V85" s="8">
        <v>0.22988903119399998</v>
      </c>
      <c r="W85" s="8">
        <v>6.9639594E-5</v>
      </c>
      <c r="X85" s="8">
        <v>0.30928785563800004</v>
      </c>
      <c r="Y85" s="8">
        <v>4.9855510570339989</v>
      </c>
      <c r="Z85" s="8">
        <v>0.68476190278800009</v>
      </c>
      <c r="AA85" s="8">
        <v>7.8078208000000003E-5</v>
      </c>
    </row>
    <row r="86" spans="1:27">
      <c r="A86" s="16" t="s">
        <v>27</v>
      </c>
      <c r="B86" s="16" t="s">
        <v>2</v>
      </c>
      <c r="C86" s="8">
        <v>82839.249800000005</v>
      </c>
      <c r="D86" s="8">
        <v>62224.092600000004</v>
      </c>
      <c r="E86" s="8">
        <v>60118.948649999991</v>
      </c>
      <c r="F86" s="8">
        <v>51921.604159999995</v>
      </c>
      <c r="G86" s="8">
        <v>50693.532999999996</v>
      </c>
      <c r="H86" s="8">
        <v>45110.274700000002</v>
      </c>
      <c r="I86" s="8">
        <v>48167.6518</v>
      </c>
      <c r="J86" s="8">
        <v>44050.942249999993</v>
      </c>
      <c r="K86" s="8">
        <v>38007.085200000001</v>
      </c>
      <c r="L86" s="8">
        <v>31891.780750000002</v>
      </c>
      <c r="M86" s="8">
        <v>30726.101759999994</v>
      </c>
      <c r="N86" s="8">
        <v>30829.002680000005</v>
      </c>
      <c r="O86" s="8">
        <v>26399.881839999998</v>
      </c>
      <c r="P86" s="8">
        <v>22906.436779999996</v>
      </c>
      <c r="Q86" s="8">
        <v>20172.337329999998</v>
      </c>
      <c r="R86" s="8">
        <v>18833.020940000002</v>
      </c>
      <c r="S86" s="8">
        <v>19199.870620000002</v>
      </c>
      <c r="T86" s="8">
        <v>17088.1793</v>
      </c>
      <c r="U86" s="8">
        <v>14943.448350000002</v>
      </c>
      <c r="V86" s="8">
        <v>13814.539630000001</v>
      </c>
      <c r="W86" s="8">
        <v>14916.486700000001</v>
      </c>
      <c r="X86" s="8">
        <v>12420.161530000001</v>
      </c>
      <c r="Y86" s="8">
        <v>11730.489430000001</v>
      </c>
      <c r="Z86" s="8">
        <v>10416.585220000001</v>
      </c>
      <c r="AA86" s="8">
        <v>10632.613019999997</v>
      </c>
    </row>
    <row r="87" spans="1:27">
      <c r="A87" s="16" t="s">
        <v>27</v>
      </c>
      <c r="B87" s="16" t="s">
        <v>208</v>
      </c>
      <c r="C87" s="8">
        <v>0</v>
      </c>
      <c r="D87" s="8">
        <v>0</v>
      </c>
      <c r="E87" s="8">
        <v>0</v>
      </c>
      <c r="F87" s="8">
        <v>0</v>
      </c>
      <c r="G87" s="8">
        <v>7.6160119499999999</v>
      </c>
      <c r="H87" s="8">
        <v>14.240249864000001</v>
      </c>
      <c r="I87" s="8">
        <v>20.069738877999999</v>
      </c>
      <c r="J87" s="8">
        <v>25.264848613999998</v>
      </c>
      <c r="K87" s="8">
        <v>29.929371665000001</v>
      </c>
      <c r="L87" s="8">
        <v>28.441116049999998</v>
      </c>
      <c r="M87" s="8">
        <v>27.053905706999998</v>
      </c>
      <c r="N87" s="8">
        <v>25.744988707000001</v>
      </c>
      <c r="O87" s="8">
        <v>24.486475014</v>
      </c>
      <c r="P87" s="8">
        <v>23.265688288</v>
      </c>
      <c r="Q87" s="8">
        <v>22.107381871999998</v>
      </c>
      <c r="R87" s="8">
        <v>21.133256254999999</v>
      </c>
      <c r="S87" s="8">
        <v>20.65988948</v>
      </c>
      <c r="T87" s="8">
        <v>20.245906977000001</v>
      </c>
      <c r="U87" s="8">
        <v>19.859557374000001</v>
      </c>
      <c r="V87" s="8">
        <v>19.436811689999999</v>
      </c>
      <c r="W87" s="8">
        <v>18.797911516999999</v>
      </c>
      <c r="X87" s="8">
        <v>18.00881897</v>
      </c>
      <c r="Y87" s="8">
        <v>17.123372186999998</v>
      </c>
      <c r="Z87" s="8">
        <v>16.190134217000001</v>
      </c>
      <c r="AA87" s="8">
        <v>15.271301643000001</v>
      </c>
    </row>
    <row r="88" spans="1:27">
      <c r="A88" s="16" t="s">
        <v>27</v>
      </c>
      <c r="B88" s="16" t="s">
        <v>9</v>
      </c>
      <c r="C88" s="8">
        <v>0</v>
      </c>
      <c r="D88" s="8">
        <v>182.17286660509831</v>
      </c>
      <c r="E88" s="8">
        <v>228.02009767900245</v>
      </c>
      <c r="F88" s="8">
        <v>262.26280239257818</v>
      </c>
      <c r="G88" s="8">
        <v>239.05976584599225</v>
      </c>
      <c r="H88" s="8">
        <v>232.75254004113364</v>
      </c>
      <c r="I88" s="8">
        <v>213.588355475855</v>
      </c>
      <c r="J88" s="8">
        <v>207.66393245929257</v>
      </c>
      <c r="K88" s="8">
        <v>203.884297535466</v>
      </c>
      <c r="L88" s="8">
        <v>186.28769325711707</v>
      </c>
      <c r="M88" s="8">
        <v>180.3879635924533</v>
      </c>
      <c r="N88" s="8">
        <v>164.23504141354991</v>
      </c>
      <c r="O88" s="8">
        <v>161.52339544451266</v>
      </c>
      <c r="P88" s="8">
        <v>154.78671024614439</v>
      </c>
      <c r="Q88" s="8">
        <v>147.04330255268866</v>
      </c>
      <c r="R88" s="8">
        <v>133.33626722027768</v>
      </c>
      <c r="S88" s="8">
        <v>127.11126904041146</v>
      </c>
      <c r="T88" s="8">
        <v>124.61617259516481</v>
      </c>
      <c r="U88" s="8">
        <v>121.88784051350994</v>
      </c>
      <c r="V88" s="8">
        <v>118.33914882679289</v>
      </c>
      <c r="W88" s="8">
        <v>106.22450120082789</v>
      </c>
      <c r="X88" s="8">
        <v>100.87060636217932</v>
      </c>
      <c r="Y88" s="8">
        <v>87.786624765642529</v>
      </c>
      <c r="Z88" s="8">
        <v>84.419236194491475</v>
      </c>
      <c r="AA88" s="8">
        <v>82.08581864305998</v>
      </c>
    </row>
    <row r="89" spans="1:27">
      <c r="A89" s="16" t="s">
        <v>27</v>
      </c>
      <c r="B89" s="16" t="s">
        <v>8</v>
      </c>
      <c r="C89" s="8">
        <v>0</v>
      </c>
      <c r="D89" s="8">
        <v>1.94244015E-6</v>
      </c>
      <c r="E89" s="8">
        <v>2.4973688100000002E-6</v>
      </c>
      <c r="F89" s="8">
        <v>3.0657349960552001</v>
      </c>
      <c r="G89" s="8">
        <v>3.4199820087488</v>
      </c>
      <c r="H89" s="8">
        <v>3.1263251969166501</v>
      </c>
      <c r="I89" s="8">
        <v>3.1308511369294996</v>
      </c>
      <c r="J89" s="8">
        <v>2.9731934602187899</v>
      </c>
      <c r="K89" s="8">
        <v>2.74747778172951</v>
      </c>
      <c r="L89" s="8">
        <v>2.57114807699794</v>
      </c>
      <c r="M89" s="8">
        <v>2.2910200776286698</v>
      </c>
      <c r="N89" s="8">
        <v>2.03383062864784</v>
      </c>
      <c r="O89" s="8">
        <v>2.05897775975905</v>
      </c>
      <c r="P89" s="8">
        <v>1.9274552693693801</v>
      </c>
      <c r="Q89" s="8">
        <v>1.6514467541959801</v>
      </c>
      <c r="R89" s="8">
        <v>1.64520597648084</v>
      </c>
      <c r="S89" s="8">
        <v>1.4704763938536001</v>
      </c>
      <c r="T89" s="8">
        <v>1.3366151334151</v>
      </c>
      <c r="U89" s="8">
        <v>1.3468013408588599</v>
      </c>
      <c r="V89" s="8">
        <v>1.1700034371755501</v>
      </c>
      <c r="W89" s="8">
        <v>1.02868775162937</v>
      </c>
      <c r="X89" s="8">
        <v>1.0709751676035999</v>
      </c>
      <c r="Y89" s="8">
        <v>0.97626897016052994</v>
      </c>
      <c r="Z89" s="8">
        <v>0.81379134609306003</v>
      </c>
      <c r="AA89" s="8">
        <v>0.90996429352456998</v>
      </c>
    </row>
    <row r="90" spans="1:27">
      <c r="A90" s="16" t="s">
        <v>27</v>
      </c>
      <c r="B90" s="16" t="s">
        <v>84</v>
      </c>
      <c r="C90" s="8">
        <v>0</v>
      </c>
      <c r="D90" s="8">
        <v>3.5986400699999999E-5</v>
      </c>
      <c r="E90" s="8">
        <v>4.3705666000000004E-5</v>
      </c>
      <c r="F90" s="8">
        <v>1.0294809999999998E-4</v>
      </c>
      <c r="G90" s="8">
        <v>9.7620432000000012E-5</v>
      </c>
      <c r="H90" s="8">
        <v>9.2335581999999995E-5</v>
      </c>
      <c r="I90" s="8">
        <v>8.6250565999999997E-5</v>
      </c>
      <c r="J90" s="8">
        <v>8.116562299999999E-5</v>
      </c>
      <c r="K90" s="8">
        <v>7.6794850999999998E-5</v>
      </c>
      <c r="L90" s="8">
        <v>7.3314053999999997E-5</v>
      </c>
      <c r="M90" s="8">
        <v>6.9765064500000007E-5</v>
      </c>
      <c r="N90" s="8">
        <v>6.7136911000000008E-5</v>
      </c>
      <c r="O90" s="8">
        <v>6.6608314999999998E-5</v>
      </c>
      <c r="P90" s="8">
        <v>6.8611379999999997E-5</v>
      </c>
      <c r="Q90" s="8">
        <v>6.9285513000000008E-5</v>
      </c>
      <c r="R90" s="8">
        <v>7.1283699999999997E-5</v>
      </c>
      <c r="S90" s="8">
        <v>7.1390497999999995E-5</v>
      </c>
      <c r="T90" s="8">
        <v>7.3685391000000006E-5</v>
      </c>
      <c r="U90" s="8">
        <v>7.4421105999999994E-5</v>
      </c>
      <c r="V90" s="8">
        <v>7.4029913000000003E-5</v>
      </c>
      <c r="W90" s="8">
        <v>7.4040655000000001E-5</v>
      </c>
      <c r="X90" s="8">
        <v>7.5461163000000001E-5</v>
      </c>
      <c r="Y90" s="8">
        <v>7.3863598000000003E-5</v>
      </c>
      <c r="Z90" s="8">
        <v>7.6955433999999998E-5</v>
      </c>
      <c r="AA90" s="8">
        <v>7.6443152999999998E-5</v>
      </c>
    </row>
    <row r="91" spans="1:27">
      <c r="A91" s="16" t="s">
        <v>27</v>
      </c>
      <c r="B91" s="16" t="s">
        <v>187</v>
      </c>
      <c r="C91" s="8">
        <v>0</v>
      </c>
      <c r="D91" s="8">
        <v>0</v>
      </c>
      <c r="E91" s="8">
        <v>9.5338389999999984E-6</v>
      </c>
      <c r="F91" s="8">
        <v>1.52622184E-5</v>
      </c>
      <c r="G91" s="8">
        <v>1.4344140000000002E-5</v>
      </c>
      <c r="H91" s="8">
        <v>1.3561969400000002E-5</v>
      </c>
      <c r="I91" s="8">
        <v>1.2891180500000001E-5</v>
      </c>
      <c r="J91" s="8">
        <v>1.2337745E-5</v>
      </c>
      <c r="K91" s="8">
        <v>1.2155939300000001E-5</v>
      </c>
      <c r="L91" s="8">
        <v>1.2204280700000001E-5</v>
      </c>
      <c r="M91" s="8">
        <v>1.2039298700000001E-5</v>
      </c>
      <c r="N91" s="8">
        <v>1.1997266600000001E-5</v>
      </c>
      <c r="O91" s="8">
        <v>1.1958236E-5</v>
      </c>
      <c r="P91" s="8">
        <v>1.1888545E-5</v>
      </c>
      <c r="Q91" s="8">
        <v>1.1695142199999999E-5</v>
      </c>
      <c r="R91" s="8">
        <v>1.16682685E-5</v>
      </c>
      <c r="S91" s="8">
        <v>1.1524536499999999E-5</v>
      </c>
      <c r="T91" s="8">
        <v>1.1623110799999999E-5</v>
      </c>
      <c r="U91" s="8">
        <v>1.15460357E-5</v>
      </c>
      <c r="V91" s="8">
        <v>1.14241863E-5</v>
      </c>
      <c r="W91" s="8">
        <v>1.1273312E-5</v>
      </c>
      <c r="X91" s="8">
        <v>1.12971616E-5</v>
      </c>
      <c r="Y91" s="8">
        <v>1.1162831499999999E-5</v>
      </c>
      <c r="Z91" s="8">
        <v>1.11828128E-5</v>
      </c>
      <c r="AA91" s="8">
        <v>1.1000493999999999E-5</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82839.249906809768</v>
      </c>
      <c r="D93" s="70">
        <v>62406.2656679707</v>
      </c>
      <c r="E93" s="70">
        <v>60346.968960564394</v>
      </c>
      <c r="F93" s="70">
        <v>52187.080495862916</v>
      </c>
      <c r="G93" s="70">
        <v>50943.629047800277</v>
      </c>
      <c r="H93" s="70">
        <v>45360.394094849093</v>
      </c>
      <c r="I93" s="70">
        <v>48405.881539509457</v>
      </c>
      <c r="J93" s="70">
        <v>44286.844489889947</v>
      </c>
      <c r="K93" s="70">
        <v>38243.646597797764</v>
      </c>
      <c r="L93" s="70">
        <v>32110.054444211706</v>
      </c>
      <c r="M93" s="70">
        <v>30935.834894781176</v>
      </c>
      <c r="N93" s="70">
        <v>31024.081948814986</v>
      </c>
      <c r="O93" s="70">
        <v>26588.562082102882</v>
      </c>
      <c r="P93" s="70">
        <v>23086.416866838452</v>
      </c>
      <c r="Q93" s="70">
        <v>20343.139662904261</v>
      </c>
      <c r="R93" s="70">
        <v>18989.57360544589</v>
      </c>
      <c r="S93" s="70">
        <v>19349.112453190035</v>
      </c>
      <c r="T93" s="70">
        <v>17235.34100554121</v>
      </c>
      <c r="U93" s="70">
        <v>15086.54274331042</v>
      </c>
      <c r="V93" s="70">
        <v>13953.715603926987</v>
      </c>
      <c r="W93" s="70">
        <v>15042.537990252771</v>
      </c>
      <c r="X93" s="70">
        <v>12540.42133961676</v>
      </c>
      <c r="Y93" s="70">
        <v>11841.361369612685</v>
      </c>
      <c r="Z93" s="70">
        <v>10518.693266479801</v>
      </c>
      <c r="AA93" s="70">
        <v>10730.880320169099</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20300.4434</v>
      </c>
      <c r="D99" s="8">
        <v>22655.993199999997</v>
      </c>
      <c r="E99" s="8">
        <v>17615.571599999999</v>
      </c>
      <c r="F99" s="8">
        <v>12050.90256</v>
      </c>
      <c r="G99" s="8">
        <v>13791.4949</v>
      </c>
      <c r="H99" s="8">
        <v>11030.56547</v>
      </c>
      <c r="I99" s="8">
        <v>13920.23806</v>
      </c>
      <c r="J99" s="8">
        <v>10435.36686</v>
      </c>
      <c r="K99" s="8">
        <v>9165.5664399999987</v>
      </c>
      <c r="L99" s="8">
        <v>6667.3591099999994</v>
      </c>
      <c r="M99" s="8">
        <v>5875.116759999999</v>
      </c>
      <c r="N99" s="8">
        <v>6767.749960000001</v>
      </c>
      <c r="O99" s="8">
        <v>4952.1318799999999</v>
      </c>
      <c r="P99" s="8">
        <v>3842.7239200000004</v>
      </c>
      <c r="Q99" s="8">
        <v>4219.5142400000004</v>
      </c>
      <c r="R99" s="8">
        <v>3093.29367</v>
      </c>
      <c r="S99" s="8">
        <v>3572.0580599999998</v>
      </c>
      <c r="T99" s="8">
        <v>2669.2729800000002</v>
      </c>
      <c r="U99" s="8">
        <v>2708.8232800000001</v>
      </c>
      <c r="V99" s="8">
        <v>2339.5088700000001</v>
      </c>
      <c r="W99" s="8">
        <v>2818.5546099999997</v>
      </c>
      <c r="X99" s="8">
        <v>1655.0191049999999</v>
      </c>
      <c r="Y99" s="8">
        <v>1541.9132500000001</v>
      </c>
      <c r="Z99" s="8">
        <v>1555.652325</v>
      </c>
      <c r="AA99" s="8">
        <v>2031.3205939999998</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13847.1939</v>
      </c>
      <c r="D104" s="8">
        <v>15408.589699999999</v>
      </c>
      <c r="E104" s="8">
        <v>12115.027099999999</v>
      </c>
      <c r="F104" s="8">
        <v>7894.4805600000009</v>
      </c>
      <c r="G104" s="8">
        <v>9297.0594000000001</v>
      </c>
      <c r="H104" s="8">
        <v>7449.2429699999993</v>
      </c>
      <c r="I104" s="8">
        <v>9313.0735600000007</v>
      </c>
      <c r="J104" s="8">
        <v>7000.9713600000005</v>
      </c>
      <c r="K104" s="8">
        <v>6538.8464399999993</v>
      </c>
      <c r="L104" s="8">
        <v>5168.6777099999999</v>
      </c>
      <c r="M104" s="8">
        <v>4490.6893599999994</v>
      </c>
      <c r="N104" s="8">
        <v>4714.4090600000009</v>
      </c>
      <c r="O104" s="8">
        <v>3380.2027799999996</v>
      </c>
      <c r="P104" s="8">
        <v>2691.4491200000002</v>
      </c>
      <c r="Q104" s="8">
        <v>3004.99224</v>
      </c>
      <c r="R104" s="8">
        <v>2143.1246700000002</v>
      </c>
      <c r="S104" s="8">
        <v>2459.49566</v>
      </c>
      <c r="T104" s="8">
        <v>1777.6420800000001</v>
      </c>
      <c r="U104" s="8">
        <v>1897.15653</v>
      </c>
      <c r="V104" s="8">
        <v>1656.5368100000001</v>
      </c>
      <c r="W104" s="8">
        <v>2022.5420499999998</v>
      </c>
      <c r="X104" s="8">
        <v>1027.5908549999999</v>
      </c>
      <c r="Y104" s="8">
        <v>1035.22172</v>
      </c>
      <c r="Z104" s="8">
        <v>1023.853825</v>
      </c>
      <c r="AA104" s="8">
        <v>1376.869344</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6453.2494999999999</v>
      </c>
      <c r="D109" s="8">
        <v>7247.4035000000003</v>
      </c>
      <c r="E109" s="8">
        <v>5500.5445</v>
      </c>
      <c r="F109" s="8">
        <v>4156.4219999999996</v>
      </c>
      <c r="G109" s="8">
        <v>4494.4354999999996</v>
      </c>
      <c r="H109" s="8">
        <v>3581.3225000000002</v>
      </c>
      <c r="I109" s="8">
        <v>4607.1644999999999</v>
      </c>
      <c r="J109" s="8">
        <v>3434.3955000000001</v>
      </c>
      <c r="K109" s="8">
        <v>2626.72</v>
      </c>
      <c r="L109" s="8">
        <v>1498.6813999999999</v>
      </c>
      <c r="M109" s="8">
        <v>1384.4273999999998</v>
      </c>
      <c r="N109" s="8">
        <v>2053.3408999999997</v>
      </c>
      <c r="O109" s="8">
        <v>1571.9291000000001</v>
      </c>
      <c r="P109" s="8">
        <v>1151.2748000000001</v>
      </c>
      <c r="Q109" s="8">
        <v>1214.5219999999999</v>
      </c>
      <c r="R109" s="8">
        <v>950.16899999999998</v>
      </c>
      <c r="S109" s="8">
        <v>1112.5623999999998</v>
      </c>
      <c r="T109" s="8">
        <v>891.6309</v>
      </c>
      <c r="U109" s="8">
        <v>811.66674999999998</v>
      </c>
      <c r="V109" s="8">
        <v>682.97206000000006</v>
      </c>
      <c r="W109" s="8">
        <v>796.01256000000001</v>
      </c>
      <c r="X109" s="8">
        <v>627.42825000000005</v>
      </c>
      <c r="Y109" s="8">
        <v>506.69153</v>
      </c>
      <c r="Z109" s="8">
        <v>531.79849999999999</v>
      </c>
      <c r="AA109" s="8">
        <v>654.45124999999996</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tmUk9lgT9mKgj4buY8SEnK7YctM/PyX3d8FroQ7l4HgHe6AcJiGdWzzqFZd7/rPD3OjsTyuPJcCsjDgjewtudw==" saltValue="g81VwilngNwLsszPNoggz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219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270</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-94812.725264562032</v>
      </c>
      <c r="F6" s="8">
        <v>-221818.09112481246</v>
      </c>
      <c r="G6" s="8">
        <v>-207306.63082224189</v>
      </c>
      <c r="H6" s="8">
        <v>-178664.95828471222</v>
      </c>
      <c r="I6" s="8">
        <v>-166504.94336605581</v>
      </c>
      <c r="J6" s="8">
        <v>-100503.27675543462</v>
      </c>
      <c r="K6" s="8">
        <v>-111118.60188789485</v>
      </c>
      <c r="L6" s="8">
        <v>-81330.000574070844</v>
      </c>
      <c r="M6" s="8">
        <v>-66733.468372502481</v>
      </c>
      <c r="N6" s="8">
        <v>-51335.80986784862</v>
      </c>
      <c r="O6" s="8">
        <v>-58972.967627934704</v>
      </c>
      <c r="P6" s="8">
        <v>-55260.80081184952</v>
      </c>
      <c r="Q6" s="8">
        <v>-48560.195007250171</v>
      </c>
      <c r="R6" s="8">
        <v>-57621.910337939298</v>
      </c>
      <c r="S6" s="8">
        <v>-42414.356587318958</v>
      </c>
      <c r="T6" s="8">
        <v>-35902.03241528014</v>
      </c>
      <c r="U6" s="8">
        <v>-29877.573581150504</v>
      </c>
      <c r="V6" s="8">
        <v>-24576.283211164759</v>
      </c>
      <c r="W6" s="8">
        <v>-19840.747732815238</v>
      </c>
      <c r="X6" s="8">
        <v>-18591.833725218537</v>
      </c>
      <c r="Y6" s="8">
        <v>-17326.465420015811</v>
      </c>
      <c r="Z6" s="8">
        <v>-16192.95833195321</v>
      </c>
      <c r="AA6" s="8">
        <v>-15133.605913498159</v>
      </c>
    </row>
    <row r="7" spans="1:27">
      <c r="A7" s="16" t="s">
        <v>17</v>
      </c>
      <c r="B7" s="16" t="s">
        <v>11</v>
      </c>
      <c r="C7" s="8">
        <v>0</v>
      </c>
      <c r="D7" s="8">
        <v>-28875.2140447581</v>
      </c>
      <c r="E7" s="8">
        <v>-26909.95770200494</v>
      </c>
      <c r="F7" s="8">
        <v>-125971.99496667529</v>
      </c>
      <c r="G7" s="8">
        <v>-126089.26353458071</v>
      </c>
      <c r="H7" s="8">
        <v>-133131.31698292392</v>
      </c>
      <c r="I7" s="8">
        <v>-124070.3415337092</v>
      </c>
      <c r="J7" s="8">
        <v>-115953.59018612349</v>
      </c>
      <c r="K7" s="8">
        <v>-108367.8424537433</v>
      </c>
      <c r="L7" s="8">
        <v>-34798.772890595799</v>
      </c>
      <c r="M7" s="8">
        <v>-32430.353428251496</v>
      </c>
      <c r="N7" s="8">
        <v>-30308.741513288602</v>
      </c>
      <c r="O7" s="8">
        <v>-28325.926640043799</v>
      </c>
      <c r="P7" s="8">
        <v>-26542.896734351401</v>
      </c>
      <c r="Q7" s="8">
        <v>-24736.375680432302</v>
      </c>
      <c r="R7" s="8">
        <v>-23118.108106114498</v>
      </c>
      <c r="S7" s="8">
        <v>-21605.708531041699</v>
      </c>
      <c r="T7" s="8">
        <v>-20245.695673066602</v>
      </c>
      <c r="U7" s="8">
        <v>-18867.764802981012</v>
      </c>
      <c r="V7" s="8">
        <v>-17633.425103666617</v>
      </c>
      <c r="W7" s="8">
        <v>-16479.83654089276</v>
      </c>
      <c r="X7" s="8">
        <v>0</v>
      </c>
      <c r="Y7" s="8">
        <v>0</v>
      </c>
      <c r="Z7" s="8">
        <v>0</v>
      </c>
      <c r="AA7" s="8">
        <v>0</v>
      </c>
    </row>
    <row r="8" spans="1:27">
      <c r="A8" s="16" t="s">
        <v>17</v>
      </c>
      <c r="B8" s="16" t="s">
        <v>7</v>
      </c>
      <c r="C8" s="8">
        <v>0</v>
      </c>
      <c r="D8" s="8">
        <v>1.65721455186555E-4</v>
      </c>
      <c r="E8" s="8">
        <v>1.760029827231383E-4</v>
      </c>
      <c r="F8" s="8">
        <v>1.6448876885431481E-4</v>
      </c>
      <c r="G8" s="8">
        <v>2.1458024156654609E-4</v>
      </c>
      <c r="H8" s="8">
        <v>2.2906576450901008E-4</v>
      </c>
      <c r="I8" s="8">
        <v>3.0466737858811268E-4</v>
      </c>
      <c r="J8" s="8">
        <v>3.7860876723173279E-4</v>
      </c>
      <c r="K8" s="8">
        <v>3.5555249075679732E-4</v>
      </c>
      <c r="L8" s="8">
        <v>3.3471176882237546E-4</v>
      </c>
      <c r="M8" s="8">
        <v>3.1325622830094194E-4</v>
      </c>
      <c r="N8" s="8">
        <v>5.6030884042377368E-4</v>
      </c>
      <c r="O8" s="8">
        <v>5.2496622961303082E-4</v>
      </c>
      <c r="P8" s="8">
        <v>4.9262948977057811E-4</v>
      </c>
      <c r="Q8" s="8">
        <v>4.6062542911477441E-4</v>
      </c>
      <c r="R8" s="8">
        <v>4.315778322814182E-4</v>
      </c>
      <c r="S8" s="8">
        <v>4.0461568040290263E-4</v>
      </c>
      <c r="T8" s="8">
        <v>3.8858816262317549E-4</v>
      </c>
      <c r="U8" s="8">
        <v>3.633483127562567E-4</v>
      </c>
      <c r="V8" s="8">
        <v>3.4083344903580574E-4</v>
      </c>
      <c r="W8" s="8">
        <v>3.9573241245045908E-4</v>
      </c>
      <c r="X8" s="8">
        <v>3.720531531173432E-4</v>
      </c>
      <c r="Y8" s="8">
        <v>3.9408053035958746E-4</v>
      </c>
      <c r="Z8" s="8">
        <v>3.6829956098114499E-4</v>
      </c>
      <c r="AA8" s="8">
        <v>7.1496564075808355E-4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4.0791014135840669E-4</v>
      </c>
      <c r="E10" s="8">
        <v>3.8714330546800365E-4</v>
      </c>
      <c r="F10" s="8">
        <v>3.9674029047259538E-4</v>
      </c>
      <c r="G10" s="8">
        <v>3.976702995099948E-4</v>
      </c>
      <c r="H10" s="8">
        <v>4.7934580023909141E-4</v>
      </c>
      <c r="I10" s="8">
        <v>6.529842667562652E-4</v>
      </c>
      <c r="J10" s="8">
        <v>9.2210816127013802E-4</v>
      </c>
      <c r="K10" s="8">
        <v>9.4065496776054853E-4</v>
      </c>
      <c r="L10" s="8">
        <v>6054.9843577222791</v>
      </c>
      <c r="M10" s="8">
        <v>5642.8794914416931</v>
      </c>
      <c r="N10" s="8">
        <v>13148.769622134552</v>
      </c>
      <c r="O10" s="8">
        <v>12288.56974488016</v>
      </c>
      <c r="P10" s="8">
        <v>11614.414231537156</v>
      </c>
      <c r="Q10" s="8">
        <v>10823.932145560051</v>
      </c>
      <c r="R10" s="8">
        <v>20136.690193528197</v>
      </c>
      <c r="S10" s="8">
        <v>18819.336632146194</v>
      </c>
      <c r="T10" s="8">
        <v>22234.370585771783</v>
      </c>
      <c r="U10" s="8">
        <v>25971.276199868204</v>
      </c>
      <c r="V10" s="8">
        <v>24272.220748634612</v>
      </c>
      <c r="W10" s="8">
        <v>28039.631411169885</v>
      </c>
      <c r="X10" s="8">
        <v>26274.622917091561</v>
      </c>
      <c r="Y10" s="8">
        <v>28146.972598777145</v>
      </c>
      <c r="Z10" s="8">
        <v>26305.581864558018</v>
      </c>
      <c r="AA10" s="8">
        <v>29219.78430353462</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9351.1270085359156</v>
      </c>
      <c r="H12" s="8">
        <v>12342.95689796618</v>
      </c>
      <c r="I12" s="8">
        <v>17901.207444013809</v>
      </c>
      <c r="J12" s="8">
        <v>25413.771630910789</v>
      </c>
      <c r="K12" s="8">
        <v>37326.3868471514</v>
      </c>
      <c r="L12" s="8">
        <v>41760.528462151589</v>
      </c>
      <c r="M12" s="8">
        <v>45643.294811218271</v>
      </c>
      <c r="N12" s="8">
        <v>48900.902009972677</v>
      </c>
      <c r="O12" s="8">
        <v>51655.642072320996</v>
      </c>
      <c r="P12" s="8">
        <v>53920.520793512071</v>
      </c>
      <c r="Q12" s="8">
        <v>55758.744359604432</v>
      </c>
      <c r="R12" s="8">
        <v>52939.384483833652</v>
      </c>
      <c r="S12" s="8">
        <v>59040.963270712688</v>
      </c>
      <c r="T12" s="8">
        <v>59370.171609620833</v>
      </c>
      <c r="U12" s="8">
        <v>57309.025189856737</v>
      </c>
      <c r="V12" s="8">
        <v>58770.201774776207</v>
      </c>
      <c r="W12" s="8">
        <v>58799.513323822022</v>
      </c>
      <c r="X12" s="8">
        <v>55377.292127050619</v>
      </c>
      <c r="Y12" s="8">
        <v>51735.448155695049</v>
      </c>
      <c r="Z12" s="8">
        <v>50314.346459492255</v>
      </c>
      <c r="AA12" s="8">
        <v>47031.380704576943</v>
      </c>
    </row>
    <row r="13" spans="1:27">
      <c r="A13" s="16" t="s">
        <v>17</v>
      </c>
      <c r="B13" s="16" t="s">
        <v>9</v>
      </c>
      <c r="C13" s="8">
        <v>0</v>
      </c>
      <c r="D13" s="8">
        <v>16029.56855918144</v>
      </c>
      <c r="E13" s="8">
        <v>88984.847230887055</v>
      </c>
      <c r="F13" s="8">
        <v>359743.9756040207</v>
      </c>
      <c r="G13" s="8">
        <v>339028.44255745504</v>
      </c>
      <c r="H13" s="8">
        <v>374819.79230485618</v>
      </c>
      <c r="I13" s="8">
        <v>419514.23508548515</v>
      </c>
      <c r="J13" s="8">
        <v>477101.40699246223</v>
      </c>
      <c r="K13" s="8">
        <v>552680.09231110581</v>
      </c>
      <c r="L13" s="8">
        <v>603031.1660862962</v>
      </c>
      <c r="M13" s="8">
        <v>663749.67966013798</v>
      </c>
      <c r="N13" s="8">
        <v>747587.35102978593</v>
      </c>
      <c r="O13" s="8">
        <v>791932.77580444328</v>
      </c>
      <c r="P13" s="8">
        <v>842962.91292983794</v>
      </c>
      <c r="Q13" s="8">
        <v>789952.50494341704</v>
      </c>
      <c r="R13" s="8">
        <v>782478.12281220814</v>
      </c>
      <c r="S13" s="8">
        <v>754977.68987762544</v>
      </c>
      <c r="T13" s="8">
        <v>720320.9549072904</v>
      </c>
      <c r="U13" s="8">
        <v>686725.85070271045</v>
      </c>
      <c r="V13" s="8">
        <v>647863.86382917303</v>
      </c>
      <c r="W13" s="8">
        <v>625524.06010800751</v>
      </c>
      <c r="X13" s="8">
        <v>590472.04827004555</v>
      </c>
      <c r="Y13" s="8">
        <v>550284.26531955588</v>
      </c>
      <c r="Z13" s="8">
        <v>514284.36187958618</v>
      </c>
      <c r="AA13" s="8">
        <v>480639.5904165926</v>
      </c>
    </row>
    <row r="14" spans="1:27">
      <c r="A14" s="16" t="s">
        <v>17</v>
      </c>
      <c r="B14" s="16" t="s">
        <v>8</v>
      </c>
      <c r="C14" s="8">
        <v>0</v>
      </c>
      <c r="D14" s="8">
        <v>1.8361688330363055E-3</v>
      </c>
      <c r="E14" s="8">
        <v>2.6943537274063227E-3</v>
      </c>
      <c r="F14" s="8">
        <v>68072.315032210827</v>
      </c>
      <c r="G14" s="8">
        <v>63618.98599502071</v>
      </c>
      <c r="H14" s="8">
        <v>59614.367354392532</v>
      </c>
      <c r="I14" s="8">
        <v>55556.987533775966</v>
      </c>
      <c r="J14" s="8">
        <v>51922.418241403611</v>
      </c>
      <c r="K14" s="8">
        <v>59359.411890584204</v>
      </c>
      <c r="L14" s="8">
        <v>57775.407998514864</v>
      </c>
      <c r="M14" s="8">
        <v>54930.310362440068</v>
      </c>
      <c r="N14" s="8">
        <v>77783.700432356694</v>
      </c>
      <c r="O14" s="8">
        <v>72695.052074330888</v>
      </c>
      <c r="P14" s="8">
        <v>68119.122306911027</v>
      </c>
      <c r="Q14" s="8">
        <v>71621.564641237055</v>
      </c>
      <c r="R14" s="8">
        <v>69636.414628401064</v>
      </c>
      <c r="S14" s="8">
        <v>70204.907672749323</v>
      </c>
      <c r="T14" s="8">
        <v>87333.739014428531</v>
      </c>
      <c r="U14" s="8">
        <v>82457.694787750603</v>
      </c>
      <c r="V14" s="8">
        <v>77922.672983398399</v>
      </c>
      <c r="W14" s="8">
        <v>96218.602331069749</v>
      </c>
      <c r="X14" s="8">
        <v>91296.274758327403</v>
      </c>
      <c r="Y14" s="8">
        <v>89293.814848992915</v>
      </c>
      <c r="Z14" s="8">
        <v>83577.342493180942</v>
      </c>
      <c r="AA14" s="8">
        <v>78109.665864576687</v>
      </c>
    </row>
    <row r="15" spans="1:27">
      <c r="A15" s="16" t="s">
        <v>17</v>
      </c>
      <c r="B15" s="16" t="s">
        <v>84</v>
      </c>
      <c r="C15" s="8">
        <v>0</v>
      </c>
      <c r="D15" s="8">
        <v>7.3915144982121496E-3</v>
      </c>
      <c r="E15" s="8">
        <v>1.0796349798580252E-2</v>
      </c>
      <c r="F15" s="8">
        <v>122408.78970771449</v>
      </c>
      <c r="G15" s="8">
        <v>114400.73801272923</v>
      </c>
      <c r="H15" s="8">
        <v>107199.56363626201</v>
      </c>
      <c r="I15" s="8">
        <v>99903.514628718374</v>
      </c>
      <c r="J15" s="8">
        <v>108803.05269812493</v>
      </c>
      <c r="K15" s="8">
        <v>106340.76909030383</v>
      </c>
      <c r="L15" s="8">
        <v>99646.944981263499</v>
      </c>
      <c r="M15" s="8">
        <v>92864.930541148424</v>
      </c>
      <c r="N15" s="8">
        <v>86789.654877402863</v>
      </c>
      <c r="O15" s="8">
        <v>81111.827089203798</v>
      </c>
      <c r="P15" s="8">
        <v>76006.087375136238</v>
      </c>
      <c r="Q15" s="8">
        <v>70833.080086816626</v>
      </c>
      <c r="R15" s="8">
        <v>76339.655475450112</v>
      </c>
      <c r="S15" s="8">
        <v>71345.472517038885</v>
      </c>
      <c r="T15" s="8">
        <v>66854.494769985598</v>
      </c>
      <c r="U15" s="8">
        <v>63293.454756873587</v>
      </c>
      <c r="V15" s="8">
        <v>59152.76155903453</v>
      </c>
      <c r="W15" s="8">
        <v>69220.695681080586</v>
      </c>
      <c r="X15" s="8">
        <v>64863.466314317309</v>
      </c>
      <c r="Y15" s="8">
        <v>70018.046517953218</v>
      </c>
      <c r="Z15" s="8">
        <v>65437.439904050814</v>
      </c>
      <c r="AA15" s="8">
        <v>65232.10054378966</v>
      </c>
    </row>
    <row r="16" spans="1:27">
      <c r="A16" s="16" t="s">
        <v>17</v>
      </c>
      <c r="B16" s="16" t="s">
        <v>187</v>
      </c>
      <c r="C16" s="8">
        <v>0</v>
      </c>
      <c r="D16" s="8">
        <v>0</v>
      </c>
      <c r="E16" s="8">
        <v>2.1276468628768893E-3</v>
      </c>
      <c r="F16" s="8">
        <v>3.4992383184108316E-3</v>
      </c>
      <c r="G16" s="8">
        <v>3.5221412151251472E-3</v>
      </c>
      <c r="H16" s="8">
        <v>3.3087196515352519E-3</v>
      </c>
      <c r="I16" s="8">
        <v>3.20694724999907E-3</v>
      </c>
      <c r="J16" s="8">
        <v>9.2129821384003413E-3</v>
      </c>
      <c r="K16" s="8">
        <v>8.6692543290789372E-3</v>
      </c>
      <c r="L16" s="8">
        <v>8.2020515791916514E-3</v>
      </c>
      <c r="M16" s="8">
        <v>7.7103047540889339E-3</v>
      </c>
      <c r="N16" s="8">
        <v>7.2793418418780134E-3</v>
      </c>
      <c r="O16" s="8">
        <v>6.8758763408639373E-3</v>
      </c>
      <c r="P16" s="8">
        <v>6.5156478104457542E-3</v>
      </c>
      <c r="Q16" s="8">
        <v>6.131773942939879E-3</v>
      </c>
      <c r="R16" s="8">
        <v>5.8699038199823382E-3</v>
      </c>
      <c r="S16" s="8">
        <v>5.5487642364315725E-3</v>
      </c>
      <c r="T16" s="8">
        <v>5.2926761383349334E-3</v>
      </c>
      <c r="U16" s="8">
        <v>5.0667487354740248E-3</v>
      </c>
      <c r="V16" s="8">
        <v>4.8007201804638414E-3</v>
      </c>
      <c r="W16" s="8">
        <v>4.5913025922908164E-3</v>
      </c>
      <c r="X16" s="8">
        <v>4.376082887588389E-3</v>
      </c>
      <c r="Y16" s="8">
        <v>4.2436995902025328E-3</v>
      </c>
      <c r="Z16" s="8">
        <v>4.0050569027418092E-3</v>
      </c>
      <c r="AA16" s="8">
        <v>3.8344619431927938E-3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-12845.635684261732</v>
      </c>
      <c r="E18" s="70">
        <v>-32737.819554183239</v>
      </c>
      <c r="F18" s="70">
        <v>202434.9983129256</v>
      </c>
      <c r="G18" s="70">
        <v>193003.40335131003</v>
      </c>
      <c r="H18" s="70">
        <v>242180.40894297196</v>
      </c>
      <c r="I18" s="70">
        <v>302300.66395682713</v>
      </c>
      <c r="J18" s="70">
        <v>446783.79313504254</v>
      </c>
      <c r="K18" s="70">
        <v>536220.225762969</v>
      </c>
      <c r="L18" s="70">
        <v>692140.26695804519</v>
      </c>
      <c r="M18" s="70">
        <v>763667.28108919354</v>
      </c>
      <c r="N18" s="70">
        <v>892565.83443016605</v>
      </c>
      <c r="O18" s="70">
        <v>922384.97991804313</v>
      </c>
      <c r="P18" s="70">
        <v>970819.36709901085</v>
      </c>
      <c r="Q18" s="70">
        <v>925693.26208135195</v>
      </c>
      <c r="R18" s="70">
        <v>920790.25545084896</v>
      </c>
      <c r="S18" s="70">
        <v>910368.31080529187</v>
      </c>
      <c r="T18" s="70">
        <v>899966.00848001475</v>
      </c>
      <c r="U18" s="70">
        <v>867011.9686830251</v>
      </c>
      <c r="V18" s="70">
        <v>825772.01772173902</v>
      </c>
      <c r="W18" s="70">
        <v>841481.92356847681</v>
      </c>
      <c r="X18" s="70">
        <v>809691.87540974992</v>
      </c>
      <c r="Y18" s="70">
        <v>772152.08665873855</v>
      </c>
      <c r="Z18" s="70">
        <v>723726.1186422715</v>
      </c>
      <c r="AA18" s="70">
        <v>685098.92046899989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-22917.823689813937</v>
      </c>
      <c r="F21" s="8">
        <v>-76084.367446660966</v>
      </c>
      <c r="G21" s="8">
        <v>-71106.885444363797</v>
      </c>
      <c r="H21" s="8">
        <v>-66630.925845262565</v>
      </c>
      <c r="I21" s="8">
        <v>-62095.995996113816</v>
      </c>
      <c r="J21" s="8">
        <v>-2924.8212679368203</v>
      </c>
      <c r="K21" s="8">
        <v>-2733.4778197403602</v>
      </c>
      <c r="L21" s="8">
        <v>-2561.4138035802102</v>
      </c>
      <c r="M21" s="8">
        <v>-2387.0828639073302</v>
      </c>
      <c r="N21" s="8">
        <v>-2230.9185637780101</v>
      </c>
      <c r="O21" s="8">
        <v>-13080.54586121172</v>
      </c>
      <c r="P21" s="8">
        <v>-12257.165756133381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4.6375159313827696E-5</v>
      </c>
      <c r="E23" s="8">
        <v>4.9748743927655601E-5</v>
      </c>
      <c r="F23" s="8">
        <v>4.6494153190466598E-5</v>
      </c>
      <c r="G23" s="8">
        <v>5.8421197753631499E-5</v>
      </c>
      <c r="H23" s="8">
        <v>6.22307795328435E-5</v>
      </c>
      <c r="I23" s="8">
        <v>8.1403554759888289E-5</v>
      </c>
      <c r="J23" s="8">
        <v>9.7894015979433402E-5</v>
      </c>
      <c r="K23" s="8">
        <v>9.1489734534735802E-5</v>
      </c>
      <c r="L23" s="8">
        <v>8.5730737315959E-5</v>
      </c>
      <c r="M23" s="8">
        <v>7.9895865974885787E-5</v>
      </c>
      <c r="N23" s="8">
        <v>1.17999629058772E-4</v>
      </c>
      <c r="O23" s="8">
        <v>1.10280027127015E-4</v>
      </c>
      <c r="P23" s="8">
        <v>1.0333823881884199E-4</v>
      </c>
      <c r="Q23" s="8">
        <v>9.6304993252566097E-5</v>
      </c>
      <c r="R23" s="8">
        <v>9.0004666566114602E-5</v>
      </c>
      <c r="S23" s="8">
        <v>8.4116510786024201E-5</v>
      </c>
      <c r="T23" s="8">
        <v>7.8821635310284398E-5</v>
      </c>
      <c r="U23" s="8">
        <v>7.3457000462534292E-5</v>
      </c>
      <c r="V23" s="8">
        <v>6.8651402282312704E-5</v>
      </c>
      <c r="W23" s="8">
        <v>7.1199338949066101E-5</v>
      </c>
      <c r="X23" s="8">
        <v>6.6717559686380105E-5</v>
      </c>
      <c r="Y23" s="8">
        <v>6.5836356008783594E-5</v>
      </c>
      <c r="Z23" s="8">
        <v>6.15293046639686E-5</v>
      </c>
      <c r="AA23" s="8">
        <v>1.02188520060999E-4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8.6137916133335987E-5</v>
      </c>
      <c r="E25" s="8">
        <v>8.2423704707550201E-5</v>
      </c>
      <c r="F25" s="8">
        <v>8.8675310350898599E-5</v>
      </c>
      <c r="G25" s="8">
        <v>9.0219941461900489E-5</v>
      </c>
      <c r="H25" s="8">
        <v>1.082552194781889E-4</v>
      </c>
      <c r="I25" s="8">
        <v>1.531254128777214E-4</v>
      </c>
      <c r="J25" s="8">
        <v>1.8535434947464452E-4</v>
      </c>
      <c r="K25" s="8">
        <v>2.011730759960417E-4</v>
      </c>
      <c r="L25" s="8">
        <v>4.5023283462226199E-4</v>
      </c>
      <c r="M25" s="8">
        <v>4.1958979169746301E-4</v>
      </c>
      <c r="N25" s="8">
        <v>6320.0857884050065</v>
      </c>
      <c r="O25" s="8">
        <v>5906.6222305090623</v>
      </c>
      <c r="P25" s="8">
        <v>5534.8185394080392</v>
      </c>
      <c r="Q25" s="8">
        <v>5158.1163776779968</v>
      </c>
      <c r="R25" s="8">
        <v>6073.2549387925937</v>
      </c>
      <c r="S25" s="8">
        <v>5675.9391935523618</v>
      </c>
      <c r="T25" s="8">
        <v>9043.6934530991348</v>
      </c>
      <c r="U25" s="8">
        <v>11614.557142603766</v>
      </c>
      <c r="V25" s="8">
        <v>10854.726298475553</v>
      </c>
      <c r="W25" s="8">
        <v>10144.604016365358</v>
      </c>
      <c r="X25" s="8">
        <v>9506.0324147213178</v>
      </c>
      <c r="Y25" s="8">
        <v>8859.0477239642132</v>
      </c>
      <c r="Z25" s="8">
        <v>8279.4838518661018</v>
      </c>
      <c r="AA25" s="8">
        <v>9829.364867263117</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832.35318696396098</v>
      </c>
      <c r="H27" s="8">
        <v>2279.2562695561901</v>
      </c>
      <c r="I27" s="8">
        <v>4759.2343316082706</v>
      </c>
      <c r="J27" s="8">
        <v>7913.9773254544398</v>
      </c>
      <c r="K27" s="8">
        <v>11801.878712999602</v>
      </c>
      <c r="L27" s="8">
        <v>13609.7155314951</v>
      </c>
      <c r="M27" s="8">
        <v>15197.729149381199</v>
      </c>
      <c r="N27" s="8">
        <v>16524.242735421198</v>
      </c>
      <c r="O27" s="8">
        <v>17613.286864201502</v>
      </c>
      <c r="P27" s="8">
        <v>18520.593515928802</v>
      </c>
      <c r="Q27" s="8">
        <v>19207.648391831601</v>
      </c>
      <c r="R27" s="8">
        <v>17951.073258394099</v>
      </c>
      <c r="S27" s="8">
        <v>19839.379999471799</v>
      </c>
      <c r="T27" s="8">
        <v>19154.233762960899</v>
      </c>
      <c r="U27" s="8">
        <v>17850.588266109298</v>
      </c>
      <c r="V27" s="8">
        <v>18709.035492854498</v>
      </c>
      <c r="W27" s="8">
        <v>19980.473314462</v>
      </c>
      <c r="X27" s="8">
        <v>18722.764011522198</v>
      </c>
      <c r="Y27" s="8">
        <v>17448.484533977502</v>
      </c>
      <c r="Z27" s="8">
        <v>16687.359218099002</v>
      </c>
      <c r="AA27" s="8">
        <v>15595.662816309501</v>
      </c>
    </row>
    <row r="28" spans="1:27">
      <c r="A28" s="16" t="s">
        <v>23</v>
      </c>
      <c r="B28" s="16" t="s">
        <v>9</v>
      </c>
      <c r="C28" s="8">
        <v>0</v>
      </c>
      <c r="D28" s="8">
        <v>2.3998079822782595E-3</v>
      </c>
      <c r="E28" s="8">
        <v>3.4204398661874091E-3</v>
      </c>
      <c r="F28" s="8">
        <v>43887.414006051629</v>
      </c>
      <c r="G28" s="8">
        <v>41016.274760586741</v>
      </c>
      <c r="H28" s="8">
        <v>38434.426606950939</v>
      </c>
      <c r="I28" s="8">
        <v>35818.562991558538</v>
      </c>
      <c r="J28" s="8">
        <v>33475.295594155468</v>
      </c>
      <c r="K28" s="8">
        <v>31285.323564105325</v>
      </c>
      <c r="L28" s="8">
        <v>29316.008775644292</v>
      </c>
      <c r="M28" s="8">
        <v>31793.810784184443</v>
      </c>
      <c r="N28" s="8">
        <v>47415.211523095459</v>
      </c>
      <c r="O28" s="8">
        <v>55837.609616601425</v>
      </c>
      <c r="P28" s="8">
        <v>53807.671476089323</v>
      </c>
      <c r="Q28" s="8">
        <v>54245.426824923416</v>
      </c>
      <c r="R28" s="8">
        <v>66766.218451707173</v>
      </c>
      <c r="S28" s="8">
        <v>78608.22419040266</v>
      </c>
      <c r="T28" s="8">
        <v>75357.947307949842</v>
      </c>
      <c r="U28" s="8">
        <v>70235.973968205522</v>
      </c>
      <c r="V28" s="8">
        <v>69658.545335758361</v>
      </c>
      <c r="W28" s="8">
        <v>68787.884410222512</v>
      </c>
      <c r="X28" s="8">
        <v>65891.831629155029</v>
      </c>
      <c r="Y28" s="8">
        <v>61407.204892083333</v>
      </c>
      <c r="Z28" s="8">
        <v>57389.911098112039</v>
      </c>
      <c r="AA28" s="8">
        <v>53635.430917876052</v>
      </c>
    </row>
    <row r="29" spans="1:27">
      <c r="A29" s="16" t="s">
        <v>23</v>
      </c>
      <c r="B29" s="16" t="s">
        <v>8</v>
      </c>
      <c r="C29" s="8">
        <v>0</v>
      </c>
      <c r="D29" s="8">
        <v>4.0154579208782432E-4</v>
      </c>
      <c r="E29" s="8">
        <v>6.2490031443884298E-4</v>
      </c>
      <c r="F29" s="8">
        <v>57158.596253673059</v>
      </c>
      <c r="G29" s="8">
        <v>53419.248820329856</v>
      </c>
      <c r="H29" s="8">
        <v>50056.671510974702</v>
      </c>
      <c r="I29" s="8">
        <v>46649.792634470177</v>
      </c>
      <c r="J29" s="8">
        <v>43597.937029417728</v>
      </c>
      <c r="K29" s="8">
        <v>40745.735530163161</v>
      </c>
      <c r="L29" s="8">
        <v>38180.91687822868</v>
      </c>
      <c r="M29" s="8">
        <v>35582.307063392713</v>
      </c>
      <c r="N29" s="8">
        <v>33302.609934551292</v>
      </c>
      <c r="O29" s="8">
        <v>31123.939221453184</v>
      </c>
      <c r="P29" s="8">
        <v>29164.783037513665</v>
      </c>
      <c r="Q29" s="8">
        <v>27179.939524836907</v>
      </c>
      <c r="R29" s="8">
        <v>25401.812634798898</v>
      </c>
      <c r="S29" s="8">
        <v>24661.545605843628</v>
      </c>
      <c r="T29" s="8">
        <v>32434.067984874946</v>
      </c>
      <c r="U29" s="8">
        <v>30226.591184231263</v>
      </c>
      <c r="V29" s="8">
        <v>29108.557468150415</v>
      </c>
      <c r="W29" s="8">
        <v>32551.06562856544</v>
      </c>
      <c r="X29" s="8">
        <v>31636.413534032068</v>
      </c>
      <c r="Y29" s="8">
        <v>29483.225443284162</v>
      </c>
      <c r="Z29" s="8">
        <v>27554.416294460036</v>
      </c>
      <c r="AA29" s="8">
        <v>25751.790922229397</v>
      </c>
    </row>
    <row r="30" spans="1:27">
      <c r="A30" s="16" t="s">
        <v>23</v>
      </c>
      <c r="B30" s="16" t="s">
        <v>84</v>
      </c>
      <c r="C30" s="8">
        <v>0</v>
      </c>
      <c r="D30" s="8">
        <v>1.5420213415503082E-3</v>
      </c>
      <c r="E30" s="8">
        <v>1.982096843905626E-3</v>
      </c>
      <c r="F30" s="8">
        <v>28224.701451010194</v>
      </c>
      <c r="G30" s="8">
        <v>26378.225647802668</v>
      </c>
      <c r="H30" s="8">
        <v>24717.797525298003</v>
      </c>
      <c r="I30" s="8">
        <v>23035.493454317289</v>
      </c>
      <c r="J30" s="8">
        <v>36963.780556023507</v>
      </c>
      <c r="K30" s="8">
        <v>34545.589295073027</v>
      </c>
      <c r="L30" s="8">
        <v>32371.050766973996</v>
      </c>
      <c r="M30" s="8">
        <v>30167.862945265224</v>
      </c>
      <c r="N30" s="8">
        <v>28194.26442697442</v>
      </c>
      <c r="O30" s="8">
        <v>26349.779830954754</v>
      </c>
      <c r="P30" s="8">
        <v>24691.142287174567</v>
      </c>
      <c r="Q30" s="8">
        <v>23010.652383316246</v>
      </c>
      <c r="R30" s="8">
        <v>21505.282986893402</v>
      </c>
      <c r="S30" s="8">
        <v>20098.395309713225</v>
      </c>
      <c r="T30" s="8">
        <v>18833.263180708185</v>
      </c>
      <c r="U30" s="8">
        <v>17551.463340713126</v>
      </c>
      <c r="V30" s="8">
        <v>16403.236763054098</v>
      </c>
      <c r="W30" s="8">
        <v>15330.128104543202</v>
      </c>
      <c r="X30" s="8">
        <v>14365.143721175469</v>
      </c>
      <c r="Y30" s="8">
        <v>13387.446511147566</v>
      </c>
      <c r="Z30" s="8">
        <v>12511.633422818351</v>
      </c>
      <c r="AA30" s="8">
        <v>11693.115840906343</v>
      </c>
    </row>
    <row r="31" spans="1:27">
      <c r="A31" s="16" t="s">
        <v>23</v>
      </c>
      <c r="B31" s="16" t="s">
        <v>187</v>
      </c>
      <c r="C31" s="8">
        <v>0</v>
      </c>
      <c r="D31" s="8">
        <v>0</v>
      </c>
      <c r="E31" s="8">
        <v>1.1901595407398712E-3</v>
      </c>
      <c r="F31" s="8">
        <v>1.9777248036724478E-3</v>
      </c>
      <c r="G31" s="8">
        <v>1.8483409374968221E-3</v>
      </c>
      <c r="H31" s="8">
        <v>1.731993563963301E-3</v>
      </c>
      <c r="I31" s="8">
        <v>1.713409792036669E-3</v>
      </c>
      <c r="J31" s="8">
        <v>7.7931886536177662E-3</v>
      </c>
      <c r="K31" s="8">
        <v>7.2833538798571544E-3</v>
      </c>
      <c r="L31" s="8">
        <v>6.8248891684797326E-3</v>
      </c>
      <c r="M31" s="8">
        <v>6.3603842375539801E-3</v>
      </c>
      <c r="N31" s="8">
        <v>5.9442843325069536E-3</v>
      </c>
      <c r="O31" s="8">
        <v>5.5554059166834672E-3</v>
      </c>
      <c r="P31" s="8">
        <v>5.2139491056548042E-3</v>
      </c>
      <c r="Q31" s="8">
        <v>4.859085457413018E-3</v>
      </c>
      <c r="R31" s="8">
        <v>4.6083136212449133E-3</v>
      </c>
      <c r="S31" s="8">
        <v>4.3068351588424082E-3</v>
      </c>
      <c r="T31" s="8">
        <v>4.0498726338800018E-3</v>
      </c>
      <c r="U31" s="8">
        <v>3.8392076891838093E-3</v>
      </c>
      <c r="V31" s="8">
        <v>3.5908501082831056E-3</v>
      </c>
      <c r="W31" s="8">
        <v>3.4013360191944074E-3</v>
      </c>
      <c r="X31" s="8">
        <v>3.1897793150920135E-3</v>
      </c>
      <c r="Y31" s="8">
        <v>3.0238280123095419E-3</v>
      </c>
      <c r="Z31" s="8">
        <v>2.8412569412505969E-3</v>
      </c>
      <c r="AA31" s="8">
        <v>2.6923311868139372E-3</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4.475888191363556E-3</v>
      </c>
      <c r="E33" s="70">
        <v>-22917.816340044927</v>
      </c>
      <c r="F33" s="70">
        <v>53186.346376968184</v>
      </c>
      <c r="G33" s="70">
        <v>50539.218968301495</v>
      </c>
      <c r="H33" s="70">
        <v>48857.227969996842</v>
      </c>
      <c r="I33" s="70">
        <v>48167.089363779211</v>
      </c>
      <c r="J33" s="70">
        <v>119026.17731355134</v>
      </c>
      <c r="K33" s="70">
        <v>115645.05685861746</v>
      </c>
      <c r="L33" s="70">
        <v>110916.28550961459</v>
      </c>
      <c r="M33" s="70">
        <v>110354.63393818615</v>
      </c>
      <c r="N33" s="70">
        <v>129525.50190695333</v>
      </c>
      <c r="O33" s="70">
        <v>123750.69756819415</v>
      </c>
      <c r="P33" s="70">
        <v>119461.84841726837</v>
      </c>
      <c r="Q33" s="70">
        <v>128801.78845797663</v>
      </c>
      <c r="R33" s="70">
        <v>137697.64696890445</v>
      </c>
      <c r="S33" s="70">
        <v>148883.48868993533</v>
      </c>
      <c r="T33" s="70">
        <v>154823.20981828729</v>
      </c>
      <c r="U33" s="70">
        <v>147479.17781452768</v>
      </c>
      <c r="V33" s="70">
        <v>144734.10501779444</v>
      </c>
      <c r="W33" s="70">
        <v>146794.15894669387</v>
      </c>
      <c r="X33" s="70">
        <v>140122.18856710297</v>
      </c>
      <c r="Y33" s="70">
        <v>130585.41219412115</v>
      </c>
      <c r="Z33" s="70">
        <v>122422.80678814178</v>
      </c>
      <c r="AA33" s="70">
        <v>116505.36815910411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-71894.901574748088</v>
      </c>
      <c r="F36" s="8">
        <v>-145733.72367815149</v>
      </c>
      <c r="G36" s="8">
        <v>-136199.74537787808</v>
      </c>
      <c r="H36" s="8">
        <v>-112034.03243944967</v>
      </c>
      <c r="I36" s="8">
        <v>-104408.94736994199</v>
      </c>
      <c r="J36" s="8">
        <v>-97578.455487497806</v>
      </c>
      <c r="K36" s="8">
        <v>-108385.12406815449</v>
      </c>
      <c r="L36" s="8">
        <v>-78768.586770490627</v>
      </c>
      <c r="M36" s="8">
        <v>-64346.385508595144</v>
      </c>
      <c r="N36" s="8">
        <v>-49104.89130407061</v>
      </c>
      <c r="O36" s="8">
        <v>-45892.421766722982</v>
      </c>
      <c r="P36" s="8">
        <v>-43003.635055716142</v>
      </c>
      <c r="Q36" s="8">
        <v>-48560.195007250171</v>
      </c>
      <c r="R36" s="8">
        <v>-57621.910337939298</v>
      </c>
      <c r="S36" s="8">
        <v>-42414.356587318958</v>
      </c>
      <c r="T36" s="8">
        <v>-35902.03241528014</v>
      </c>
      <c r="U36" s="8">
        <v>-29877.573581150504</v>
      </c>
      <c r="V36" s="8">
        <v>-24576.283211164759</v>
      </c>
      <c r="W36" s="8">
        <v>-19840.747732815238</v>
      </c>
      <c r="X36" s="8">
        <v>-18591.833725218537</v>
      </c>
      <c r="Y36" s="8">
        <v>-17326.465420015811</v>
      </c>
      <c r="Z36" s="8">
        <v>-16192.95833195321</v>
      </c>
      <c r="AA36" s="8">
        <v>-15133.605913498159</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4.89621541942251E-5</v>
      </c>
      <c r="E38" s="8">
        <v>5.1034798508672405E-5</v>
      </c>
      <c r="F38" s="8">
        <v>4.7696073359306401E-5</v>
      </c>
      <c r="G38" s="8">
        <v>6.0308589513671696E-5</v>
      </c>
      <c r="H38" s="8">
        <v>6.5470394340135695E-5</v>
      </c>
      <c r="I38" s="8">
        <v>8.385386501220329E-5</v>
      </c>
      <c r="J38" s="8">
        <v>1.2496283702477E-4</v>
      </c>
      <c r="K38" s="8">
        <v>1.16787698121462E-4</v>
      </c>
      <c r="L38" s="8">
        <v>1.0943627195229499E-4</v>
      </c>
      <c r="M38" s="8">
        <v>1.01987991593583E-4</v>
      </c>
      <c r="N38" s="8">
        <v>2.3537628130087501E-4</v>
      </c>
      <c r="O38" s="8">
        <v>2.1997783293020202E-4</v>
      </c>
      <c r="P38" s="8">
        <v>2.06130905354338E-4</v>
      </c>
      <c r="Q38" s="8">
        <v>1.9210154610913699E-4</v>
      </c>
      <c r="R38" s="8">
        <v>1.7953415519217901E-4</v>
      </c>
      <c r="S38" s="8">
        <v>1.6778893003941499E-4</v>
      </c>
      <c r="T38" s="8">
        <v>1.5722713328317201E-4</v>
      </c>
      <c r="U38" s="8">
        <v>1.46526186076197E-4</v>
      </c>
      <c r="V38" s="8">
        <v>1.3694036078073499E-4</v>
      </c>
      <c r="W38" s="8">
        <v>1.96566455869608E-4</v>
      </c>
      <c r="X38" s="8">
        <v>1.8419320242850102E-4</v>
      </c>
      <c r="Y38" s="8">
        <v>2.11999555983067E-4</v>
      </c>
      <c r="Z38" s="8">
        <v>1.9813042609721402E-4</v>
      </c>
      <c r="AA38" s="8">
        <v>3.1337704045000705E-4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8.8429425340044005E-5</v>
      </c>
      <c r="E40" s="8">
        <v>8.2410880116029595E-5</v>
      </c>
      <c r="F40" s="8">
        <v>8.0722237827746596E-5</v>
      </c>
      <c r="G40" s="8">
        <v>7.7088552359231207E-5</v>
      </c>
      <c r="H40" s="8">
        <v>9.2236341571665404E-5</v>
      </c>
      <c r="I40" s="8">
        <v>1.1968002898321689E-4</v>
      </c>
      <c r="J40" s="8">
        <v>2.7962336949182554E-4</v>
      </c>
      <c r="K40" s="8">
        <v>2.6133025178873157E-4</v>
      </c>
      <c r="L40" s="8">
        <v>2.8421125260324023E-4</v>
      </c>
      <c r="M40" s="8">
        <v>2.648677108987824E-4</v>
      </c>
      <c r="N40" s="8">
        <v>9.7945802120049199E-4</v>
      </c>
      <c r="O40" s="8">
        <v>9.15381327969801E-4</v>
      </c>
      <c r="P40" s="8">
        <v>99.372961998117887</v>
      </c>
      <c r="Q40" s="8">
        <v>92.609594900230618</v>
      </c>
      <c r="R40" s="8">
        <v>86.551023247136797</v>
      </c>
      <c r="S40" s="8">
        <v>80.888806750495419</v>
      </c>
      <c r="T40" s="8">
        <v>75.797105310161541</v>
      </c>
      <c r="U40" s="8">
        <v>1393.4497662987646</v>
      </c>
      <c r="V40" s="8">
        <v>1302.2895008510759</v>
      </c>
      <c r="W40" s="8">
        <v>6572.4059423534363</v>
      </c>
      <c r="X40" s="8">
        <v>6158.6932156177982</v>
      </c>
      <c r="Y40" s="8">
        <v>9400.1418080881049</v>
      </c>
      <c r="Z40" s="8">
        <v>8785.1792574485171</v>
      </c>
      <c r="AA40" s="8">
        <v>8210.4479018706661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1142.1753450942301</v>
      </c>
      <c r="H42" s="8">
        <v>1333.0366756801</v>
      </c>
      <c r="I42" s="8">
        <v>1718.58939209698</v>
      </c>
      <c r="J42" s="8">
        <v>2302.1905014330496</v>
      </c>
      <c r="K42" s="8">
        <v>5465.5282647630793</v>
      </c>
      <c r="L42" s="8">
        <v>5861.2959784532995</v>
      </c>
      <c r="M42" s="8">
        <v>6131.6981121214794</v>
      </c>
      <c r="N42" s="8">
        <v>6329.0852286631698</v>
      </c>
      <c r="O42" s="8">
        <v>6538.7891912580108</v>
      </c>
      <c r="P42" s="8">
        <v>6748.3637134357596</v>
      </c>
      <c r="Q42" s="8">
        <v>6974.87595687051</v>
      </c>
      <c r="R42" s="8">
        <v>6518.5756588110498</v>
      </c>
      <c r="S42" s="8">
        <v>6914.3335035751707</v>
      </c>
      <c r="T42" s="8">
        <v>7386.1017505432901</v>
      </c>
      <c r="U42" s="8">
        <v>6883.4004467196401</v>
      </c>
      <c r="V42" s="8">
        <v>8238.5322049790793</v>
      </c>
      <c r="W42" s="8">
        <v>8521.6015084520386</v>
      </c>
      <c r="X42" s="8">
        <v>8022.68150883831</v>
      </c>
      <c r="Y42" s="8">
        <v>7560.4184725486002</v>
      </c>
      <c r="Z42" s="8">
        <v>7948.0957030996506</v>
      </c>
      <c r="AA42" s="8">
        <v>7428.1268232578404</v>
      </c>
    </row>
    <row r="43" spans="1:27">
      <c r="A43" s="16" t="s">
        <v>24</v>
      </c>
      <c r="B43" s="16" t="s">
        <v>9</v>
      </c>
      <c r="C43" s="8">
        <v>0</v>
      </c>
      <c r="D43" s="8">
        <v>2.3837904201936396E-3</v>
      </c>
      <c r="E43" s="8">
        <v>3.1307357246202427E-3</v>
      </c>
      <c r="F43" s="8">
        <v>64112.9865935091</v>
      </c>
      <c r="G43" s="8">
        <v>59918.679042665251</v>
      </c>
      <c r="H43" s="8">
        <v>56146.982603558557</v>
      </c>
      <c r="I43" s="8">
        <v>52325.5965366522</v>
      </c>
      <c r="J43" s="8">
        <v>62662.421555317582</v>
      </c>
      <c r="K43" s="8">
        <v>75059.255790853829</v>
      </c>
      <c r="L43" s="8">
        <v>70334.50664231558</v>
      </c>
      <c r="M43" s="8">
        <v>79683.33099305717</v>
      </c>
      <c r="N43" s="8">
        <v>90743.117676352485</v>
      </c>
      <c r="O43" s="8">
        <v>84806.652010353442</v>
      </c>
      <c r="P43" s="8">
        <v>84770.34545624681</v>
      </c>
      <c r="Q43" s="8">
        <v>79000.840879161566</v>
      </c>
      <c r="R43" s="8">
        <v>100019.15469287187</v>
      </c>
      <c r="S43" s="8">
        <v>94845.442925570096</v>
      </c>
      <c r="T43" s="8">
        <v>95757.348780596352</v>
      </c>
      <c r="U43" s="8">
        <v>97883.843548802906</v>
      </c>
      <c r="V43" s="8">
        <v>91480.227592560972</v>
      </c>
      <c r="W43" s="8">
        <v>91191.981411518791</v>
      </c>
      <c r="X43" s="8">
        <v>85451.726835479058</v>
      </c>
      <c r="Y43" s="8">
        <v>79635.846712743762</v>
      </c>
      <c r="Z43" s="8">
        <v>74426.026854843964</v>
      </c>
      <c r="AA43" s="8">
        <v>69557.034424405894</v>
      </c>
    </row>
    <row r="44" spans="1:27">
      <c r="A44" s="16" t="s">
        <v>24</v>
      </c>
      <c r="B44" s="16" t="s">
        <v>8</v>
      </c>
      <c r="C44" s="8">
        <v>0</v>
      </c>
      <c r="D44" s="8">
        <v>4.8020502362116778E-4</v>
      </c>
      <c r="E44" s="8">
        <v>6.8969158385822466E-4</v>
      </c>
      <c r="F44" s="8">
        <v>2.6386962251652192E-3</v>
      </c>
      <c r="G44" s="8">
        <v>2.4660712377852956E-3</v>
      </c>
      <c r="H44" s="8">
        <v>3.0438486745526247E-3</v>
      </c>
      <c r="I44" s="8">
        <v>2.8366830073280978E-3</v>
      </c>
      <c r="J44" s="8">
        <v>2.6511056135869321E-3</v>
      </c>
      <c r="K44" s="8">
        <v>2.4776687970546997E-3</v>
      </c>
      <c r="L44" s="8">
        <v>2152.490703110137</v>
      </c>
      <c r="M44" s="8">
        <v>3093.1130206105258</v>
      </c>
      <c r="N44" s="8">
        <v>27467.820497433739</v>
      </c>
      <c r="O44" s="8">
        <v>25670.860507348214</v>
      </c>
      <c r="P44" s="8">
        <v>24054.958845972127</v>
      </c>
      <c r="Q44" s="8">
        <v>30556.302926903059</v>
      </c>
      <c r="R44" s="8">
        <v>28557.292447095562</v>
      </c>
      <c r="S44" s="8">
        <v>30891.670831762662</v>
      </c>
      <c r="T44" s="8">
        <v>35414.15476876076</v>
      </c>
      <c r="U44" s="8">
        <v>34071.779942459107</v>
      </c>
      <c r="V44" s="8">
        <v>31842.784985095324</v>
      </c>
      <c r="W44" s="8">
        <v>47681.940718765749</v>
      </c>
      <c r="X44" s="8">
        <v>44680.5092971782</v>
      </c>
      <c r="Y44" s="8">
        <v>45850.738624222213</v>
      </c>
      <c r="Z44" s="8">
        <v>42976.336685901195</v>
      </c>
      <c r="AA44" s="8">
        <v>40164.800629842277</v>
      </c>
    </row>
    <row r="45" spans="1:27">
      <c r="A45" s="16" t="s">
        <v>24</v>
      </c>
      <c r="B45" s="16" t="s">
        <v>84</v>
      </c>
      <c r="C45" s="8">
        <v>0</v>
      </c>
      <c r="D45" s="8">
        <v>1.709425413749786E-3</v>
      </c>
      <c r="E45" s="8">
        <v>2.2421000266261747E-3</v>
      </c>
      <c r="F45" s="8">
        <v>38093.365546203546</v>
      </c>
      <c r="G45" s="8">
        <v>35601.276201489156</v>
      </c>
      <c r="H45" s="8">
        <v>33360.285431629192</v>
      </c>
      <c r="I45" s="8">
        <v>31089.769867559789</v>
      </c>
      <c r="J45" s="8">
        <v>29055.859681215461</v>
      </c>
      <c r="K45" s="8">
        <v>27155.00904030144</v>
      </c>
      <c r="L45" s="8">
        <v>25445.6847938793</v>
      </c>
      <c r="M45" s="8">
        <v>23713.840398203633</v>
      </c>
      <c r="N45" s="8">
        <v>22162.467655699707</v>
      </c>
      <c r="O45" s="8">
        <v>20712.586588342823</v>
      </c>
      <c r="P45" s="8">
        <v>19408.793007975029</v>
      </c>
      <c r="Q45" s="8">
        <v>18087.822097977114</v>
      </c>
      <c r="R45" s="8">
        <v>26054.028506904189</v>
      </c>
      <c r="S45" s="8">
        <v>24349.559345464892</v>
      </c>
      <c r="T45" s="8">
        <v>22816.829523238393</v>
      </c>
      <c r="U45" s="8">
        <v>21263.90616287302</v>
      </c>
      <c r="V45" s="8">
        <v>19872.809492477081</v>
      </c>
      <c r="W45" s="8">
        <v>32510.459696940237</v>
      </c>
      <c r="X45" s="8">
        <v>30464.026314161143</v>
      </c>
      <c r="Y45" s="8">
        <v>37959.846357758492</v>
      </c>
      <c r="Z45" s="8">
        <v>35476.497703869689</v>
      </c>
      <c r="AA45" s="8">
        <v>36606.859572506793</v>
      </c>
    </row>
    <row r="46" spans="1:27">
      <c r="A46" s="16" t="s">
        <v>24</v>
      </c>
      <c r="B46" s="16" t="s">
        <v>187</v>
      </c>
      <c r="C46" s="8">
        <v>0</v>
      </c>
      <c r="D46" s="8">
        <v>0</v>
      </c>
      <c r="E46" s="8">
        <v>0</v>
      </c>
      <c r="F46" s="8">
        <v>0</v>
      </c>
      <c r="G46" s="8">
        <v>2.51825030605324E-4</v>
      </c>
      <c r="H46" s="8">
        <v>2.35973419949226E-4</v>
      </c>
      <c r="I46" s="8">
        <v>2.1991296615606301E-4</v>
      </c>
      <c r="J46" s="8">
        <v>2.05526136537206E-4</v>
      </c>
      <c r="K46" s="8">
        <v>1.92080501383142E-4</v>
      </c>
      <c r="L46" s="8">
        <v>1.7998962497091701E-4</v>
      </c>
      <c r="M46" s="8">
        <v>1.6773945266033998E-4</v>
      </c>
      <c r="N46" s="8">
        <v>1.5676584356413102E-4</v>
      </c>
      <c r="O46" s="8">
        <v>1.46510134131278E-4</v>
      </c>
      <c r="P46" s="8">
        <v>1.3728777208950901E-4</v>
      </c>
      <c r="Q46" s="8">
        <v>1.27943906494459E-4</v>
      </c>
      <c r="R46" s="8">
        <v>1.19573744354041E-4</v>
      </c>
      <c r="S46" s="8">
        <v>1.11751162916576E-4</v>
      </c>
      <c r="T46" s="8">
        <v>1.0471677113803899E-4</v>
      </c>
      <c r="U46" s="8">
        <v>9.7589702061388602E-5</v>
      </c>
      <c r="V46" s="8">
        <v>9.1205329003932E-5</v>
      </c>
      <c r="W46" s="8">
        <v>8.52386252135785E-5</v>
      </c>
      <c r="X46" s="8">
        <v>7.9873116088060306E-5</v>
      </c>
      <c r="Y46" s="8">
        <v>7.4436917000365388E-5</v>
      </c>
      <c r="Z46" s="8">
        <v>6.9567212130497894E-5</v>
      </c>
      <c r="AA46" s="8">
        <v>6.5016086085160297E-5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4.7108124370988623E-3</v>
      </c>
      <c r="E48" s="72">
        <v>-71894.895378775051</v>
      </c>
      <c r="F48" s="72">
        <v>-43527.368771324305</v>
      </c>
      <c r="G48" s="72">
        <v>-39537.61193333604</v>
      </c>
      <c r="H48" s="72">
        <v>-21193.724291053004</v>
      </c>
      <c r="I48" s="72">
        <v>-19274.988313503145</v>
      </c>
      <c r="J48" s="72">
        <v>-3557.9804883137431</v>
      </c>
      <c r="K48" s="72">
        <v>-705.32792436888417</v>
      </c>
      <c r="L48" s="72">
        <v>25025.39192090484</v>
      </c>
      <c r="M48" s="72">
        <v>48275.597549992824</v>
      </c>
      <c r="N48" s="72">
        <v>97597.601125678644</v>
      </c>
      <c r="O48" s="72">
        <v>91836.467812448798</v>
      </c>
      <c r="P48" s="72">
        <v>92078.199273330392</v>
      </c>
      <c r="Q48" s="72">
        <v>86152.256768607753</v>
      </c>
      <c r="R48" s="72">
        <v>103613.69229009841</v>
      </c>
      <c r="S48" s="72">
        <v>114667.53910534445</v>
      </c>
      <c r="T48" s="72">
        <v>125548.19977511272</v>
      </c>
      <c r="U48" s="72">
        <v>131618.80653011883</v>
      </c>
      <c r="V48" s="72">
        <v>128160.36079294446</v>
      </c>
      <c r="W48" s="72">
        <v>166637.6418270201</v>
      </c>
      <c r="X48" s="72">
        <v>156185.80371012227</v>
      </c>
      <c r="Y48" s="72">
        <v>163080.52684178183</v>
      </c>
      <c r="Z48" s="72">
        <v>153419.17814090743</v>
      </c>
      <c r="AA48" s="72">
        <v>146833.66381677845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-28875.2140447581</v>
      </c>
      <c r="E52" s="8">
        <v>-26909.95770200494</v>
      </c>
      <c r="F52" s="8">
        <v>-125971.99496667529</v>
      </c>
      <c r="G52" s="8">
        <v>-126089.26353458071</v>
      </c>
      <c r="H52" s="8">
        <v>-133131.31698292392</v>
      </c>
      <c r="I52" s="8">
        <v>-124070.3415337092</v>
      </c>
      <c r="J52" s="8">
        <v>-115953.59018612349</v>
      </c>
      <c r="K52" s="8">
        <v>-108367.8424537433</v>
      </c>
      <c r="L52" s="8">
        <v>-34798.772890595799</v>
      </c>
      <c r="M52" s="8">
        <v>-32430.353428251496</v>
      </c>
      <c r="N52" s="8">
        <v>-30308.741513288602</v>
      </c>
      <c r="O52" s="8">
        <v>-28325.926640043799</v>
      </c>
      <c r="P52" s="8">
        <v>-26542.896734351401</v>
      </c>
      <c r="Q52" s="8">
        <v>-24736.375680432302</v>
      </c>
      <c r="R52" s="8">
        <v>-23118.108106114498</v>
      </c>
      <c r="S52" s="8">
        <v>-21605.708531041699</v>
      </c>
      <c r="T52" s="8">
        <v>-20245.695673066602</v>
      </c>
      <c r="U52" s="8">
        <v>-18867.764802981012</v>
      </c>
      <c r="V52" s="8">
        <v>-17633.425103666617</v>
      </c>
      <c r="W52" s="8">
        <v>-16479.83654089276</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8.0280091669904493E-5</v>
      </c>
      <c r="E55" s="8">
        <v>7.9663527051390405E-5</v>
      </c>
      <c r="F55" s="8">
        <v>8.8371868376506713E-5</v>
      </c>
      <c r="G55" s="8">
        <v>8.9637240889684403E-5</v>
      </c>
      <c r="H55" s="8">
        <v>1.076245831187306E-4</v>
      </c>
      <c r="I55" s="8">
        <v>1.6101622160179628E-4</v>
      </c>
      <c r="J55" s="8">
        <v>1.7844929451664128E-4</v>
      </c>
      <c r="K55" s="8">
        <v>1.9914468760860059E-4</v>
      </c>
      <c r="L55" s="8">
        <v>6054.9828112857267</v>
      </c>
      <c r="M55" s="8">
        <v>5642.8780425368759</v>
      </c>
      <c r="N55" s="8">
        <v>6220.9621440634564</v>
      </c>
      <c r="O55" s="8">
        <v>5813.9833105894904</v>
      </c>
      <c r="P55" s="8">
        <v>5448.010975456833</v>
      </c>
      <c r="Q55" s="8">
        <v>5077.2169743579107</v>
      </c>
      <c r="R55" s="8">
        <v>13513.342916906622</v>
      </c>
      <c r="S55" s="8">
        <v>12629.292442189551</v>
      </c>
      <c r="T55" s="8">
        <v>12655.082022884617</v>
      </c>
      <c r="U55" s="8">
        <v>11793.771643741409</v>
      </c>
      <c r="V55" s="8">
        <v>11022.216486407962</v>
      </c>
      <c r="W55" s="8">
        <v>10301.136900315849</v>
      </c>
      <c r="X55" s="8">
        <v>9652.7120353751052</v>
      </c>
      <c r="Y55" s="8">
        <v>8995.7442478327284</v>
      </c>
      <c r="Z55" s="8">
        <v>8407.2376124553066</v>
      </c>
      <c r="AA55" s="8">
        <v>10102.239601518115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810.09363190662498</v>
      </c>
      <c r="H57" s="8">
        <v>2122.8181123181198</v>
      </c>
      <c r="I57" s="8">
        <v>4562.1266170190793</v>
      </c>
      <c r="J57" s="8">
        <v>8060.8506132679895</v>
      </c>
      <c r="K57" s="8">
        <v>12589.505488717601</v>
      </c>
      <c r="L57" s="8">
        <v>14995.8816449675</v>
      </c>
      <c r="M57" s="8">
        <v>17139.761236536997</v>
      </c>
      <c r="N57" s="8">
        <v>19015.0680552431</v>
      </c>
      <c r="O57" s="8">
        <v>20614.175054362</v>
      </c>
      <c r="P57" s="8">
        <v>21936.713275030801</v>
      </c>
      <c r="Q57" s="8">
        <v>23001.769211242899</v>
      </c>
      <c r="R57" s="8">
        <v>22056.339189709601</v>
      </c>
      <c r="S57" s="8">
        <v>24694.0059494421</v>
      </c>
      <c r="T57" s="8">
        <v>25282.728109952302</v>
      </c>
      <c r="U57" s="8">
        <v>24981.504171247798</v>
      </c>
      <c r="V57" s="8">
        <v>24226.278582037798</v>
      </c>
      <c r="W57" s="8">
        <v>22701.482066617998</v>
      </c>
      <c r="X57" s="8">
        <v>21272.493636947402</v>
      </c>
      <c r="Y57" s="8">
        <v>19824.678449986699</v>
      </c>
      <c r="Z57" s="8">
        <v>18527.736865377898</v>
      </c>
      <c r="AA57" s="8">
        <v>17315.641925436797</v>
      </c>
    </row>
    <row r="58" spans="1:27">
      <c r="A58" s="16" t="s">
        <v>25</v>
      </c>
      <c r="B58" s="16" t="s">
        <v>9</v>
      </c>
      <c r="C58" s="8">
        <v>0</v>
      </c>
      <c r="D58" s="8">
        <v>2.9602865369548767E-3</v>
      </c>
      <c r="E58" s="8">
        <v>66576.968381531071</v>
      </c>
      <c r="F58" s="8">
        <v>222607.11179064092</v>
      </c>
      <c r="G58" s="8">
        <v>208044.02965293365</v>
      </c>
      <c r="H58" s="8">
        <v>249438.78010509169</v>
      </c>
      <c r="I58" s="8">
        <v>300204.83541637147</v>
      </c>
      <c r="J58" s="8">
        <v>349536.47982916079</v>
      </c>
      <c r="K58" s="8">
        <v>414813.99450966023</v>
      </c>
      <c r="L58" s="8">
        <v>471828.37382799201</v>
      </c>
      <c r="M58" s="8">
        <v>517183.60656670254</v>
      </c>
      <c r="N58" s="8">
        <v>555749.2374803375</v>
      </c>
      <c r="O58" s="8">
        <v>597726.45910902624</v>
      </c>
      <c r="P58" s="8">
        <v>651564.19595615705</v>
      </c>
      <c r="Q58" s="8">
        <v>607218.45284472406</v>
      </c>
      <c r="R58" s="8">
        <v>567493.88164846704</v>
      </c>
      <c r="S58" s="8">
        <v>536151.08896652656</v>
      </c>
      <c r="T58" s="8">
        <v>506655.23486198095</v>
      </c>
      <c r="U58" s="8">
        <v>474852.56960570585</v>
      </c>
      <c r="V58" s="8">
        <v>445834.00327699992</v>
      </c>
      <c r="W58" s="8">
        <v>423542.21330937487</v>
      </c>
      <c r="X58" s="8">
        <v>399215.66213007341</v>
      </c>
      <c r="Y58" s="8">
        <v>372044.87019712321</v>
      </c>
      <c r="Z58" s="8">
        <v>347705.48606869049</v>
      </c>
      <c r="AA58" s="8">
        <v>324958.3981045282</v>
      </c>
    </row>
    <row r="59" spans="1:27">
      <c r="A59" s="16" t="s">
        <v>25</v>
      </c>
      <c r="B59" s="16" t="s">
        <v>8</v>
      </c>
      <c r="C59" s="8">
        <v>0</v>
      </c>
      <c r="D59" s="8">
        <v>2.411757735460469E-4</v>
      </c>
      <c r="E59" s="8">
        <v>3.346083967804663E-4</v>
      </c>
      <c r="F59" s="8">
        <v>3202.8672355453846</v>
      </c>
      <c r="G59" s="8">
        <v>2993.3338641619625</v>
      </c>
      <c r="H59" s="8">
        <v>2804.9127097423493</v>
      </c>
      <c r="I59" s="8">
        <v>2614.009128405241</v>
      </c>
      <c r="J59" s="8">
        <v>2442.9991847450146</v>
      </c>
      <c r="K59" s="8">
        <v>13116.964186185103</v>
      </c>
      <c r="L59" s="8">
        <v>12291.291659631266</v>
      </c>
      <c r="M59" s="8">
        <v>11454.740993033862</v>
      </c>
      <c r="N59" s="8">
        <v>10705.365411068611</v>
      </c>
      <c r="O59" s="8">
        <v>10005.014400081169</v>
      </c>
      <c r="P59" s="8">
        <v>9375.2295351791345</v>
      </c>
      <c r="Q59" s="8">
        <v>8737.1473275201533</v>
      </c>
      <c r="R59" s="8">
        <v>8165.558270567416</v>
      </c>
      <c r="S59" s="8">
        <v>7631.3628675636428</v>
      </c>
      <c r="T59" s="8">
        <v>7150.9922528088919</v>
      </c>
      <c r="U59" s="8">
        <v>6664.2927219094754</v>
      </c>
      <c r="V59" s="8">
        <v>6228.3109533208326</v>
      </c>
      <c r="W59" s="8">
        <v>5945.3907334981013</v>
      </c>
      <c r="X59" s="8">
        <v>5571.1466854468017</v>
      </c>
      <c r="Y59" s="8">
        <v>5191.9720316368212</v>
      </c>
      <c r="Z59" s="8">
        <v>4852.3103085894536</v>
      </c>
      <c r="AA59" s="8">
        <v>4534.8694460167808</v>
      </c>
    </row>
    <row r="60" spans="1:27">
      <c r="A60" s="16" t="s">
        <v>25</v>
      </c>
      <c r="B60" s="16" t="s">
        <v>84</v>
      </c>
      <c r="C60" s="8">
        <v>0</v>
      </c>
      <c r="D60" s="8">
        <v>1.63854052142181E-3</v>
      </c>
      <c r="E60" s="8">
        <v>2.757873167384726E-3</v>
      </c>
      <c r="F60" s="8">
        <v>47692.153718092748</v>
      </c>
      <c r="G60" s="8">
        <v>44572.106266176881</v>
      </c>
      <c r="H60" s="8">
        <v>41766.429352506479</v>
      </c>
      <c r="I60" s="8">
        <v>38923.787978467524</v>
      </c>
      <c r="J60" s="8">
        <v>36377.371968862957</v>
      </c>
      <c r="K60" s="8">
        <v>38653.217025734288</v>
      </c>
      <c r="L60" s="8">
        <v>36220.115973687221</v>
      </c>
      <c r="M60" s="8">
        <v>33754.959096681392</v>
      </c>
      <c r="N60" s="8">
        <v>31546.690735775424</v>
      </c>
      <c r="O60" s="8">
        <v>29482.888529896132</v>
      </c>
      <c r="P60" s="8">
        <v>27627.031433920911</v>
      </c>
      <c r="Q60" s="8">
        <v>25746.723635346818</v>
      </c>
      <c r="R60" s="8">
        <v>24062.358531005309</v>
      </c>
      <c r="S60" s="8">
        <v>22488.185536731991</v>
      </c>
      <c r="T60" s="8">
        <v>21072.623467173249</v>
      </c>
      <c r="U60" s="8">
        <v>19638.411531065787</v>
      </c>
      <c r="V60" s="8">
        <v>18353.655631398175</v>
      </c>
      <c r="W60" s="8">
        <v>17152.949183445045</v>
      </c>
      <c r="X60" s="8">
        <v>16073.223822521913</v>
      </c>
      <c r="Y60" s="8">
        <v>14979.273204845029</v>
      </c>
      <c r="Z60" s="8">
        <v>13999.322921132503</v>
      </c>
      <c r="AA60" s="8">
        <v>13083.47954769729</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-28875.209124475175</v>
      </c>
      <c r="E63" s="72">
        <v>39667.013851671225</v>
      </c>
      <c r="F63" s="72">
        <v>147530.13786597564</v>
      </c>
      <c r="G63" s="72">
        <v>130330.29997023565</v>
      </c>
      <c r="H63" s="72">
        <v>163001.6234043593</v>
      </c>
      <c r="I63" s="72">
        <v>222234.41776757035</v>
      </c>
      <c r="J63" s="72">
        <v>280464.11158836255</v>
      </c>
      <c r="K63" s="72">
        <v>370805.83895569865</v>
      </c>
      <c r="L63" s="72">
        <v>506591.87302696786</v>
      </c>
      <c r="M63" s="72">
        <v>552745.59250724025</v>
      </c>
      <c r="N63" s="72">
        <v>592928.58231319953</v>
      </c>
      <c r="O63" s="72">
        <v>635316.59376391117</v>
      </c>
      <c r="P63" s="72">
        <v>689408.28444139333</v>
      </c>
      <c r="Q63" s="72">
        <v>645044.93431275967</v>
      </c>
      <c r="R63" s="72">
        <v>612173.37245054159</v>
      </c>
      <c r="S63" s="72">
        <v>581988.22723141208</v>
      </c>
      <c r="T63" s="72">
        <v>552570.96504173335</v>
      </c>
      <c r="U63" s="72">
        <v>519062.78487068927</v>
      </c>
      <c r="V63" s="72">
        <v>488031.03982649808</v>
      </c>
      <c r="W63" s="72">
        <v>463163.33565235906</v>
      </c>
      <c r="X63" s="72">
        <v>451785.2383103646</v>
      </c>
      <c r="Y63" s="72">
        <v>421036.53813142446</v>
      </c>
      <c r="Z63" s="72">
        <v>393492.0937762456</v>
      </c>
      <c r="AA63" s="72">
        <v>369994.62862519722</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4.8411993075992304E-5</v>
      </c>
      <c r="E68" s="8">
        <v>5.4742725693109797E-5</v>
      </c>
      <c r="F68" s="8">
        <v>5.1161425867161197E-5</v>
      </c>
      <c r="G68" s="8">
        <v>7.0074072716955199E-5</v>
      </c>
      <c r="H68" s="8">
        <v>7.43358480674258E-5</v>
      </c>
      <c r="I68" s="8">
        <v>1.1079154481394899E-4</v>
      </c>
      <c r="J68" s="8">
        <v>1.2669706263764599E-4</v>
      </c>
      <c r="K68" s="8">
        <v>1.1840846972183E-4</v>
      </c>
      <c r="L68" s="8">
        <v>1.1095502096853E-4</v>
      </c>
      <c r="M68" s="8">
        <v>1.0340337388994E-4</v>
      </c>
      <c r="N68" s="8">
        <v>1.7936167796053302E-4</v>
      </c>
      <c r="O68" s="8">
        <v>1.67627736365025E-4</v>
      </c>
      <c r="P68" s="8">
        <v>1.5707608625449199E-4</v>
      </c>
      <c r="Q68" s="8">
        <v>1.46385419374112E-4</v>
      </c>
      <c r="R68" s="8">
        <v>1.3680880311527099E-4</v>
      </c>
      <c r="S68" s="8">
        <v>1.2785869446464099E-4</v>
      </c>
      <c r="T68" s="8">
        <v>1.2863652515325699E-4</v>
      </c>
      <c r="U68" s="8">
        <v>1.1988146719468901E-4</v>
      </c>
      <c r="V68" s="8">
        <v>1.1203875435635401E-4</v>
      </c>
      <c r="W68" s="8">
        <v>1.05179949450226E-4</v>
      </c>
      <c r="X68" s="8">
        <v>9.8559195335731195E-5</v>
      </c>
      <c r="Y68" s="8">
        <v>9.1851213551505498E-5</v>
      </c>
      <c r="Z68" s="8">
        <v>8.5842255631703287E-5</v>
      </c>
      <c r="AA68" s="8">
        <v>2.67260022509275E-4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7.9727040137348202E-5</v>
      </c>
      <c r="E70" s="8">
        <v>7.4300783042515001E-5</v>
      </c>
      <c r="F70" s="8">
        <v>7.3629053232511995E-5</v>
      </c>
      <c r="G70" s="8">
        <v>7.2667711105931613E-5</v>
      </c>
      <c r="H70" s="8">
        <v>8.8420703283201299E-5</v>
      </c>
      <c r="I70" s="8">
        <v>1.1574013941868381E-4</v>
      </c>
      <c r="J70" s="8">
        <v>1.4538273894020601E-4</v>
      </c>
      <c r="K70" s="8">
        <v>1.4579022823267009E-4</v>
      </c>
      <c r="L70" s="8">
        <v>6.7840579819935295E-4</v>
      </c>
      <c r="M70" s="8">
        <v>6.3223320394132602E-4</v>
      </c>
      <c r="N70" s="8">
        <v>607.7205783932792</v>
      </c>
      <c r="O70" s="8">
        <v>567.9631572187044</v>
      </c>
      <c r="P70" s="8">
        <v>532.2116244437525</v>
      </c>
      <c r="Q70" s="8">
        <v>495.98906935936139</v>
      </c>
      <c r="R70" s="8">
        <v>463.54118618805114</v>
      </c>
      <c r="S70" s="8">
        <v>433.21606173733022</v>
      </c>
      <c r="T70" s="8">
        <v>459.79787640782246</v>
      </c>
      <c r="U70" s="8">
        <v>1169.4975202621749</v>
      </c>
      <c r="V70" s="8">
        <v>1092.9883363892036</v>
      </c>
      <c r="W70" s="8">
        <v>1021.4844262474537</v>
      </c>
      <c r="X70" s="8">
        <v>957.18512535103082</v>
      </c>
      <c r="Y70" s="8">
        <v>892.0386886018789</v>
      </c>
      <c r="Z70" s="8">
        <v>833.68101715273224</v>
      </c>
      <c r="AA70" s="8">
        <v>1077.7318042968257</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6109.0342920247904</v>
      </c>
      <c r="H72" s="8">
        <v>5778.6143693829199</v>
      </c>
      <c r="I72" s="8">
        <v>5650.3644382884004</v>
      </c>
      <c r="J72" s="8">
        <v>5610.7900958540195</v>
      </c>
      <c r="K72" s="8">
        <v>5661.0488404890993</v>
      </c>
      <c r="L72" s="8">
        <v>5599.0445891704403</v>
      </c>
      <c r="M72" s="8">
        <v>5538.6585972562698</v>
      </c>
      <c r="N72" s="8">
        <v>5474.1121338597395</v>
      </c>
      <c r="O72" s="8">
        <v>5403.718132856</v>
      </c>
      <c r="P72" s="8">
        <v>5322.6959917702097</v>
      </c>
      <c r="Q72" s="8">
        <v>5226.0715316516898</v>
      </c>
      <c r="R72" s="8">
        <v>5124.0950437820602</v>
      </c>
      <c r="S72" s="8">
        <v>6331.2191643902606</v>
      </c>
      <c r="T72" s="8">
        <v>6347.4233692853404</v>
      </c>
      <c r="U72" s="8">
        <v>6374.1108155842394</v>
      </c>
      <c r="V72" s="8">
        <v>6402.8778457820399</v>
      </c>
      <c r="W72" s="8">
        <v>6441.69548743215</v>
      </c>
      <c r="X72" s="8">
        <v>6277.7491971186901</v>
      </c>
      <c r="Y72" s="8">
        <v>5850.4828522626494</v>
      </c>
      <c r="Z72" s="8">
        <v>6157.0368983389399</v>
      </c>
      <c r="AA72" s="8">
        <v>5754.2400903028401</v>
      </c>
    </row>
    <row r="73" spans="1:27">
      <c r="A73" s="16" t="s">
        <v>26</v>
      </c>
      <c r="B73" s="16" t="s">
        <v>9</v>
      </c>
      <c r="C73" s="8">
        <v>0</v>
      </c>
      <c r="D73" s="8">
        <v>2.5193054056757975E-3</v>
      </c>
      <c r="E73" s="8">
        <v>3.785424682323952E-3</v>
      </c>
      <c r="F73" s="8">
        <v>1024.5353039138163</v>
      </c>
      <c r="G73" s="8">
        <v>957.50962955930572</v>
      </c>
      <c r="H73" s="8">
        <v>897.23742512711044</v>
      </c>
      <c r="I73" s="8">
        <v>836.17105497893397</v>
      </c>
      <c r="J73" s="8">
        <v>781.47090949452445</v>
      </c>
      <c r="K73" s="8">
        <v>730.34666503621895</v>
      </c>
      <c r="L73" s="8">
        <v>684.37492202166572</v>
      </c>
      <c r="M73" s="8">
        <v>4444.1103987266424</v>
      </c>
      <c r="N73" s="8">
        <v>23284.809578357523</v>
      </c>
      <c r="O73" s="8">
        <v>23540.162617110935</v>
      </c>
      <c r="P73" s="8">
        <v>23215.724473763727</v>
      </c>
      <c r="Q73" s="8">
        <v>21897.736365277538</v>
      </c>
      <c r="R73" s="8">
        <v>22413.776410147275</v>
      </c>
      <c r="S73" s="8">
        <v>21274.717344814915</v>
      </c>
      <c r="T73" s="8">
        <v>19969.116066965238</v>
      </c>
      <c r="U73" s="8">
        <v>22709.049345557003</v>
      </c>
      <c r="V73" s="8">
        <v>21223.410774715809</v>
      </c>
      <c r="W73" s="8">
        <v>23620.97458094731</v>
      </c>
      <c r="X73" s="8">
        <v>22688.849062356538</v>
      </c>
      <c r="Y73" s="8">
        <v>21144.636394810233</v>
      </c>
      <c r="Z73" s="8">
        <v>19761.342420253342</v>
      </c>
      <c r="AA73" s="8">
        <v>18468.544312849805</v>
      </c>
    </row>
    <row r="74" spans="1:27">
      <c r="A74" s="16" t="s">
        <v>26</v>
      </c>
      <c r="B74" s="16" t="s">
        <v>8</v>
      </c>
      <c r="C74" s="8">
        <v>0</v>
      </c>
      <c r="D74" s="8">
        <v>4.1741451557669772E-4</v>
      </c>
      <c r="E74" s="8">
        <v>6.6620580673579992E-4</v>
      </c>
      <c r="F74" s="8">
        <v>7345.9401117985935</v>
      </c>
      <c r="G74" s="8">
        <v>6865.3645885537826</v>
      </c>
      <c r="H74" s="8">
        <v>6433.211016653775</v>
      </c>
      <c r="I74" s="8">
        <v>5995.363871425011</v>
      </c>
      <c r="J74" s="8">
        <v>5603.1438035094861</v>
      </c>
      <c r="K74" s="8">
        <v>5236.5829924755735</v>
      </c>
      <c r="L74" s="8">
        <v>4906.9562092859142</v>
      </c>
      <c r="M74" s="8">
        <v>4572.9866313509538</v>
      </c>
      <c r="N74" s="8">
        <v>6095.6030268210443</v>
      </c>
      <c r="O74" s="8">
        <v>5696.8252579136315</v>
      </c>
      <c r="P74" s="8">
        <v>5338.2276590662505</v>
      </c>
      <c r="Q74" s="8">
        <v>4974.9056371398174</v>
      </c>
      <c r="R74" s="8">
        <v>7349.8174104128984</v>
      </c>
      <c r="S74" s="8">
        <v>6868.9882941811557</v>
      </c>
      <c r="T74" s="8">
        <v>12192.710321437249</v>
      </c>
      <c r="U74" s="8">
        <v>11362.869144402799</v>
      </c>
      <c r="V74" s="8">
        <v>10619.50387031583</v>
      </c>
      <c r="W74" s="8">
        <v>9924.7699983728762</v>
      </c>
      <c r="X74" s="8">
        <v>9300.0362729124499</v>
      </c>
      <c r="Y74" s="8">
        <v>8667.0717838971595</v>
      </c>
      <c r="Z74" s="8">
        <v>8100.0670858015692</v>
      </c>
      <c r="AA74" s="8">
        <v>7570.1561528462526</v>
      </c>
    </row>
    <row r="75" spans="1:27">
      <c r="A75" s="16" t="s">
        <v>26</v>
      </c>
      <c r="B75" s="16" t="s">
        <v>84</v>
      </c>
      <c r="C75" s="8">
        <v>0</v>
      </c>
      <c r="D75" s="8">
        <v>1.5901718569154451E-3</v>
      </c>
      <c r="E75" s="8">
        <v>2.7051514565582871E-3</v>
      </c>
      <c r="F75" s="8">
        <v>8398.5663516634922</v>
      </c>
      <c r="G75" s="8">
        <v>7849.1274292750177</v>
      </c>
      <c r="H75" s="8">
        <v>7355.0490141949304</v>
      </c>
      <c r="I75" s="8">
        <v>6854.461173139176</v>
      </c>
      <c r="J75" s="8">
        <v>6406.0384777850677</v>
      </c>
      <c r="K75" s="8">
        <v>5986.9518467297348</v>
      </c>
      <c r="L75" s="8">
        <v>5610.0916535112674</v>
      </c>
      <c r="M75" s="8">
        <v>5228.2663708331802</v>
      </c>
      <c r="N75" s="8">
        <v>4886.2303819491126</v>
      </c>
      <c r="O75" s="8">
        <v>4566.5704491478155</v>
      </c>
      <c r="P75" s="8">
        <v>4279.1188935199461</v>
      </c>
      <c r="Q75" s="8">
        <v>3987.8801968920984</v>
      </c>
      <c r="R75" s="8">
        <v>4717.9836209938085</v>
      </c>
      <c r="S75" s="8">
        <v>4409.3304856819941</v>
      </c>
      <c r="T75" s="8">
        <v>4131.7767018302065</v>
      </c>
      <c r="U75" s="8">
        <v>4839.671811708231</v>
      </c>
      <c r="V75" s="8">
        <v>4523.0577666918216</v>
      </c>
      <c r="W75" s="8">
        <v>4227.1567901233921</v>
      </c>
      <c r="X75" s="8">
        <v>3961.0702797465183</v>
      </c>
      <c r="Y75" s="8">
        <v>3691.478110369867</v>
      </c>
      <c r="Z75" s="8">
        <v>3449.9831975586981</v>
      </c>
      <c r="AA75" s="8">
        <v>3848.6429794033133</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4.6550308113812808E-3</v>
      </c>
      <c r="E78" s="70">
        <v>7.2858254543536642E-3</v>
      </c>
      <c r="F78" s="70">
        <v>16769.04189216638</v>
      </c>
      <c r="G78" s="70">
        <v>21781.036082154678</v>
      </c>
      <c r="H78" s="70">
        <v>20464.111988115288</v>
      </c>
      <c r="I78" s="70">
        <v>19336.360764363206</v>
      </c>
      <c r="J78" s="70">
        <v>18401.443558722898</v>
      </c>
      <c r="K78" s="70">
        <v>17614.930608929324</v>
      </c>
      <c r="L78" s="70">
        <v>16800.468163350106</v>
      </c>
      <c r="M78" s="70">
        <v>19784.022733803624</v>
      </c>
      <c r="N78" s="70">
        <v>40348.475878742378</v>
      </c>
      <c r="O78" s="70">
        <v>39775.239781874821</v>
      </c>
      <c r="P78" s="70">
        <v>38687.978799639968</v>
      </c>
      <c r="Q78" s="70">
        <v>36582.582946705923</v>
      </c>
      <c r="R78" s="70">
        <v>40069.213808332897</v>
      </c>
      <c r="S78" s="70">
        <v>39317.471478664353</v>
      </c>
      <c r="T78" s="70">
        <v>43100.824464562378</v>
      </c>
      <c r="U78" s="70">
        <v>46455.19875739592</v>
      </c>
      <c r="V78" s="70">
        <v>43861.838705933464</v>
      </c>
      <c r="W78" s="70">
        <v>45236.08138830313</v>
      </c>
      <c r="X78" s="70">
        <v>43184.890036044424</v>
      </c>
      <c r="Y78" s="70">
        <v>40245.707921793008</v>
      </c>
      <c r="Z78" s="70">
        <v>38302.110704947539</v>
      </c>
      <c r="AA78" s="70">
        <v>36719.315606959055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2.1972148602509901E-5</v>
      </c>
      <c r="E83" s="8">
        <v>2.0476714593700499E-5</v>
      </c>
      <c r="F83" s="8">
        <v>1.9137116437380601E-5</v>
      </c>
      <c r="G83" s="8">
        <v>2.5776381582287701E-5</v>
      </c>
      <c r="H83" s="8">
        <v>2.7028742568605099E-5</v>
      </c>
      <c r="I83" s="8">
        <v>2.8618414002072102E-5</v>
      </c>
      <c r="J83" s="8">
        <v>2.9054851589883399E-5</v>
      </c>
      <c r="K83" s="8">
        <v>2.8866588378769501E-5</v>
      </c>
      <c r="L83" s="8">
        <v>2.8589738585591497E-5</v>
      </c>
      <c r="M83" s="8">
        <v>2.7968996842533097E-5</v>
      </c>
      <c r="N83" s="8">
        <v>2.75712521035936E-5</v>
      </c>
      <c r="O83" s="8">
        <v>2.7080633190788801E-5</v>
      </c>
      <c r="P83" s="8">
        <v>2.6084259342906101E-5</v>
      </c>
      <c r="Q83" s="8">
        <v>2.5833470378959299E-5</v>
      </c>
      <c r="R83" s="8">
        <v>2.5230207407853598E-5</v>
      </c>
      <c r="S83" s="8">
        <v>2.4851545112822502E-5</v>
      </c>
      <c r="T83" s="8">
        <v>2.3902868876462101E-5</v>
      </c>
      <c r="U83" s="8">
        <v>2.3483659022836399E-5</v>
      </c>
      <c r="V83" s="8">
        <v>2.32029316164041E-5</v>
      </c>
      <c r="W83" s="8">
        <v>2.2786668181559001E-5</v>
      </c>
      <c r="X83" s="8">
        <v>2.2583195666730899E-5</v>
      </c>
      <c r="Y83" s="8">
        <v>2.4393404816231397E-5</v>
      </c>
      <c r="Z83" s="8">
        <v>2.2797574588259099E-5</v>
      </c>
      <c r="AA83" s="8">
        <v>3.2140057737802401E-5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7.3335668077773998E-5</v>
      </c>
      <c r="E85" s="8">
        <v>6.8344410550518408E-5</v>
      </c>
      <c r="F85" s="8">
        <v>6.5341820684931495E-5</v>
      </c>
      <c r="G85" s="8">
        <v>6.8056853693247103E-5</v>
      </c>
      <c r="H85" s="8">
        <v>8.28089527873052E-5</v>
      </c>
      <c r="I85" s="8">
        <v>1.0342246387484691E-4</v>
      </c>
      <c r="J85" s="8">
        <v>1.3329840884682069E-4</v>
      </c>
      <c r="K85" s="8">
        <v>1.3321672413450469E-4</v>
      </c>
      <c r="L85" s="8">
        <v>1.3358666728272389E-4</v>
      </c>
      <c r="M85" s="8">
        <v>1.3221411099392319E-4</v>
      </c>
      <c r="N85" s="8">
        <v>1.3181478974261528E-4</v>
      </c>
      <c r="O85" s="8">
        <v>1.311815751288133E-4</v>
      </c>
      <c r="P85" s="8">
        <v>1.3023041328104752E-4</v>
      </c>
      <c r="Q85" s="8">
        <v>1.2926455197912371E-4</v>
      </c>
      <c r="R85" s="8">
        <v>1.2839379406450011E-4</v>
      </c>
      <c r="S85" s="8">
        <v>1.2791645660928562E-4</v>
      </c>
      <c r="T85" s="8">
        <v>1.2807004762835039E-4</v>
      </c>
      <c r="U85" s="8">
        <v>1.2696208827264998E-4</v>
      </c>
      <c r="V85" s="8">
        <v>1.2651081527458648E-4</v>
      </c>
      <c r="W85" s="8">
        <v>1.258877901574548E-4</v>
      </c>
      <c r="X85" s="8">
        <v>1.2602630947816079E-4</v>
      </c>
      <c r="Y85" s="8">
        <v>1.3029022189166021E-4</v>
      </c>
      <c r="Z85" s="8">
        <v>1.2563535926647302E-4</v>
      </c>
      <c r="AA85" s="8">
        <v>1.2858589657817359E-4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457.47055254630902</v>
      </c>
      <c r="H87" s="8">
        <v>829.23147102884991</v>
      </c>
      <c r="I87" s="8">
        <v>1210.8926650010799</v>
      </c>
      <c r="J87" s="8">
        <v>1525.9630949012901</v>
      </c>
      <c r="K87" s="8">
        <v>1808.4255401820201</v>
      </c>
      <c r="L87" s="8">
        <v>1694.59071806524</v>
      </c>
      <c r="M87" s="8">
        <v>1635.44771592233</v>
      </c>
      <c r="N87" s="8">
        <v>1558.39385678547</v>
      </c>
      <c r="O87" s="8">
        <v>1485.6728296434801</v>
      </c>
      <c r="P87" s="8">
        <v>1392.1542973465</v>
      </c>
      <c r="Q87" s="8">
        <v>1348.3792680077299</v>
      </c>
      <c r="R87" s="8">
        <v>1289.30133313684</v>
      </c>
      <c r="S87" s="8">
        <v>1262.0246538333599</v>
      </c>
      <c r="T87" s="8">
        <v>1199.68461687901</v>
      </c>
      <c r="U87" s="8">
        <v>1219.42149019576</v>
      </c>
      <c r="V87" s="8">
        <v>1193.4776491227999</v>
      </c>
      <c r="W87" s="8">
        <v>1154.2609468578401</v>
      </c>
      <c r="X87" s="8">
        <v>1081.6037726240199</v>
      </c>
      <c r="Y87" s="8">
        <v>1051.3838469195998</v>
      </c>
      <c r="Z87" s="8">
        <v>994.11777457676703</v>
      </c>
      <c r="AA87" s="8">
        <v>937.70904926996309</v>
      </c>
    </row>
    <row r="88" spans="1:27">
      <c r="A88" s="16" t="s">
        <v>27</v>
      </c>
      <c r="B88" s="16" t="s">
        <v>9</v>
      </c>
      <c r="C88" s="8">
        <v>0</v>
      </c>
      <c r="D88" s="8">
        <v>16029.558295991095</v>
      </c>
      <c r="E88" s="8">
        <v>22407.868512755711</v>
      </c>
      <c r="F88" s="8">
        <v>28111.927909905189</v>
      </c>
      <c r="G88" s="8">
        <v>29091.949471710086</v>
      </c>
      <c r="H88" s="8">
        <v>29902.365564127849</v>
      </c>
      <c r="I88" s="8">
        <v>30329.069085924009</v>
      </c>
      <c r="J88" s="8">
        <v>30645.739104333883</v>
      </c>
      <c r="K88" s="8">
        <v>30791.171781450248</v>
      </c>
      <c r="L88" s="8">
        <v>30867.90191832267</v>
      </c>
      <c r="M88" s="8">
        <v>30644.820917467117</v>
      </c>
      <c r="N88" s="8">
        <v>30394.97477164293</v>
      </c>
      <c r="O88" s="8">
        <v>30021.892451351247</v>
      </c>
      <c r="P88" s="8">
        <v>29604.975567580997</v>
      </c>
      <c r="Q88" s="8">
        <v>27590.048029330406</v>
      </c>
      <c r="R88" s="8">
        <v>25785.091609014798</v>
      </c>
      <c r="S88" s="8">
        <v>24098.216450311247</v>
      </c>
      <c r="T88" s="8">
        <v>22581.307889797976</v>
      </c>
      <c r="U88" s="8">
        <v>21044.414234439111</v>
      </c>
      <c r="V88" s="8">
        <v>19667.676849138046</v>
      </c>
      <c r="W88" s="8">
        <v>18381.006395944027</v>
      </c>
      <c r="X88" s="8">
        <v>17223.978612981475</v>
      </c>
      <c r="Y88" s="8">
        <v>16051.707122795244</v>
      </c>
      <c r="Z88" s="8">
        <v>15001.595437686376</v>
      </c>
      <c r="AA88" s="8">
        <v>14020.182656932611</v>
      </c>
    </row>
    <row r="89" spans="1:27">
      <c r="A89" s="16" t="s">
        <v>27</v>
      </c>
      <c r="B89" s="16" t="s">
        <v>8</v>
      </c>
      <c r="C89" s="8">
        <v>0</v>
      </c>
      <c r="D89" s="8">
        <v>2.9582772820456899E-4</v>
      </c>
      <c r="E89" s="8">
        <v>3.7894762559298901E-4</v>
      </c>
      <c r="F89" s="8">
        <v>364.90879249755397</v>
      </c>
      <c r="G89" s="8">
        <v>341.03625590386974</v>
      </c>
      <c r="H89" s="8">
        <v>319.56907317303825</v>
      </c>
      <c r="I89" s="8">
        <v>297.81906279253081</v>
      </c>
      <c r="J89" s="8">
        <v>278.3355726257758</v>
      </c>
      <c r="K89" s="8">
        <v>260.12670409156345</v>
      </c>
      <c r="L89" s="8">
        <v>243.75254825886486</v>
      </c>
      <c r="M89" s="8">
        <v>227.16265405201537</v>
      </c>
      <c r="N89" s="8">
        <v>212.30156248201328</v>
      </c>
      <c r="O89" s="8">
        <v>198.41268753468651</v>
      </c>
      <c r="P89" s="8">
        <v>185.92322917985587</v>
      </c>
      <c r="Q89" s="8">
        <v>173.26922483712059</v>
      </c>
      <c r="R89" s="8">
        <v>161.93386552628755</v>
      </c>
      <c r="S89" s="8">
        <v>151.34007339823796</v>
      </c>
      <c r="T89" s="8">
        <v>141.81368654667747</v>
      </c>
      <c r="U89" s="8">
        <v>132.16179474797468</v>
      </c>
      <c r="V89" s="8">
        <v>123.51570651599366</v>
      </c>
      <c r="W89" s="8">
        <v>115.43525186757583</v>
      </c>
      <c r="X89" s="8">
        <v>108.16896875788572</v>
      </c>
      <c r="Y89" s="8">
        <v>100.80696595257041</v>
      </c>
      <c r="Z89" s="8">
        <v>94.212118428690545</v>
      </c>
      <c r="AA89" s="8">
        <v>88.04871364198037</v>
      </c>
    </row>
    <row r="90" spans="1:27">
      <c r="A90" s="16" t="s">
        <v>27</v>
      </c>
      <c r="B90" s="16" t="s">
        <v>84</v>
      </c>
      <c r="C90" s="8">
        <v>0</v>
      </c>
      <c r="D90" s="8">
        <v>9.1135536457479991E-4</v>
      </c>
      <c r="E90" s="8">
        <v>1.1091283041054379E-3</v>
      </c>
      <c r="F90" s="8">
        <v>2.6407444989458408E-3</v>
      </c>
      <c r="G90" s="8">
        <v>2.4679855123460959E-3</v>
      </c>
      <c r="H90" s="8">
        <v>2.3126334198532899E-3</v>
      </c>
      <c r="I90" s="8">
        <v>2.1552345815092503E-3</v>
      </c>
      <c r="J90" s="8">
        <v>2.0142379260831402E-3</v>
      </c>
      <c r="K90" s="8">
        <v>1.8824653509552541E-3</v>
      </c>
      <c r="L90" s="8">
        <v>1.7932117147270719E-3</v>
      </c>
      <c r="M90" s="8">
        <v>1.7301649956113561E-3</v>
      </c>
      <c r="N90" s="8">
        <v>1.6770041985736729E-3</v>
      </c>
      <c r="O90" s="8">
        <v>1.6908622764516199E-3</v>
      </c>
      <c r="P90" s="8">
        <v>1.7525457849677467E-3</v>
      </c>
      <c r="Q90" s="8">
        <v>1.7732843347447798E-3</v>
      </c>
      <c r="R90" s="8">
        <v>1.8296533970981489E-3</v>
      </c>
      <c r="S90" s="8">
        <v>1.83944678654549E-3</v>
      </c>
      <c r="T90" s="8">
        <v>1.897035562777124E-3</v>
      </c>
      <c r="U90" s="8">
        <v>1.910513429354741E-3</v>
      </c>
      <c r="V90" s="8">
        <v>1.9054133538583002E-3</v>
      </c>
      <c r="W90" s="8">
        <v>1.9060287205477499E-3</v>
      </c>
      <c r="X90" s="8">
        <v>2.1767122668486551E-3</v>
      </c>
      <c r="Y90" s="8">
        <v>2.3338322596786381E-3</v>
      </c>
      <c r="Z90" s="8">
        <v>2.6586715737446499E-3</v>
      </c>
      <c r="AA90" s="8">
        <v>2.6032759196186E-3</v>
      </c>
    </row>
    <row r="91" spans="1:27">
      <c r="A91" s="16" t="s">
        <v>27</v>
      </c>
      <c r="B91" s="16" t="s">
        <v>187</v>
      </c>
      <c r="C91" s="8">
        <v>0</v>
      </c>
      <c r="D91" s="8">
        <v>0</v>
      </c>
      <c r="E91" s="8">
        <v>9.3748732213701788E-4</v>
      </c>
      <c r="F91" s="8">
        <v>1.521513514738384E-3</v>
      </c>
      <c r="G91" s="8">
        <v>1.421975247023001E-3</v>
      </c>
      <c r="H91" s="8">
        <v>1.3407526676227251E-3</v>
      </c>
      <c r="I91" s="8">
        <v>1.273624491806338E-3</v>
      </c>
      <c r="J91" s="8">
        <v>1.214267348245369E-3</v>
      </c>
      <c r="K91" s="8">
        <v>1.1938199478386412E-3</v>
      </c>
      <c r="L91" s="8">
        <v>1.1971727857410007E-3</v>
      </c>
      <c r="M91" s="8">
        <v>1.182181063874614E-3</v>
      </c>
      <c r="N91" s="8">
        <v>1.178291665806928E-3</v>
      </c>
      <c r="O91" s="8">
        <v>1.1739602900491918E-3</v>
      </c>
      <c r="P91" s="8">
        <v>1.1644109327014409E-3</v>
      </c>
      <c r="Q91" s="8">
        <v>1.1447445790324019E-3</v>
      </c>
      <c r="R91" s="8">
        <v>1.1420164543833843E-3</v>
      </c>
      <c r="S91" s="8">
        <v>1.1301779146725879E-3</v>
      </c>
      <c r="T91" s="8">
        <v>1.138086733316892E-3</v>
      </c>
      <c r="U91" s="8">
        <v>1.129951344228827E-3</v>
      </c>
      <c r="V91" s="8">
        <v>1.1186647431768041E-3</v>
      </c>
      <c r="W91" s="8">
        <v>1.1047279478828308E-3</v>
      </c>
      <c r="X91" s="8">
        <v>1.1064304564083153E-3</v>
      </c>
      <c r="Y91" s="8">
        <v>1.145434660892625E-3</v>
      </c>
      <c r="Z91" s="8">
        <v>1.094232749360714E-3</v>
      </c>
      <c r="AA91" s="8">
        <v>1.0771146702936961E-3</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16029.559598482003</v>
      </c>
      <c r="E93" s="70">
        <v>22407.871027140089</v>
      </c>
      <c r="F93" s="70">
        <v>28476.840949139692</v>
      </c>
      <c r="G93" s="70">
        <v>29890.460263954261</v>
      </c>
      <c r="H93" s="70">
        <v>31051.16987155352</v>
      </c>
      <c r="I93" s="70">
        <v>31837.784374617575</v>
      </c>
      <c r="J93" s="70">
        <v>32450.041162719481</v>
      </c>
      <c r="K93" s="70">
        <v>32859.727264092442</v>
      </c>
      <c r="L93" s="70">
        <v>32806.248337207682</v>
      </c>
      <c r="M93" s="70">
        <v>32507.43435997063</v>
      </c>
      <c r="N93" s="70">
        <v>32165.67320559232</v>
      </c>
      <c r="O93" s="70">
        <v>31705.980991614186</v>
      </c>
      <c r="P93" s="70">
        <v>31183.056167378742</v>
      </c>
      <c r="Q93" s="70">
        <v>29111.699595302191</v>
      </c>
      <c r="R93" s="70">
        <v>27236.329932971777</v>
      </c>
      <c r="S93" s="70">
        <v>25511.584299935552</v>
      </c>
      <c r="T93" s="70">
        <v>23922.809380318875</v>
      </c>
      <c r="U93" s="70">
        <v>22396.000710293367</v>
      </c>
      <c r="V93" s="70">
        <v>20984.673378568685</v>
      </c>
      <c r="W93" s="70">
        <v>19650.705754100571</v>
      </c>
      <c r="X93" s="70">
        <v>18413.754786115609</v>
      </c>
      <c r="Y93" s="70">
        <v>17203.901569617963</v>
      </c>
      <c r="Z93" s="70">
        <v>16089.92923202909</v>
      </c>
      <c r="AA93" s="70">
        <v>15045.944260961098</v>
      </c>
    </row>
  </sheetData>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220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2766564.3559999997</v>
      </c>
      <c r="D6" s="8">
        <v>2182722.1809999999</v>
      </c>
      <c r="E6" s="8">
        <v>1747798.4148705215</v>
      </c>
      <c r="F6" s="8">
        <v>605497.78098112624</v>
      </c>
      <c r="G6" s="8">
        <v>548434.25143349881</v>
      </c>
      <c r="H6" s="8">
        <v>497252.43357640191</v>
      </c>
      <c r="I6" s="8">
        <v>456988.70328370651</v>
      </c>
      <c r="J6" s="8">
        <v>391495.51992472529</v>
      </c>
      <c r="K6" s="8">
        <v>309244.3366538675</v>
      </c>
      <c r="L6" s="8">
        <v>240640.13575947069</v>
      </c>
      <c r="M6" s="8">
        <v>203000.78859799332</v>
      </c>
      <c r="N6" s="8">
        <v>164116.88463594019</v>
      </c>
      <c r="O6" s="8">
        <v>84679.197285933304</v>
      </c>
      <c r="P6" s="8">
        <v>79406.632637371804</v>
      </c>
      <c r="Q6" s="8">
        <v>3608.9584837804</v>
      </c>
      <c r="R6" s="8">
        <v>2.0987202699999999E-2</v>
      </c>
      <c r="S6" s="8">
        <v>1.1071794900000001E-2</v>
      </c>
      <c r="T6" s="8">
        <v>8.1272283099999999E-3</v>
      </c>
      <c r="U6" s="8">
        <v>6.4154422999999992E-3</v>
      </c>
      <c r="V6" s="8">
        <v>4.34859702E-3</v>
      </c>
      <c r="W6" s="8">
        <v>3.8158184800000002E-3</v>
      </c>
      <c r="X6" s="8">
        <v>3.4114779000000003E-3</v>
      </c>
      <c r="Y6" s="8">
        <v>3.0130881300000001E-3</v>
      </c>
      <c r="Z6" s="8">
        <v>2.9111232399999997E-3</v>
      </c>
      <c r="AA6" s="8">
        <v>3.6362840000000005E-3</v>
      </c>
    </row>
    <row r="7" spans="1:27">
      <c r="A7" s="16" t="s">
        <v>17</v>
      </c>
      <c r="B7" s="16" t="s">
        <v>11</v>
      </c>
      <c r="C7" s="8">
        <v>295527.522</v>
      </c>
      <c r="D7" s="8">
        <v>247671.3676259185</v>
      </c>
      <c r="E7" s="8">
        <v>156983.89164954191</v>
      </c>
      <c r="F7" s="8">
        <v>26943.942589329159</v>
      </c>
      <c r="G7" s="8">
        <v>19345.498625346401</v>
      </c>
      <c r="H7" s="8">
        <v>6.0358615999999993E-3</v>
      </c>
      <c r="I7" s="8">
        <v>5.4549783700000003E-3</v>
      </c>
      <c r="J7" s="8">
        <v>5.0278984600000002E-3</v>
      </c>
      <c r="K7" s="8">
        <v>3.1435607699999996E-3</v>
      </c>
      <c r="L7" s="8">
        <v>9.5204738000000003E-4</v>
      </c>
      <c r="M7" s="8">
        <v>6.9957216999999995E-4</v>
      </c>
      <c r="N7" s="8">
        <v>6.4987032000000001E-4</v>
      </c>
      <c r="O7" s="8">
        <v>6.1663347999999993E-4</v>
      </c>
      <c r="P7" s="8">
        <v>5.8030062999999993E-4</v>
      </c>
      <c r="Q7" s="8">
        <v>4.9174639E-4</v>
      </c>
      <c r="R7" s="8">
        <v>4.4039156999999994E-4</v>
      </c>
      <c r="S7" s="8">
        <v>3.9618965999999999E-4</v>
      </c>
      <c r="T7" s="8">
        <v>3.7080402E-4</v>
      </c>
      <c r="U7" s="8">
        <v>3.2807510999999999E-4</v>
      </c>
      <c r="V7" s="8">
        <v>2.6236097000000003E-4</v>
      </c>
      <c r="W7" s="8">
        <v>2.4511175000000004E-4</v>
      </c>
      <c r="X7" s="8">
        <v>0</v>
      </c>
      <c r="Y7" s="8">
        <v>0</v>
      </c>
      <c r="Z7" s="8">
        <v>0</v>
      </c>
      <c r="AA7" s="8">
        <v>0</v>
      </c>
    </row>
    <row r="8" spans="1:27">
      <c r="A8" s="16" t="s">
        <v>17</v>
      </c>
      <c r="B8" s="16" t="s">
        <v>7</v>
      </c>
      <c r="C8" s="8">
        <v>593248.28084411949</v>
      </c>
      <c r="D8" s="8">
        <v>392421.66439031821</v>
      </c>
      <c r="E8" s="8">
        <v>728439.43363001861</v>
      </c>
      <c r="F8" s="8">
        <v>745834.3942001824</v>
      </c>
      <c r="G8" s="8">
        <v>649037.94688292046</v>
      </c>
      <c r="H8" s="8">
        <v>533829.0263010941</v>
      </c>
      <c r="I8" s="8">
        <v>599209.15354014025</v>
      </c>
      <c r="J8" s="8">
        <v>606694.40344741906</v>
      </c>
      <c r="K8" s="8">
        <v>509493.93428900087</v>
      </c>
      <c r="L8" s="8">
        <v>432602.44863442762</v>
      </c>
      <c r="M8" s="8">
        <v>384259.77570732211</v>
      </c>
      <c r="N8" s="8">
        <v>342751.36293643719</v>
      </c>
      <c r="O8" s="8">
        <v>321178.47897911386</v>
      </c>
      <c r="P8" s="8">
        <v>287541.80111779692</v>
      </c>
      <c r="Q8" s="8">
        <v>274333.23736733227</v>
      </c>
      <c r="R8" s="8">
        <v>218930.68172144468</v>
      </c>
      <c r="S8" s="8">
        <v>224304.69435886666</v>
      </c>
      <c r="T8" s="8">
        <v>184612.86180341901</v>
      </c>
      <c r="U8" s="8">
        <v>165267.02287471239</v>
      </c>
      <c r="V8" s="8">
        <v>123117.36143890589</v>
      </c>
      <c r="W8" s="8">
        <v>111783.18164489443</v>
      </c>
      <c r="X8" s="8">
        <v>91811.130731986312</v>
      </c>
      <c r="Y8" s="8">
        <v>96435.97350628869</v>
      </c>
      <c r="Z8" s="8">
        <v>85974.676770473205</v>
      </c>
      <c r="AA8" s="8">
        <v>58622.876974822204</v>
      </c>
    </row>
    <row r="9" spans="1:27">
      <c r="A9" s="16" t="s">
        <v>17</v>
      </c>
      <c r="B9" s="16" t="s">
        <v>12</v>
      </c>
      <c r="C9" s="8">
        <v>2758.09512</v>
      </c>
      <c r="D9" s="8">
        <v>1878.6472944631601</v>
      </c>
      <c r="E9" s="8">
        <v>14104.7996</v>
      </c>
      <c r="F9" s="8">
        <v>23023.269499999999</v>
      </c>
      <c r="G9" s="8">
        <v>31619.645100000002</v>
      </c>
      <c r="H9" s="8">
        <v>27228.326099999998</v>
      </c>
      <c r="I9" s="8">
        <v>48020.443099999997</v>
      </c>
      <c r="J9" s="8">
        <v>22334.322</v>
      </c>
      <c r="K9" s="8">
        <v>31253.6976</v>
      </c>
      <c r="L9" s="8">
        <v>11174.627700000001</v>
      </c>
      <c r="M9" s="8">
        <v>11031.358249999999</v>
      </c>
      <c r="N9" s="8">
        <v>18709.7232</v>
      </c>
      <c r="O9" s="8">
        <v>15555.758599999999</v>
      </c>
      <c r="P9" s="8">
        <v>727.86924999999997</v>
      </c>
      <c r="Q9" s="8">
        <v>706.96289999999999</v>
      </c>
      <c r="R9" s="8">
        <v>643.81406000000004</v>
      </c>
      <c r="S9" s="8">
        <v>640.82600000000002</v>
      </c>
      <c r="T9" s="8">
        <v>562.82256000000007</v>
      </c>
      <c r="U9" s="8">
        <v>491.46388000000002</v>
      </c>
      <c r="V9" s="8">
        <v>468.05946999999998</v>
      </c>
      <c r="W9" s="8">
        <v>470.87465999999995</v>
      </c>
      <c r="X9" s="8">
        <v>393.32765999999998</v>
      </c>
      <c r="Y9" s="8">
        <v>367.45728000000003</v>
      </c>
      <c r="Z9" s="8">
        <v>340.69044000000002</v>
      </c>
      <c r="AA9" s="8">
        <v>0</v>
      </c>
    </row>
    <row r="10" spans="1:27">
      <c r="A10" s="16" t="s">
        <v>17</v>
      </c>
      <c r="B10" s="16" t="s">
        <v>4</v>
      </c>
      <c r="C10" s="8">
        <v>394273.01749336976</v>
      </c>
      <c r="D10" s="8">
        <v>218301.48388287338</v>
      </c>
      <c r="E10" s="8">
        <v>394721.35261469847</v>
      </c>
      <c r="F10" s="8">
        <v>634312.97384357336</v>
      </c>
      <c r="G10" s="8">
        <v>635895.19998113031</v>
      </c>
      <c r="H10" s="8">
        <v>498652.19458693889</v>
      </c>
      <c r="I10" s="8">
        <v>540325.08270553558</v>
      </c>
      <c r="J10" s="8">
        <v>441119.41387046297</v>
      </c>
      <c r="K10" s="8">
        <v>538749.45146428153</v>
      </c>
      <c r="L10" s="8">
        <v>316421.46566291433</v>
      </c>
      <c r="M10" s="8">
        <v>349368.79319960176</v>
      </c>
      <c r="N10" s="8">
        <v>517916.35876916203</v>
      </c>
      <c r="O10" s="8">
        <v>638871.97627813998</v>
      </c>
      <c r="P10" s="8">
        <v>688945.82736866095</v>
      </c>
      <c r="Q10" s="8">
        <v>672084.15187050158</v>
      </c>
      <c r="R10" s="8">
        <v>594844.82565038837</v>
      </c>
      <c r="S10" s="8">
        <v>403155.6887812065</v>
      </c>
      <c r="T10" s="8">
        <v>711480.93864099111</v>
      </c>
      <c r="U10" s="8">
        <v>451426.91169448092</v>
      </c>
      <c r="V10" s="8">
        <v>501112.56457208627</v>
      </c>
      <c r="W10" s="8">
        <v>603229.63794743281</v>
      </c>
      <c r="X10" s="8">
        <v>564834.99043597549</v>
      </c>
      <c r="Y10" s="8">
        <v>601049.25127091259</v>
      </c>
      <c r="Z10" s="8">
        <v>531847.25425698445</v>
      </c>
      <c r="AA10" s="8">
        <v>632115.4855932527</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4052371.2714574886</v>
      </c>
      <c r="D18" s="70">
        <v>3042995.3441935731</v>
      </c>
      <c r="E18" s="70">
        <v>3042047.8923647804</v>
      </c>
      <c r="F18" s="70">
        <v>2035612.3611142111</v>
      </c>
      <c r="G18" s="70">
        <v>1884332.542022896</v>
      </c>
      <c r="H18" s="70">
        <v>1556961.9866002966</v>
      </c>
      <c r="I18" s="70">
        <v>1644543.3880843609</v>
      </c>
      <c r="J18" s="70">
        <v>1461643.6642705058</v>
      </c>
      <c r="K18" s="70">
        <v>1388741.4231507108</v>
      </c>
      <c r="L18" s="70">
        <v>1000838.67870886</v>
      </c>
      <c r="M18" s="70">
        <v>947660.71645448939</v>
      </c>
      <c r="N18" s="70">
        <v>1043494.3301914097</v>
      </c>
      <c r="O18" s="70">
        <v>1060285.4117598205</v>
      </c>
      <c r="P18" s="70">
        <v>1056622.1309541303</v>
      </c>
      <c r="Q18" s="70">
        <v>950733.31111336057</v>
      </c>
      <c r="R18" s="70">
        <v>814419.34285942733</v>
      </c>
      <c r="S18" s="70">
        <v>628101.22060805769</v>
      </c>
      <c r="T18" s="70">
        <v>896656.63150244253</v>
      </c>
      <c r="U18" s="70">
        <v>617185.40519271069</v>
      </c>
      <c r="V18" s="70">
        <v>624697.99009195017</v>
      </c>
      <c r="W18" s="70">
        <v>715483.69831325742</v>
      </c>
      <c r="X18" s="70">
        <v>657039.45223943971</v>
      </c>
      <c r="Y18" s="70">
        <v>697852.68507028942</v>
      </c>
      <c r="Z18" s="70">
        <v>618162.62437858095</v>
      </c>
      <c r="AA18" s="70">
        <v>690738.36620435887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1451485.064</v>
      </c>
      <c r="D21" s="8">
        <v>1037125.481</v>
      </c>
      <c r="E21" s="8">
        <v>871036.92078814993</v>
      </c>
      <c r="F21" s="8">
        <v>261102.55902915599</v>
      </c>
      <c r="G21" s="8">
        <v>232858.74260998188</v>
      </c>
      <c r="H21" s="8">
        <v>220614.40724277787</v>
      </c>
      <c r="I21" s="8">
        <v>191495.1299482616</v>
      </c>
      <c r="J21" s="8">
        <v>142032.04</v>
      </c>
      <c r="K21" s="8">
        <v>122935.46400000001</v>
      </c>
      <c r="L21" s="8">
        <v>103548.04399999999</v>
      </c>
      <c r="M21" s="8">
        <v>80706.251999999993</v>
      </c>
      <c r="N21" s="8">
        <v>85556.456000000006</v>
      </c>
      <c r="O21" s="8">
        <v>13960.34152647</v>
      </c>
      <c r="P21" s="8">
        <v>11476.260473643999</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340468.28</v>
      </c>
      <c r="D23" s="8">
        <v>224097.99568601069</v>
      </c>
      <c r="E23" s="8">
        <v>294999.7298153218</v>
      </c>
      <c r="F23" s="8">
        <v>306713.56153571449</v>
      </c>
      <c r="G23" s="8">
        <v>230391.16196592079</v>
      </c>
      <c r="H23" s="8">
        <v>181411.65008495242</v>
      </c>
      <c r="I23" s="8">
        <v>216683.674675216</v>
      </c>
      <c r="J23" s="8">
        <v>237787.65946701501</v>
      </c>
      <c r="K23" s="8">
        <v>174376.49112797601</v>
      </c>
      <c r="L23" s="8">
        <v>183274.25083202388</v>
      </c>
      <c r="M23" s="8">
        <v>169330.01872519232</v>
      </c>
      <c r="N23" s="8">
        <v>165141.44807277899</v>
      </c>
      <c r="O23" s="8">
        <v>159351.55580616451</v>
      </c>
      <c r="P23" s="8">
        <v>152234.60762774941</v>
      </c>
      <c r="Q23" s="8">
        <v>150353.8153074462</v>
      </c>
      <c r="R23" s="8">
        <v>125363.46308064061</v>
      </c>
      <c r="S23" s="8">
        <v>118141.51095549921</v>
      </c>
      <c r="T23" s="8">
        <v>85498.778902077203</v>
      </c>
      <c r="U23" s="8">
        <v>81351.026673033703</v>
      </c>
      <c r="V23" s="8">
        <v>74136.442622582996</v>
      </c>
      <c r="W23" s="8">
        <v>76700.090759173399</v>
      </c>
      <c r="X23" s="8">
        <v>60806.470632544006</v>
      </c>
      <c r="Y23" s="8">
        <v>66355.510590558799</v>
      </c>
      <c r="Z23" s="8">
        <v>59923.638439412804</v>
      </c>
      <c r="AA23" s="8">
        <v>58622.856089753601</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221848.5172850489</v>
      </c>
      <c r="D25" s="8">
        <v>215660.08641043585</v>
      </c>
      <c r="E25" s="8">
        <v>274096.20583064336</v>
      </c>
      <c r="F25" s="8">
        <v>364437.69080526516</v>
      </c>
      <c r="G25" s="8">
        <v>320363.90508060437</v>
      </c>
      <c r="H25" s="8">
        <v>299092.47711038392</v>
      </c>
      <c r="I25" s="8">
        <v>264696.50841206691</v>
      </c>
      <c r="J25" s="8">
        <v>246754.41467412841</v>
      </c>
      <c r="K25" s="8">
        <v>286803.81617380271</v>
      </c>
      <c r="L25" s="8">
        <v>160268.69334812002</v>
      </c>
      <c r="M25" s="8">
        <v>186729.25436036329</v>
      </c>
      <c r="N25" s="8">
        <v>251387.191030113</v>
      </c>
      <c r="O25" s="8">
        <v>352977.698733397</v>
      </c>
      <c r="P25" s="8">
        <v>333615.56265512417</v>
      </c>
      <c r="Q25" s="8">
        <v>345823.894471362</v>
      </c>
      <c r="R25" s="8">
        <v>229339.01996862132</v>
      </c>
      <c r="S25" s="8">
        <v>180817.37978214721</v>
      </c>
      <c r="T25" s="8">
        <v>357952.27084892901</v>
      </c>
      <c r="U25" s="8">
        <v>233585.1779769049</v>
      </c>
      <c r="V25" s="8">
        <v>256324.83154935899</v>
      </c>
      <c r="W25" s="8">
        <v>293224.48074475816</v>
      </c>
      <c r="X25" s="8">
        <v>335920.74498357199</v>
      </c>
      <c r="Y25" s="8">
        <v>283975.97510573798</v>
      </c>
      <c r="Z25" s="8">
        <v>299972.31297407224</v>
      </c>
      <c r="AA25" s="8">
        <v>329600.57111963601</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2013801.861285049</v>
      </c>
      <c r="D33" s="70">
        <v>1476883.5630964465</v>
      </c>
      <c r="E33" s="70">
        <v>1440132.8564341152</v>
      </c>
      <c r="F33" s="70">
        <v>932253.81137013575</v>
      </c>
      <c r="G33" s="70">
        <v>783613.8096565071</v>
      </c>
      <c r="H33" s="70">
        <v>701118.53443811415</v>
      </c>
      <c r="I33" s="70">
        <v>672875.31303554447</v>
      </c>
      <c r="J33" s="70">
        <v>626574.11414114339</v>
      </c>
      <c r="K33" s="70">
        <v>584115.77130177873</v>
      </c>
      <c r="L33" s="70">
        <v>447090.98818014393</v>
      </c>
      <c r="M33" s="70">
        <v>436765.52508555562</v>
      </c>
      <c r="N33" s="70">
        <v>502085.09510289202</v>
      </c>
      <c r="O33" s="70">
        <v>526289.59606603149</v>
      </c>
      <c r="P33" s="70">
        <v>497326.43075651757</v>
      </c>
      <c r="Q33" s="70">
        <v>496177.70977880817</v>
      </c>
      <c r="R33" s="70">
        <v>354702.48304926191</v>
      </c>
      <c r="S33" s="70">
        <v>298958.89073764643</v>
      </c>
      <c r="T33" s="70">
        <v>443451.04975100618</v>
      </c>
      <c r="U33" s="70">
        <v>314936.20464993862</v>
      </c>
      <c r="V33" s="70">
        <v>330461.27417194197</v>
      </c>
      <c r="W33" s="70">
        <v>369924.57150393154</v>
      </c>
      <c r="X33" s="70">
        <v>396727.21561611601</v>
      </c>
      <c r="Y33" s="70">
        <v>350331.48569629679</v>
      </c>
      <c r="Z33" s="70">
        <v>359895.95141348505</v>
      </c>
      <c r="AA33" s="70">
        <v>388223.42720938963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1315079.2919999999</v>
      </c>
      <c r="D36" s="8">
        <v>1145596.7</v>
      </c>
      <c r="E36" s="8">
        <v>876761.49408237147</v>
      </c>
      <c r="F36" s="8">
        <v>344395.22195197025</v>
      </c>
      <c r="G36" s="8">
        <v>315575.5088235169</v>
      </c>
      <c r="H36" s="8">
        <v>276638.02633362403</v>
      </c>
      <c r="I36" s="8">
        <v>265493.5733354449</v>
      </c>
      <c r="J36" s="8">
        <v>249463.47992472528</v>
      </c>
      <c r="K36" s="8">
        <v>186308.87265386753</v>
      </c>
      <c r="L36" s="8">
        <v>137092.0917594707</v>
      </c>
      <c r="M36" s="8">
        <v>122294.53659799331</v>
      </c>
      <c r="N36" s="8">
        <v>78560.428635940189</v>
      </c>
      <c r="O36" s="8">
        <v>70718.855759463302</v>
      </c>
      <c r="P36" s="8">
        <v>67930.372163727807</v>
      </c>
      <c r="Q36" s="8">
        <v>3608.9584837804</v>
      </c>
      <c r="R36" s="8">
        <v>2.0987202699999999E-2</v>
      </c>
      <c r="S36" s="8">
        <v>1.1071794900000001E-2</v>
      </c>
      <c r="T36" s="8">
        <v>8.1272283099999999E-3</v>
      </c>
      <c r="U36" s="8">
        <v>6.4154422999999992E-3</v>
      </c>
      <c r="V36" s="8">
        <v>4.34859702E-3</v>
      </c>
      <c r="W36" s="8">
        <v>3.8158184800000002E-3</v>
      </c>
      <c r="X36" s="8">
        <v>3.4114779000000003E-3</v>
      </c>
      <c r="Y36" s="8">
        <v>3.0130881300000001E-3</v>
      </c>
      <c r="Z36" s="8">
        <v>2.9111232399999997E-3</v>
      </c>
      <c r="AA36" s="8">
        <v>3.6362840000000005E-3</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135628.24884411943</v>
      </c>
      <c r="D38" s="8">
        <v>93765.495760408798</v>
      </c>
      <c r="E38" s="8">
        <v>301290.19722044037</v>
      </c>
      <c r="F38" s="8">
        <v>327014.82251733332</v>
      </c>
      <c r="G38" s="8">
        <v>305142.68588876567</v>
      </c>
      <c r="H38" s="8">
        <v>258873.421031584</v>
      </c>
      <c r="I38" s="8">
        <v>292688.67458762811</v>
      </c>
      <c r="J38" s="8">
        <v>271602.3948244421</v>
      </c>
      <c r="K38" s="8">
        <v>248467.75048127631</v>
      </c>
      <c r="L38" s="8">
        <v>190122.82150270959</v>
      </c>
      <c r="M38" s="8">
        <v>157215.2208479571</v>
      </c>
      <c r="N38" s="8">
        <v>177609.9084277763</v>
      </c>
      <c r="O38" s="8">
        <v>161826.91715833661</v>
      </c>
      <c r="P38" s="8">
        <v>135307.18767639881</v>
      </c>
      <c r="Q38" s="8">
        <v>123979.4166696434</v>
      </c>
      <c r="R38" s="8">
        <v>93567.213640147995</v>
      </c>
      <c r="S38" s="8">
        <v>106163.17848875139</v>
      </c>
      <c r="T38" s="8">
        <v>99114.0777498307</v>
      </c>
      <c r="U38" s="8">
        <v>83915.991463432001</v>
      </c>
      <c r="V38" s="8">
        <v>48980.914138807297</v>
      </c>
      <c r="W38" s="8">
        <v>35083.086295005298</v>
      </c>
      <c r="X38" s="8">
        <v>31004.6556779823</v>
      </c>
      <c r="Y38" s="8">
        <v>30080.458619726698</v>
      </c>
      <c r="Z38" s="8">
        <v>26051.0343102074</v>
      </c>
      <c r="AA38" s="8">
        <v>1.0085148E-2</v>
      </c>
    </row>
    <row r="39" spans="1:27">
      <c r="A39" s="16" t="s">
        <v>24</v>
      </c>
      <c r="B39" s="16" t="s">
        <v>12</v>
      </c>
      <c r="C39" s="8">
        <v>2265.6495</v>
      </c>
      <c r="D39" s="8">
        <v>1878.6465000000001</v>
      </c>
      <c r="E39" s="8">
        <v>1966.3806000000002</v>
      </c>
      <c r="F39" s="8">
        <v>1806.5635</v>
      </c>
      <c r="G39" s="8">
        <v>1670.6231</v>
      </c>
      <c r="H39" s="8">
        <v>1472.1661000000001</v>
      </c>
      <c r="I39" s="8">
        <v>1390.9551000000001</v>
      </c>
      <c r="J39" s="8">
        <v>1313.45</v>
      </c>
      <c r="K39" s="8">
        <v>1220.2016000000001</v>
      </c>
      <c r="L39" s="8">
        <v>1011.2047</v>
      </c>
      <c r="M39" s="8">
        <v>967.45725000000004</v>
      </c>
      <c r="N39" s="8">
        <v>975.1751999999999</v>
      </c>
      <c r="O39" s="8">
        <v>833.25260000000003</v>
      </c>
      <c r="P39" s="8">
        <v>727.86924999999997</v>
      </c>
      <c r="Q39" s="8">
        <v>706.96289999999999</v>
      </c>
      <c r="R39" s="8">
        <v>643.81406000000004</v>
      </c>
      <c r="S39" s="8">
        <v>640.82600000000002</v>
      </c>
      <c r="T39" s="8">
        <v>562.82256000000007</v>
      </c>
      <c r="U39" s="8">
        <v>491.46388000000002</v>
      </c>
      <c r="V39" s="8">
        <v>468.05946999999998</v>
      </c>
      <c r="W39" s="8">
        <v>470.87465999999995</v>
      </c>
      <c r="X39" s="8">
        <v>393.32765999999998</v>
      </c>
      <c r="Y39" s="8">
        <v>367.45728000000003</v>
      </c>
      <c r="Z39" s="8">
        <v>340.69044000000002</v>
      </c>
      <c r="AA39" s="8">
        <v>0</v>
      </c>
    </row>
    <row r="40" spans="1:27">
      <c r="A40" s="16" t="s">
        <v>24</v>
      </c>
      <c r="B40" s="16" t="s">
        <v>4</v>
      </c>
      <c r="C40" s="8">
        <v>5.4629232000000007E-3</v>
      </c>
      <c r="D40" s="8">
        <v>7.0424525399999998E-3</v>
      </c>
      <c r="E40" s="8">
        <v>20891.259829325452</v>
      </c>
      <c r="F40" s="8">
        <v>61875.572832253129</v>
      </c>
      <c r="G40" s="8">
        <v>100729.83940744819</v>
      </c>
      <c r="H40" s="8">
        <v>53601.138295864745</v>
      </c>
      <c r="I40" s="8">
        <v>67600.593982273334</v>
      </c>
      <c r="J40" s="8">
        <v>65328.573412567624</v>
      </c>
      <c r="K40" s="8">
        <v>99304.694893875974</v>
      </c>
      <c r="L40" s="8">
        <v>59923.943784530646</v>
      </c>
      <c r="M40" s="8">
        <v>73492.577667947306</v>
      </c>
      <c r="N40" s="8">
        <v>101983.62359700436</v>
      </c>
      <c r="O40" s="8">
        <v>135824.26226211229</v>
      </c>
      <c r="P40" s="8">
        <v>148170.77840073401</v>
      </c>
      <c r="Q40" s="8">
        <v>157321.04261452617</v>
      </c>
      <c r="R40" s="8">
        <v>108122.59540024839</v>
      </c>
      <c r="S40" s="8">
        <v>107476.33599217139</v>
      </c>
      <c r="T40" s="8">
        <v>112512.15993590701</v>
      </c>
      <c r="U40" s="8">
        <v>86817.112804661811</v>
      </c>
      <c r="V40" s="8">
        <v>102498.61287864319</v>
      </c>
      <c r="W40" s="8">
        <v>113894.0959314058</v>
      </c>
      <c r="X40" s="8">
        <v>83321.656770106696</v>
      </c>
      <c r="Y40" s="8">
        <v>108217.79605619601</v>
      </c>
      <c r="Z40" s="8">
        <v>45403.4802909719</v>
      </c>
      <c r="AA40" s="8">
        <v>38664.857864859703</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1452973.1958070425</v>
      </c>
      <c r="D48" s="70">
        <v>1241240.8493028611</v>
      </c>
      <c r="E48" s="70">
        <v>1200909.3317321371</v>
      </c>
      <c r="F48" s="70">
        <v>735092.18080155679</v>
      </c>
      <c r="G48" s="70">
        <v>723118.65721973078</v>
      </c>
      <c r="H48" s="70">
        <v>590584.75176107278</v>
      </c>
      <c r="I48" s="70">
        <v>627173.79700534639</v>
      </c>
      <c r="J48" s="70">
        <v>587707.89816173504</v>
      </c>
      <c r="K48" s="70">
        <v>535301.51962901978</v>
      </c>
      <c r="L48" s="70">
        <v>388150.06174671091</v>
      </c>
      <c r="M48" s="70">
        <v>353969.79236389766</v>
      </c>
      <c r="N48" s="70">
        <v>359129.13586072088</v>
      </c>
      <c r="O48" s="70">
        <v>369203.28777991224</v>
      </c>
      <c r="P48" s="70">
        <v>352136.2074908606</v>
      </c>
      <c r="Q48" s="70">
        <v>285616.38066794997</v>
      </c>
      <c r="R48" s="70">
        <v>202333.6440875991</v>
      </c>
      <c r="S48" s="70">
        <v>214280.35155271768</v>
      </c>
      <c r="T48" s="70">
        <v>212189.06837296602</v>
      </c>
      <c r="U48" s="70">
        <v>171224.57456353609</v>
      </c>
      <c r="V48" s="70">
        <v>151947.59083604752</v>
      </c>
      <c r="W48" s="70">
        <v>149448.06070222959</v>
      </c>
      <c r="X48" s="70">
        <v>114719.64351956689</v>
      </c>
      <c r="Y48" s="70">
        <v>138665.71496901085</v>
      </c>
      <c r="Z48" s="70">
        <v>71795.207952302531</v>
      </c>
      <c r="AA48" s="70">
        <v>38664.871586291702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295527.522</v>
      </c>
      <c r="D52" s="8">
        <v>247671.3676259185</v>
      </c>
      <c r="E52" s="8">
        <v>156983.89164954191</v>
      </c>
      <c r="F52" s="8">
        <v>26943.942589329159</v>
      </c>
      <c r="G52" s="8">
        <v>19345.498625346401</v>
      </c>
      <c r="H52" s="8">
        <v>6.0358615999999993E-3</v>
      </c>
      <c r="I52" s="8">
        <v>5.4549783700000003E-3</v>
      </c>
      <c r="J52" s="8">
        <v>5.0278984600000002E-3</v>
      </c>
      <c r="K52" s="8">
        <v>3.1435607699999996E-3</v>
      </c>
      <c r="L52" s="8">
        <v>9.5204738000000003E-4</v>
      </c>
      <c r="M52" s="8">
        <v>6.9957216999999995E-4</v>
      </c>
      <c r="N52" s="8">
        <v>6.4987032000000001E-4</v>
      </c>
      <c r="O52" s="8">
        <v>6.1663347999999993E-4</v>
      </c>
      <c r="P52" s="8">
        <v>5.8030062999999993E-4</v>
      </c>
      <c r="Q52" s="8">
        <v>4.9174639E-4</v>
      </c>
      <c r="R52" s="8">
        <v>4.4039156999999994E-4</v>
      </c>
      <c r="S52" s="8">
        <v>3.9618965999999999E-4</v>
      </c>
      <c r="T52" s="8">
        <v>3.7080402E-4</v>
      </c>
      <c r="U52" s="8">
        <v>3.2807510999999999E-4</v>
      </c>
      <c r="V52" s="8">
        <v>2.6236097000000003E-4</v>
      </c>
      <c r="W52" s="8">
        <v>2.4511175000000004E-4</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492.44562000000002</v>
      </c>
      <c r="D54" s="8">
        <v>7.9446315999999993E-4</v>
      </c>
      <c r="E54" s="8">
        <v>12138.419</v>
      </c>
      <c r="F54" s="8">
        <v>21216.705999999998</v>
      </c>
      <c r="G54" s="8">
        <v>29949.022000000001</v>
      </c>
      <c r="H54" s="8">
        <v>25756.16</v>
      </c>
      <c r="I54" s="8">
        <v>46629.487999999998</v>
      </c>
      <c r="J54" s="8">
        <v>21020.871999999999</v>
      </c>
      <c r="K54" s="8">
        <v>30033.495999999999</v>
      </c>
      <c r="L54" s="8">
        <v>10163.423000000001</v>
      </c>
      <c r="M54" s="8">
        <v>10063.901</v>
      </c>
      <c r="N54" s="8">
        <v>17734.547999999999</v>
      </c>
      <c r="O54" s="8">
        <v>14722.505999999999</v>
      </c>
      <c r="P54" s="8">
        <v>0</v>
      </c>
      <c r="Q54" s="8">
        <v>0</v>
      </c>
      <c r="R54" s="8">
        <v>0</v>
      </c>
      <c r="S54" s="8">
        <v>0</v>
      </c>
      <c r="T54" s="8">
        <v>0</v>
      </c>
      <c r="U54" s="8">
        <v>0</v>
      </c>
      <c r="V54" s="8">
        <v>0</v>
      </c>
      <c r="W54" s="8">
        <v>0</v>
      </c>
      <c r="X54" s="8">
        <v>0</v>
      </c>
      <c r="Y54" s="8">
        <v>0</v>
      </c>
      <c r="Z54" s="8">
        <v>0</v>
      </c>
      <c r="AA54" s="8">
        <v>0</v>
      </c>
    </row>
    <row r="55" spans="1:27">
      <c r="A55" s="16" t="s">
        <v>25</v>
      </c>
      <c r="B55" s="16" t="s">
        <v>4</v>
      </c>
      <c r="C55" s="8">
        <v>977.96465937628</v>
      </c>
      <c r="D55" s="8">
        <v>57.096722723240006</v>
      </c>
      <c r="E55" s="8">
        <v>35098.065786735504</v>
      </c>
      <c r="F55" s="8">
        <v>90436.953990482114</v>
      </c>
      <c r="G55" s="8">
        <v>121928.12656645931</v>
      </c>
      <c r="H55" s="8">
        <v>64389.467503272645</v>
      </c>
      <c r="I55" s="8">
        <v>120678.78458925369</v>
      </c>
      <c r="J55" s="8">
        <v>51471.3766920485</v>
      </c>
      <c r="K55" s="8">
        <v>80235.669797152004</v>
      </c>
      <c r="L55" s="8">
        <v>60017.578481137403</v>
      </c>
      <c r="M55" s="8">
        <v>56237.726282989701</v>
      </c>
      <c r="N55" s="8">
        <v>118729.3272123822</v>
      </c>
      <c r="O55" s="8">
        <v>97096.541858772995</v>
      </c>
      <c r="P55" s="8">
        <v>149731.56476622357</v>
      </c>
      <c r="Q55" s="8">
        <v>122958.3501989691</v>
      </c>
      <c r="R55" s="8">
        <v>213000.4803297765</v>
      </c>
      <c r="S55" s="8">
        <v>79467.983609197327</v>
      </c>
      <c r="T55" s="8">
        <v>191376.13398379282</v>
      </c>
      <c r="U55" s="8">
        <v>111371.68540603119</v>
      </c>
      <c r="V55" s="8">
        <v>123241.73618668671</v>
      </c>
      <c r="W55" s="8">
        <v>173281.70009898971</v>
      </c>
      <c r="X55" s="8">
        <v>123482.58738339001</v>
      </c>
      <c r="Y55" s="8">
        <v>187056.94161096369</v>
      </c>
      <c r="Z55" s="8">
        <v>165353.0330679391</v>
      </c>
      <c r="AA55" s="8">
        <v>234068.2181063387</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296997.93227937631</v>
      </c>
      <c r="D63" s="70">
        <v>247728.4651431049</v>
      </c>
      <c r="E63" s="70">
        <v>204220.37643627741</v>
      </c>
      <c r="F63" s="70">
        <v>138597.60257981127</v>
      </c>
      <c r="G63" s="70">
        <v>171222.64719180571</v>
      </c>
      <c r="H63" s="70">
        <v>90145.633539134244</v>
      </c>
      <c r="I63" s="70">
        <v>167308.27804423205</v>
      </c>
      <c r="J63" s="70">
        <v>72492.253719946952</v>
      </c>
      <c r="K63" s="70">
        <v>110269.16894071277</v>
      </c>
      <c r="L63" s="70">
        <v>70181.002433184782</v>
      </c>
      <c r="M63" s="70">
        <v>66301.627982561869</v>
      </c>
      <c r="N63" s="70">
        <v>136463.87586225252</v>
      </c>
      <c r="O63" s="70">
        <v>111819.04847540648</v>
      </c>
      <c r="P63" s="70">
        <v>149731.56534652421</v>
      </c>
      <c r="Q63" s="70">
        <v>122958.3506907155</v>
      </c>
      <c r="R63" s="70">
        <v>213000.48077016807</v>
      </c>
      <c r="S63" s="70">
        <v>79467.984005386985</v>
      </c>
      <c r="T63" s="70">
        <v>191376.13435459684</v>
      </c>
      <c r="U63" s="70">
        <v>111371.6857341063</v>
      </c>
      <c r="V63" s="70">
        <v>123241.73644904769</v>
      </c>
      <c r="W63" s="70">
        <v>173281.70034410147</v>
      </c>
      <c r="X63" s="70">
        <v>123482.58738339001</v>
      </c>
      <c r="Y63" s="70">
        <v>187056.94161096369</v>
      </c>
      <c r="Z63" s="70">
        <v>165353.0330679391</v>
      </c>
      <c r="AA63" s="70">
        <v>234068.2181063387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117151.75199999999</v>
      </c>
      <c r="D68" s="8">
        <v>74558.172060857396</v>
      </c>
      <c r="E68" s="8">
        <v>132149.50578905171</v>
      </c>
      <c r="F68" s="8">
        <v>112106.00950048151</v>
      </c>
      <c r="G68" s="8">
        <v>113504.0981024752</v>
      </c>
      <c r="H68" s="8">
        <v>93543.954188810603</v>
      </c>
      <c r="I68" s="8">
        <v>89836.803227183598</v>
      </c>
      <c r="J68" s="8">
        <v>97304.348028814304</v>
      </c>
      <c r="K68" s="8">
        <v>86649.691580919694</v>
      </c>
      <c r="L68" s="8">
        <v>59205.375220156995</v>
      </c>
      <c r="M68" s="8">
        <v>57714.535068550307</v>
      </c>
      <c r="N68" s="8">
        <v>5.3866295999999998E-3</v>
      </c>
      <c r="O68" s="8">
        <v>4.983192E-3</v>
      </c>
      <c r="P68" s="8">
        <v>4.7851410000000006E-3</v>
      </c>
      <c r="Q68" s="8">
        <v>4.4003167000000003E-3</v>
      </c>
      <c r="R68" s="8">
        <v>4.0257983000000002E-3</v>
      </c>
      <c r="S68" s="8">
        <v>3.9553905000000002E-3</v>
      </c>
      <c r="T68" s="8">
        <v>4.1750803E-3</v>
      </c>
      <c r="U68" s="8">
        <v>3.7704709E-3</v>
      </c>
      <c r="V68" s="8">
        <v>3.6976130000000002E-3</v>
      </c>
      <c r="W68" s="8">
        <v>3.6193156000000003E-3</v>
      </c>
      <c r="X68" s="8">
        <v>3.4513930000000001E-3</v>
      </c>
      <c r="Y68" s="8">
        <v>3.2412915E-3</v>
      </c>
      <c r="Z68" s="8">
        <v>3.0433704999999998E-3</v>
      </c>
      <c r="AA68" s="8">
        <v>9.3991939999999996E-3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171446.52839861723</v>
      </c>
      <c r="D70" s="8">
        <v>2584.2917290048294</v>
      </c>
      <c r="E70" s="8">
        <v>64635.8193237901</v>
      </c>
      <c r="F70" s="8">
        <v>117560.74170818838</v>
      </c>
      <c r="G70" s="8">
        <v>92873.327074204673</v>
      </c>
      <c r="H70" s="8">
        <v>81569.109828127053</v>
      </c>
      <c r="I70" s="8">
        <v>87326.633767069769</v>
      </c>
      <c r="J70" s="8">
        <v>77565.047183214483</v>
      </c>
      <c r="K70" s="8">
        <v>72405.268901851814</v>
      </c>
      <c r="L70" s="8">
        <v>36193.641630368598</v>
      </c>
      <c r="M70" s="8">
        <v>32909.2331132127</v>
      </c>
      <c r="N70" s="8">
        <v>45769.2927180478</v>
      </c>
      <c r="O70" s="8">
        <v>52964.444377622902</v>
      </c>
      <c r="P70" s="8">
        <v>57427.919824709097</v>
      </c>
      <c r="Q70" s="8">
        <v>45980.863383943695</v>
      </c>
      <c r="R70" s="8">
        <v>44374.561836302601</v>
      </c>
      <c r="S70" s="8">
        <v>35393.988247540387</v>
      </c>
      <c r="T70" s="8">
        <v>49621.332906285999</v>
      </c>
      <c r="U70" s="8">
        <v>19652.934363195003</v>
      </c>
      <c r="V70" s="8">
        <v>19042.681618010647</v>
      </c>
      <c r="W70" s="8">
        <v>22829.360037262697</v>
      </c>
      <c r="X70" s="8">
        <v>22103.559517379501</v>
      </c>
      <c r="Y70" s="8">
        <v>21694.952209308198</v>
      </c>
      <c r="Z70" s="8">
        <v>21104.1302758645</v>
      </c>
      <c r="AA70" s="8">
        <v>29781.837341300401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288598.28039861721</v>
      </c>
      <c r="D78" s="70">
        <v>77142.463789862231</v>
      </c>
      <c r="E78" s="70">
        <v>196785.32511284179</v>
      </c>
      <c r="F78" s="70">
        <v>229666.75120866988</v>
      </c>
      <c r="G78" s="70">
        <v>206377.42517667986</v>
      </c>
      <c r="H78" s="70">
        <v>175113.06401693766</v>
      </c>
      <c r="I78" s="70">
        <v>177163.43699425337</v>
      </c>
      <c r="J78" s="70">
        <v>174869.39521202879</v>
      </c>
      <c r="K78" s="70">
        <v>159054.96048277151</v>
      </c>
      <c r="L78" s="70">
        <v>95399.016850525601</v>
      </c>
      <c r="M78" s="70">
        <v>90623.768181763007</v>
      </c>
      <c r="N78" s="70">
        <v>45769.2981046774</v>
      </c>
      <c r="O78" s="70">
        <v>52964.449360814899</v>
      </c>
      <c r="P78" s="70">
        <v>57427.924609850095</v>
      </c>
      <c r="Q78" s="70">
        <v>45980.867784260394</v>
      </c>
      <c r="R78" s="70">
        <v>44374.565862100899</v>
      </c>
      <c r="S78" s="70">
        <v>35393.992202930887</v>
      </c>
      <c r="T78" s="70">
        <v>49621.337081366299</v>
      </c>
      <c r="U78" s="70">
        <v>19652.938133665903</v>
      </c>
      <c r="V78" s="70">
        <v>19042.685315623647</v>
      </c>
      <c r="W78" s="70">
        <v>22829.363656578298</v>
      </c>
      <c r="X78" s="70">
        <v>22103.562968772501</v>
      </c>
      <c r="Y78" s="70">
        <v>21694.955450599697</v>
      </c>
      <c r="Z78" s="70">
        <v>21104.133319234999</v>
      </c>
      <c r="AA78" s="70">
        <v>29781.846740494402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8.8304129999999998E-4</v>
      </c>
      <c r="E83" s="8">
        <v>8.0520462999999999E-4</v>
      </c>
      <c r="F83" s="8">
        <v>6.466531E-4</v>
      </c>
      <c r="G83" s="8">
        <v>9.257588E-4</v>
      </c>
      <c r="H83" s="8">
        <v>9.9574699999999995E-4</v>
      </c>
      <c r="I83" s="8">
        <v>1.0501124999999999E-3</v>
      </c>
      <c r="J83" s="8">
        <v>1.1271477E-3</v>
      </c>
      <c r="K83" s="8">
        <v>1.0988288999999999E-3</v>
      </c>
      <c r="L83" s="8">
        <v>1.0795372000000001E-3</v>
      </c>
      <c r="M83" s="8">
        <v>1.0656224000000001E-3</v>
      </c>
      <c r="N83" s="8">
        <v>1.0492523E-3</v>
      </c>
      <c r="O83" s="8">
        <v>1.0314206999999999E-3</v>
      </c>
      <c r="P83" s="8">
        <v>1.0285076999999999E-3</v>
      </c>
      <c r="Q83" s="8">
        <v>9.8992599999999991E-4</v>
      </c>
      <c r="R83" s="8">
        <v>9.7485780000000004E-4</v>
      </c>
      <c r="S83" s="8">
        <v>9.5922554000000008E-4</v>
      </c>
      <c r="T83" s="8">
        <v>9.7643080000000008E-4</v>
      </c>
      <c r="U83" s="8">
        <v>9.6777579999999998E-4</v>
      </c>
      <c r="V83" s="8">
        <v>9.7990259999999993E-4</v>
      </c>
      <c r="W83" s="8">
        <v>9.7140013999999996E-4</v>
      </c>
      <c r="X83" s="8">
        <v>9.7006700000000002E-4</v>
      </c>
      <c r="Y83" s="8">
        <v>1.0547116999999999E-3</v>
      </c>
      <c r="Z83" s="8">
        <v>9.7748249999999996E-4</v>
      </c>
      <c r="AA83" s="8">
        <v>1.4007266000000001E-3</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1.6874041299999999E-3</v>
      </c>
      <c r="D85" s="8">
        <v>1.9782569000000002E-3</v>
      </c>
      <c r="E85" s="8">
        <v>1.8442040800000002E-3</v>
      </c>
      <c r="F85" s="8">
        <v>2.0145073845299999</v>
      </c>
      <c r="G85" s="8">
        <v>1.8524137500000003E-3</v>
      </c>
      <c r="H85" s="8">
        <v>1.8492905300000002E-3</v>
      </c>
      <c r="I85" s="8">
        <v>22.561954871840001</v>
      </c>
      <c r="J85" s="8">
        <v>1.9085039900000001E-3</v>
      </c>
      <c r="K85" s="8">
        <v>1.6975991100000002E-3</v>
      </c>
      <c r="L85" s="8">
        <v>17.608418757599996</v>
      </c>
      <c r="M85" s="8">
        <v>1.7750888000000002E-3</v>
      </c>
      <c r="N85" s="8">
        <v>46.924211614619992</v>
      </c>
      <c r="O85" s="8">
        <v>9.02904623475</v>
      </c>
      <c r="P85" s="8">
        <v>1.72187013E-3</v>
      </c>
      <c r="Q85" s="8">
        <v>1.20170071E-3</v>
      </c>
      <c r="R85" s="8">
        <v>8.1681154395000011</v>
      </c>
      <c r="S85" s="8">
        <v>1.1501501999999998E-3</v>
      </c>
      <c r="T85" s="8">
        <v>19.040966076349999</v>
      </c>
      <c r="U85" s="8">
        <v>1.1436879900000002E-3</v>
      </c>
      <c r="V85" s="8">
        <v>4.7023393867300003</v>
      </c>
      <c r="W85" s="8">
        <v>1.1350165200000001E-3</v>
      </c>
      <c r="X85" s="8">
        <v>6.4417815271999999</v>
      </c>
      <c r="Y85" s="8">
        <v>103.5862887068</v>
      </c>
      <c r="Z85" s="8">
        <v>14.297648136749999</v>
      </c>
      <c r="AA85" s="8">
        <v>1.16111795E-3</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1.6874041299999999E-3</v>
      </c>
      <c r="D93" s="70">
        <v>2.8612982E-3</v>
      </c>
      <c r="E93" s="70">
        <v>2.6494087100000004E-3</v>
      </c>
      <c r="F93" s="70">
        <v>2.0151540376299999</v>
      </c>
      <c r="G93" s="70">
        <v>2.7781725500000002E-3</v>
      </c>
      <c r="H93" s="70">
        <v>2.8450375300000004E-3</v>
      </c>
      <c r="I93" s="70">
        <v>22.563004984340001</v>
      </c>
      <c r="J93" s="70">
        <v>3.0356516900000002E-3</v>
      </c>
      <c r="K93" s="70">
        <v>2.7964280100000001E-3</v>
      </c>
      <c r="L93" s="70">
        <v>17.609498294799995</v>
      </c>
      <c r="M93" s="70">
        <v>2.8407112000000002E-3</v>
      </c>
      <c r="N93" s="70">
        <v>46.925260866919992</v>
      </c>
      <c r="O93" s="70">
        <v>9.0300776554500004</v>
      </c>
      <c r="P93" s="70">
        <v>2.7503778300000002E-3</v>
      </c>
      <c r="Q93" s="70">
        <v>2.1916267100000001E-3</v>
      </c>
      <c r="R93" s="70">
        <v>8.1690902973000004</v>
      </c>
      <c r="S93" s="70">
        <v>2.1093757399999998E-3</v>
      </c>
      <c r="T93" s="70">
        <v>19.041942507150001</v>
      </c>
      <c r="U93" s="70">
        <v>2.1114637900000004E-3</v>
      </c>
      <c r="V93" s="70">
        <v>4.7033192893300004</v>
      </c>
      <c r="W93" s="70">
        <v>2.1064166599999998E-3</v>
      </c>
      <c r="X93" s="70">
        <v>6.4427515941999998</v>
      </c>
      <c r="Y93" s="70">
        <v>103.5873434185</v>
      </c>
      <c r="Z93" s="70">
        <v>14.298625619249998</v>
      </c>
      <c r="AA93" s="70">
        <v>2.5618445500000002E-3</v>
      </c>
    </row>
  </sheetData>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212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272</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3.4838683137025242E-3</v>
      </c>
      <c r="E8" s="8">
        <v>3.6794263498176544E-3</v>
      </c>
      <c r="F8" s="8">
        <v>3.438716213825097E-3</v>
      </c>
      <c r="G8" s="8">
        <v>4.3299111433047991E-3</v>
      </c>
      <c r="H8" s="8">
        <v>4.5436292889702145E-3</v>
      </c>
      <c r="I8" s="8">
        <v>5.7444822302509246E-3</v>
      </c>
      <c r="J8" s="8">
        <v>6.9018809730817757E-3</v>
      </c>
      <c r="K8" s="8">
        <v>6.4808223334946744E-3</v>
      </c>
      <c r="L8" s="8">
        <v>6.1003692286849282E-3</v>
      </c>
      <c r="M8" s="8">
        <v>5.7088991187300734E-3</v>
      </c>
      <c r="N8" s="8">
        <v>9.736506989974348E-3</v>
      </c>
      <c r="O8" s="8">
        <v>9.1232084480989441E-3</v>
      </c>
      <c r="P8" s="8">
        <v>8.5617466548598975E-3</v>
      </c>
      <c r="Q8" s="8">
        <v>8.0066961614728947E-3</v>
      </c>
      <c r="R8" s="8">
        <v>7.5026723276804871E-3</v>
      </c>
      <c r="S8" s="8">
        <v>7.0350356507778477E-3</v>
      </c>
      <c r="T8" s="8">
        <v>6.7474652536160442E-3</v>
      </c>
      <c r="U8" s="8">
        <v>6.3103446536927439E-3</v>
      </c>
      <c r="V8" s="8">
        <v>5.9205660543220177E-3</v>
      </c>
      <c r="W8" s="8">
        <v>6.8420902355483936E-3</v>
      </c>
      <c r="X8" s="8">
        <v>6.434102989793385E-3</v>
      </c>
      <c r="Y8" s="8">
        <v>6.8062228826612694E-3</v>
      </c>
      <c r="Z8" s="8">
        <v>6.3609559633322973E-3</v>
      </c>
      <c r="AA8" s="8">
        <v>1.2222936457916471E-2</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5.4655519810600638E-3</v>
      </c>
      <c r="E10" s="8">
        <v>5.18228680566221E-3</v>
      </c>
      <c r="F10" s="8">
        <v>5.2610625351078057E-3</v>
      </c>
      <c r="G10" s="8">
        <v>5.2263130520538723E-3</v>
      </c>
      <c r="H10" s="8">
        <v>6.0187849093410149E-3</v>
      </c>
      <c r="I10" s="8">
        <v>7.6352801257527055E-3</v>
      </c>
      <c r="J10" s="8">
        <v>1.0035580640341669E-2</v>
      </c>
      <c r="K10" s="8">
        <v>1.012562994534911E-2</v>
      </c>
      <c r="L10" s="8">
        <v>52147.651120448994</v>
      </c>
      <c r="M10" s="8">
        <v>48598.459339356545</v>
      </c>
      <c r="N10" s="8">
        <v>109558.72828975981</v>
      </c>
      <c r="O10" s="8">
        <v>102391.33490367129</v>
      </c>
      <c r="P10" s="8">
        <v>96731.885740673999</v>
      </c>
      <c r="Q10" s="8">
        <v>90148.271525177974</v>
      </c>
      <c r="R10" s="8">
        <v>171289.76314148071</v>
      </c>
      <c r="S10" s="8">
        <v>160083.89082386743</v>
      </c>
      <c r="T10" s="8">
        <v>188315.23984604212</v>
      </c>
      <c r="U10" s="8">
        <v>218141.92039542703</v>
      </c>
      <c r="V10" s="8">
        <v>203870.95366560953</v>
      </c>
      <c r="W10" s="8">
        <v>233507.89182081769</v>
      </c>
      <c r="X10" s="8">
        <v>218809.28876241564</v>
      </c>
      <c r="Y10" s="8">
        <v>233409.25370158567</v>
      </c>
      <c r="Z10" s="8">
        <v>218139.48941925867</v>
      </c>
      <c r="AA10" s="8">
        <v>243688.95943213173</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58803.509310486639</v>
      </c>
      <c r="H12" s="8">
        <v>77402.490792844124</v>
      </c>
      <c r="I12" s="8">
        <v>109204.23612490279</v>
      </c>
      <c r="J12" s="8">
        <v>149010.68736184004</v>
      </c>
      <c r="K12" s="8">
        <v>207358.4942265749</v>
      </c>
      <c r="L12" s="8">
        <v>226794.23305117298</v>
      </c>
      <c r="M12" s="8">
        <v>243094.81848866795</v>
      </c>
      <c r="N12" s="8">
        <v>256796.68964068987</v>
      </c>
      <c r="O12" s="8">
        <v>268261.46459756454</v>
      </c>
      <c r="P12" s="8">
        <v>276220.14448885201</v>
      </c>
      <c r="Q12" s="8">
        <v>251815.2479583305</v>
      </c>
      <c r="R12" s="8">
        <v>227654.70185341596</v>
      </c>
      <c r="S12" s="8">
        <v>235038.25698307491</v>
      </c>
      <c r="T12" s="8">
        <v>213466.66922550416</v>
      </c>
      <c r="U12" s="8">
        <v>172736.82089390678</v>
      </c>
      <c r="V12" s="8">
        <v>166385.15366995655</v>
      </c>
      <c r="W12" s="8">
        <v>155169.72643207581</v>
      </c>
      <c r="X12" s="8">
        <v>131388.53227665648</v>
      </c>
      <c r="Y12" s="8">
        <v>108607.25657115024</v>
      </c>
      <c r="Z12" s="8">
        <v>96652.372555968032</v>
      </c>
      <c r="AA12" s="8">
        <v>78032.444840564582</v>
      </c>
    </row>
    <row r="13" spans="1:27">
      <c r="A13" s="16" t="s">
        <v>17</v>
      </c>
      <c r="B13" s="16" t="s">
        <v>9</v>
      </c>
      <c r="C13" s="8">
        <v>0</v>
      </c>
      <c r="D13" s="8">
        <v>176336.30919729715</v>
      </c>
      <c r="E13" s="8">
        <v>431054.16604858288</v>
      </c>
      <c r="F13" s="8">
        <v>2225349.0369188697</v>
      </c>
      <c r="G13" s="8">
        <v>2106297.0193647547</v>
      </c>
      <c r="H13" s="8">
        <v>2151635.1979777622</v>
      </c>
      <c r="I13" s="8">
        <v>2218585.6876405189</v>
      </c>
      <c r="J13" s="8">
        <v>2432443.9430741258</v>
      </c>
      <c r="K13" s="8">
        <v>2827004.6903375369</v>
      </c>
      <c r="L13" s="8">
        <v>2902272.0765460557</v>
      </c>
      <c r="M13" s="8">
        <v>3116242.9917753953</v>
      </c>
      <c r="N13" s="8">
        <v>3547058.4241464254</v>
      </c>
      <c r="O13" s="8">
        <v>3630544.8092785003</v>
      </c>
      <c r="P13" s="8">
        <v>3682069.7496091421</v>
      </c>
      <c r="Q13" s="8">
        <v>3464239.6831724234</v>
      </c>
      <c r="R13" s="8">
        <v>3579809.3866286878</v>
      </c>
      <c r="S13" s="8">
        <v>3529395.9314676858</v>
      </c>
      <c r="T13" s="8">
        <v>3404162.1526053436</v>
      </c>
      <c r="U13" s="8">
        <v>3289134.4570457777</v>
      </c>
      <c r="V13" s="8">
        <v>3121464.5559635777</v>
      </c>
      <c r="W13" s="8">
        <v>3074365.6986560044</v>
      </c>
      <c r="X13" s="8">
        <v>2915575.0375789087</v>
      </c>
      <c r="Y13" s="8">
        <v>2717139.7447987865</v>
      </c>
      <c r="Z13" s="8">
        <v>2539382.9529326558</v>
      </c>
      <c r="AA13" s="8">
        <v>2373255.0955553395</v>
      </c>
    </row>
    <row r="14" spans="1:27">
      <c r="A14" s="16" t="s">
        <v>17</v>
      </c>
      <c r="B14" s="16" t="s">
        <v>8</v>
      </c>
      <c r="C14" s="8">
        <v>0</v>
      </c>
      <c r="D14" s="8">
        <v>1.8374067282804898E-2</v>
      </c>
      <c r="E14" s="8">
        <v>2.6274767326286953E-2</v>
      </c>
      <c r="F14" s="8">
        <v>652484.89894824033</v>
      </c>
      <c r="G14" s="8">
        <v>609798.97082210507</v>
      </c>
      <c r="H14" s="8">
        <v>571414.00795082841</v>
      </c>
      <c r="I14" s="8">
        <v>532523.32156151021</v>
      </c>
      <c r="J14" s="8">
        <v>497685.34711512912</v>
      </c>
      <c r="K14" s="8">
        <v>555832.32506696053</v>
      </c>
      <c r="L14" s="8">
        <v>536518.19632695417</v>
      </c>
      <c r="M14" s="8">
        <v>508369.02116627176</v>
      </c>
      <c r="N14" s="8">
        <v>669041.57270827342</v>
      </c>
      <c r="O14" s="8">
        <v>625272.53454404196</v>
      </c>
      <c r="P14" s="8">
        <v>585913.55311156414</v>
      </c>
      <c r="Q14" s="8">
        <v>606349.8824755263</v>
      </c>
      <c r="R14" s="8">
        <v>586066.33299938578</v>
      </c>
      <c r="S14" s="8">
        <v>584688.6711147785</v>
      </c>
      <c r="T14" s="8">
        <v>702699.57638082083</v>
      </c>
      <c r="U14" s="8">
        <v>662623.07841734728</v>
      </c>
      <c r="V14" s="8">
        <v>626107.1433959353</v>
      </c>
      <c r="W14" s="8">
        <v>770131.45091690891</v>
      </c>
      <c r="X14" s="8">
        <v>729660.12177094177</v>
      </c>
      <c r="Y14" s="8">
        <v>713053.22207982233</v>
      </c>
      <c r="Z14" s="8">
        <v>667313.44102469808</v>
      </c>
      <c r="AA14" s="8">
        <v>623657.42138950014</v>
      </c>
    </row>
    <row r="15" spans="1:27">
      <c r="A15" s="16" t="s">
        <v>17</v>
      </c>
      <c r="B15" s="16" t="s">
        <v>84</v>
      </c>
      <c r="C15" s="8">
        <v>0</v>
      </c>
      <c r="D15" s="8">
        <v>5.0362268578118569E-2</v>
      </c>
      <c r="E15" s="8">
        <v>7.1583868836812489E-2</v>
      </c>
      <c r="F15" s="8">
        <v>740543.47601966932</v>
      </c>
      <c r="G15" s="8">
        <v>692096.70636767277</v>
      </c>
      <c r="H15" s="8">
        <v>648531.34870907397</v>
      </c>
      <c r="I15" s="8">
        <v>604392.02256656263</v>
      </c>
      <c r="J15" s="8">
        <v>645712.9211054052</v>
      </c>
      <c r="K15" s="8">
        <v>637930.79020596994</v>
      </c>
      <c r="L15" s="8">
        <v>597775.01042140776</v>
      </c>
      <c r="M15" s="8">
        <v>557090.18301919929</v>
      </c>
      <c r="N15" s="8">
        <v>520645.03160889662</v>
      </c>
      <c r="O15" s="8">
        <v>486584.14218781417</v>
      </c>
      <c r="P15" s="8">
        <v>455955.16884315008</v>
      </c>
      <c r="Q15" s="8">
        <v>424922.66209265759</v>
      </c>
      <c r="R15" s="8">
        <v>439934.33536991838</v>
      </c>
      <c r="S15" s="8">
        <v>411153.58502678759</v>
      </c>
      <c r="T15" s="8">
        <v>385272.73311618995</v>
      </c>
      <c r="U15" s="8">
        <v>363140.30897822301</v>
      </c>
      <c r="V15" s="8">
        <v>339383.46685375576</v>
      </c>
      <c r="W15" s="8">
        <v>374577.18348847487</v>
      </c>
      <c r="X15" s="8">
        <v>350998.69157065725</v>
      </c>
      <c r="Y15" s="8">
        <v>366109.42959030316</v>
      </c>
      <c r="Z15" s="8">
        <v>150965.20520238337</v>
      </c>
      <c r="AA15" s="8">
        <v>157596.86070484505</v>
      </c>
    </row>
    <row r="16" spans="1:27">
      <c r="A16" s="16" t="s">
        <v>17</v>
      </c>
      <c r="B16" s="16" t="s">
        <v>187</v>
      </c>
      <c r="C16" s="8">
        <v>0</v>
      </c>
      <c r="D16" s="8">
        <v>0</v>
      </c>
      <c r="E16" s="8">
        <v>1.5163268625173599E-2</v>
      </c>
      <c r="F16" s="8">
        <v>2.453938735268393E-2</v>
      </c>
      <c r="G16" s="8">
        <v>2.5142182918343949E-2</v>
      </c>
      <c r="H16" s="8">
        <v>2.3637416396851331E-2</v>
      </c>
      <c r="I16" s="8">
        <v>2.3015372732608688E-2</v>
      </c>
      <c r="J16" s="8">
        <v>7.1027005594922921E-2</v>
      </c>
      <c r="K16" s="8">
        <v>6.6760834411430173E-2</v>
      </c>
      <c r="L16" s="8">
        <v>6.3024349958031287E-2</v>
      </c>
      <c r="M16" s="8">
        <v>5.9143716790293066E-2</v>
      </c>
      <c r="N16" s="8">
        <v>5.5718911938771279E-2</v>
      </c>
      <c r="O16" s="8">
        <v>5.2516616182645609E-2</v>
      </c>
      <c r="P16" s="8">
        <v>4.9670142001013273E-2</v>
      </c>
      <c r="Q16" s="8">
        <v>4.6659297870904483E-2</v>
      </c>
      <c r="R16" s="8">
        <v>4.4550599289650029E-2</v>
      </c>
      <c r="S16" s="8">
        <v>4.203198912733782E-2</v>
      </c>
      <c r="T16" s="8">
        <v>3.9978940449407308E-2</v>
      </c>
      <c r="U16" s="8">
        <v>3.8180171840352051E-2</v>
      </c>
      <c r="V16" s="8">
        <v>3.610296887317415E-2</v>
      </c>
      <c r="W16" s="8">
        <v>3.4467059469740248E-2</v>
      </c>
      <c r="X16" s="8">
        <v>3.2765373128560302E-2</v>
      </c>
      <c r="Y16" s="8">
        <v>3.1636865301832649E-2</v>
      </c>
      <c r="Z16" s="8">
        <v>2.9851473619760757E-2</v>
      </c>
      <c r="AA16" s="8">
        <v>2.8541982992342632E-2</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176336.38688305332</v>
      </c>
      <c r="E18" s="70">
        <v>431054.28793220082</v>
      </c>
      <c r="F18" s="70">
        <v>3618377.4451259454</v>
      </c>
      <c r="G18" s="70">
        <v>3466996.2405634266</v>
      </c>
      <c r="H18" s="70">
        <v>3448983.0796303391</v>
      </c>
      <c r="I18" s="70">
        <v>3464705.3042886294</v>
      </c>
      <c r="J18" s="70">
        <v>3724852.9866209677</v>
      </c>
      <c r="K18" s="70">
        <v>4228126.3832043288</v>
      </c>
      <c r="L18" s="70">
        <v>4315507.236590758</v>
      </c>
      <c r="M18" s="70">
        <v>4473395.5386415068</v>
      </c>
      <c r="N18" s="70">
        <v>5103100.5118494639</v>
      </c>
      <c r="O18" s="70">
        <v>5113054.3471514173</v>
      </c>
      <c r="P18" s="70">
        <v>5096890.560025271</v>
      </c>
      <c r="Q18" s="70">
        <v>4837475.8018901106</v>
      </c>
      <c r="R18" s="70">
        <v>5004754.5720461607</v>
      </c>
      <c r="S18" s="70">
        <v>4920360.3844832191</v>
      </c>
      <c r="T18" s="70">
        <v>4893916.4179003062</v>
      </c>
      <c r="U18" s="70">
        <v>4705776.6302211983</v>
      </c>
      <c r="V18" s="70">
        <v>4457211.3155723698</v>
      </c>
      <c r="W18" s="70">
        <v>4607751.9926234316</v>
      </c>
      <c r="X18" s="70">
        <v>4346431.7111590561</v>
      </c>
      <c r="Y18" s="70">
        <v>4138318.945184736</v>
      </c>
      <c r="Z18" s="70">
        <v>3672453.4973473931</v>
      </c>
      <c r="AA18" s="70">
        <v>3476230.8226873009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9.9921961660102802E-4</v>
      </c>
      <c r="E23" s="8">
        <v>1.0675098796548098E-3</v>
      </c>
      <c r="F23" s="8">
        <v>9.9767278444625102E-4</v>
      </c>
      <c r="G23" s="8">
        <v>1.2145959133433E-3</v>
      </c>
      <c r="H23" s="8">
        <v>1.271784918264E-3</v>
      </c>
      <c r="I23" s="8">
        <v>1.5874957180150898E-3</v>
      </c>
      <c r="J23" s="8">
        <v>1.8521172223510999E-3</v>
      </c>
      <c r="K23" s="8">
        <v>1.7309506746123699E-3</v>
      </c>
      <c r="L23" s="8">
        <v>1.62199265684539E-3</v>
      </c>
      <c r="M23" s="8">
        <v>1.5115991297959398E-3</v>
      </c>
      <c r="N23" s="8">
        <v>2.1544244857652898E-3</v>
      </c>
      <c r="O23" s="8">
        <v>2.01348082725722E-3</v>
      </c>
      <c r="P23" s="8">
        <v>1.8867384059003001E-3</v>
      </c>
      <c r="Q23" s="8">
        <v>1.7583261678004801E-3</v>
      </c>
      <c r="R23" s="8">
        <v>1.64329548346798E-3</v>
      </c>
      <c r="S23" s="8">
        <v>1.53579017103764E-3</v>
      </c>
      <c r="T23" s="8">
        <v>1.4391169063417799E-3</v>
      </c>
      <c r="U23" s="8">
        <v>1.3411699825643698E-3</v>
      </c>
      <c r="V23" s="8">
        <v>1.2534298898979599E-3</v>
      </c>
      <c r="W23" s="8">
        <v>1.2948864721696002E-3</v>
      </c>
      <c r="X23" s="8">
        <v>1.2133773539086301E-3</v>
      </c>
      <c r="Y23" s="8">
        <v>1.1952562524074799E-3</v>
      </c>
      <c r="Z23" s="8">
        <v>1.1170619178267E-3</v>
      </c>
      <c r="AA23" s="8">
        <v>1.8352103185104601E-3</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1.1552988269072132E-3</v>
      </c>
      <c r="E25" s="8">
        <v>1.0998028906491039E-3</v>
      </c>
      <c r="F25" s="8">
        <v>1.166215034045118E-3</v>
      </c>
      <c r="G25" s="8">
        <v>1.1730267498639491E-3</v>
      </c>
      <c r="H25" s="8">
        <v>1.3477569632517491E-3</v>
      </c>
      <c r="I25" s="8">
        <v>1.7617006354602078E-3</v>
      </c>
      <c r="J25" s="8">
        <v>2.0606547646014064E-3</v>
      </c>
      <c r="K25" s="8">
        <v>2.1827723139994102E-3</v>
      </c>
      <c r="L25" s="8">
        <v>4.3097072791976601E-3</v>
      </c>
      <c r="M25" s="8">
        <v>4.0163867237109204E-3</v>
      </c>
      <c r="N25" s="8">
        <v>51274.346707234952</v>
      </c>
      <c r="O25" s="8">
        <v>47919.950180330561</v>
      </c>
      <c r="P25" s="8">
        <v>44903.536795639055</v>
      </c>
      <c r="Q25" s="8">
        <v>41847.382513469725</v>
      </c>
      <c r="R25" s="8">
        <v>49384.253480353836</v>
      </c>
      <c r="S25" s="8">
        <v>46153.507912709341</v>
      </c>
      <c r="T25" s="8">
        <v>73924.135119381637</v>
      </c>
      <c r="U25" s="8">
        <v>95184.936252874424</v>
      </c>
      <c r="V25" s="8">
        <v>88957.88432370362</v>
      </c>
      <c r="W25" s="8">
        <v>83138.209648350734</v>
      </c>
      <c r="X25" s="8">
        <v>77904.915218393144</v>
      </c>
      <c r="Y25" s="8">
        <v>72602.672956002192</v>
      </c>
      <c r="Z25" s="8">
        <v>67852.96536054241</v>
      </c>
      <c r="AA25" s="8">
        <v>80879.402143258412</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5494.2297106313599</v>
      </c>
      <c r="H27" s="8">
        <v>14372.332072359699</v>
      </c>
      <c r="I27" s="8">
        <v>28507.973249525403</v>
      </c>
      <c r="J27" s="8">
        <v>45177.713580154901</v>
      </c>
      <c r="K27" s="8">
        <v>64196.626496951198</v>
      </c>
      <c r="L27" s="8">
        <v>72242.402622503199</v>
      </c>
      <c r="M27" s="8">
        <v>79060.617553659104</v>
      </c>
      <c r="N27" s="8">
        <v>84769.762054188599</v>
      </c>
      <c r="O27" s="8">
        <v>89414.333638243101</v>
      </c>
      <c r="P27" s="8">
        <v>92764.650050056298</v>
      </c>
      <c r="Q27" s="8">
        <v>92146.259261802101</v>
      </c>
      <c r="R27" s="8">
        <v>81443.990212517689</v>
      </c>
      <c r="S27" s="8">
        <v>81563.265719756309</v>
      </c>
      <c r="T27" s="8">
        <v>69355.508302322705</v>
      </c>
      <c r="U27" s="8">
        <v>53470.649135257903</v>
      </c>
      <c r="V27" s="8">
        <v>52230.018341399198</v>
      </c>
      <c r="W27" s="8">
        <v>53146.032717994902</v>
      </c>
      <c r="X27" s="8">
        <v>44256.5498422112</v>
      </c>
      <c r="Y27" s="8">
        <v>36067.099775020099</v>
      </c>
      <c r="Z27" s="8">
        <v>30709.659697480602</v>
      </c>
      <c r="AA27" s="8">
        <v>24388.0347852712</v>
      </c>
    </row>
    <row r="28" spans="1:27">
      <c r="A28" s="16" t="s">
        <v>23</v>
      </c>
      <c r="B28" s="16" t="s">
        <v>9</v>
      </c>
      <c r="C28" s="8">
        <v>0</v>
      </c>
      <c r="D28" s="8">
        <v>2.103759956688141E-2</v>
      </c>
      <c r="E28" s="8">
        <v>3.0459028846400553E-2</v>
      </c>
      <c r="F28" s="8">
        <v>428109.60413685668</v>
      </c>
      <c r="G28" s="8">
        <v>400102.43366132432</v>
      </c>
      <c r="H28" s="8">
        <v>374917.21709502349</v>
      </c>
      <c r="I28" s="8">
        <v>349400.1886118761</v>
      </c>
      <c r="J28" s="8">
        <v>326542.25752637204</v>
      </c>
      <c r="K28" s="8">
        <v>305179.68456749781</v>
      </c>
      <c r="L28" s="8">
        <v>285969.56296216237</v>
      </c>
      <c r="M28" s="8">
        <v>301420.11978196143</v>
      </c>
      <c r="N28" s="8">
        <v>422269.60516835371</v>
      </c>
      <c r="O28" s="8">
        <v>482578.29501079099</v>
      </c>
      <c r="P28" s="8">
        <v>463755.04734249256</v>
      </c>
      <c r="Q28" s="8">
        <v>463027.53679766314</v>
      </c>
      <c r="R28" s="8">
        <v>555972.92109570862</v>
      </c>
      <c r="S28" s="8">
        <v>641316.18572001345</v>
      </c>
      <c r="T28" s="8">
        <v>612855.75245325326</v>
      </c>
      <c r="U28" s="8">
        <v>571192.98509296577</v>
      </c>
      <c r="V28" s="8">
        <v>563588.46322179947</v>
      </c>
      <c r="W28" s="8">
        <v>555490.11974290188</v>
      </c>
      <c r="X28" s="8">
        <v>531172.04100454971</v>
      </c>
      <c r="Y28" s="8">
        <v>495020.2404981479</v>
      </c>
      <c r="Z28" s="8">
        <v>462635.73865445948</v>
      </c>
      <c r="AA28" s="8">
        <v>432369.84908934898</v>
      </c>
    </row>
    <row r="29" spans="1:27">
      <c r="A29" s="16" t="s">
        <v>23</v>
      </c>
      <c r="B29" s="16" t="s">
        <v>8</v>
      </c>
      <c r="C29" s="8">
        <v>0</v>
      </c>
      <c r="D29" s="8">
        <v>3.9688616220814391E-3</v>
      </c>
      <c r="E29" s="8">
        <v>6.0358657889919834E-3</v>
      </c>
      <c r="F29" s="8">
        <v>561916.70701835083</v>
      </c>
      <c r="G29" s="8">
        <v>525155.8008054602</v>
      </c>
      <c r="H29" s="8">
        <v>492098.8593721572</v>
      </c>
      <c r="I29" s="8">
        <v>458606.39655869646</v>
      </c>
      <c r="J29" s="8">
        <v>428604.10881398327</v>
      </c>
      <c r="K29" s="8">
        <v>400564.58756505203</v>
      </c>
      <c r="L29" s="8">
        <v>375350.27956143854</v>
      </c>
      <c r="M29" s="8">
        <v>349803.77618278918</v>
      </c>
      <c r="N29" s="8">
        <v>327255.53855618555</v>
      </c>
      <c r="O29" s="8">
        <v>305846.33271557029</v>
      </c>
      <c r="P29" s="8">
        <v>286594.24736786645</v>
      </c>
      <c r="Q29" s="8">
        <v>267089.4108401158</v>
      </c>
      <c r="R29" s="8">
        <v>249616.2717580176</v>
      </c>
      <c r="S29" s="8">
        <v>239938.98109548935</v>
      </c>
      <c r="T29" s="8">
        <v>291891.75224478805</v>
      </c>
      <c r="U29" s="8">
        <v>272025.47239081282</v>
      </c>
      <c r="V29" s="8">
        <v>261062.65177841877</v>
      </c>
      <c r="W29" s="8">
        <v>286322.35805253033</v>
      </c>
      <c r="X29" s="8">
        <v>276305.32220523665</v>
      </c>
      <c r="Y29" s="8">
        <v>257499.86157418101</v>
      </c>
      <c r="Z29" s="8">
        <v>240654.07617052426</v>
      </c>
      <c r="AA29" s="8">
        <v>224910.35149859363</v>
      </c>
    </row>
    <row r="30" spans="1:27">
      <c r="A30" s="16" t="s">
        <v>23</v>
      </c>
      <c r="B30" s="16" t="s">
        <v>84</v>
      </c>
      <c r="C30" s="8">
        <v>0</v>
      </c>
      <c r="D30" s="8">
        <v>1.0465466787856531E-2</v>
      </c>
      <c r="E30" s="8">
        <v>1.3217023651902049E-2</v>
      </c>
      <c r="F30" s="8">
        <v>160765.82906189497</v>
      </c>
      <c r="G30" s="8">
        <v>150248.43833375507</v>
      </c>
      <c r="H30" s="8">
        <v>140790.76154750123</v>
      </c>
      <c r="I30" s="8">
        <v>131208.480963423</v>
      </c>
      <c r="J30" s="8">
        <v>203485.31197958993</v>
      </c>
      <c r="K30" s="8">
        <v>190173.18871300368</v>
      </c>
      <c r="L30" s="8">
        <v>178202.37176338927</v>
      </c>
      <c r="M30" s="8">
        <v>166073.84068495815</v>
      </c>
      <c r="N30" s="8">
        <v>155209.1968586001</v>
      </c>
      <c r="O30" s="8">
        <v>145055.32412651388</v>
      </c>
      <c r="P30" s="8">
        <v>135924.53790765282</v>
      </c>
      <c r="Q30" s="8">
        <v>126673.45462508321</v>
      </c>
      <c r="R30" s="8">
        <v>118386.40807788559</v>
      </c>
      <c r="S30" s="8">
        <v>110641.50284824874</v>
      </c>
      <c r="T30" s="8">
        <v>103676.96075931044</v>
      </c>
      <c r="U30" s="8">
        <v>96620.662968095712</v>
      </c>
      <c r="V30" s="8">
        <v>90299.684995028409</v>
      </c>
      <c r="W30" s="8">
        <v>84392.230422580673</v>
      </c>
      <c r="X30" s="8">
        <v>79079.996545415488</v>
      </c>
      <c r="Y30" s="8">
        <v>73697.780195169747</v>
      </c>
      <c r="Z30" s="8">
        <v>27369.981328864054</v>
      </c>
      <c r="AA30" s="8">
        <v>25579.424175348922</v>
      </c>
    </row>
    <row r="31" spans="1:27">
      <c r="A31" s="16" t="s">
        <v>23</v>
      </c>
      <c r="B31" s="16" t="s">
        <v>187</v>
      </c>
      <c r="C31" s="8">
        <v>0</v>
      </c>
      <c r="D31" s="8">
        <v>0</v>
      </c>
      <c r="E31" s="8">
        <v>9.4346040701481799E-3</v>
      </c>
      <c r="F31" s="8">
        <v>1.557431901218246E-2</v>
      </c>
      <c r="G31" s="8">
        <v>1.4555438325088418E-2</v>
      </c>
      <c r="H31" s="8">
        <v>1.3639218278560289E-2</v>
      </c>
      <c r="I31" s="8">
        <v>1.3469832272044379E-2</v>
      </c>
      <c r="J31" s="8">
        <v>6.1878441216905937E-2</v>
      </c>
      <c r="K31" s="8">
        <v>5.7830318878197416E-2</v>
      </c>
      <c r="L31" s="8">
        <v>5.4190078284275058E-2</v>
      </c>
      <c r="M31" s="8">
        <v>5.0501877941542615E-2</v>
      </c>
      <c r="N31" s="8">
        <v>4.719801675465099E-2</v>
      </c>
      <c r="O31" s="8">
        <v>4.4110296020098215E-2</v>
      </c>
      <c r="P31" s="8">
        <v>4.1394165490862007E-2</v>
      </c>
      <c r="Q31" s="8">
        <v>3.8576860548993626E-2</v>
      </c>
      <c r="R31" s="8">
        <v>3.6550652854998034E-2</v>
      </c>
      <c r="S31" s="8">
        <v>3.4159488640016493E-2</v>
      </c>
      <c r="T31" s="8">
        <v>3.2114959348985055E-2</v>
      </c>
      <c r="U31" s="8">
        <v>3.0416925338280776E-2</v>
      </c>
      <c r="V31" s="8">
        <v>2.8448185822628348E-2</v>
      </c>
      <c r="W31" s="8">
        <v>2.6930847362484543E-2</v>
      </c>
      <c r="X31" s="8">
        <v>2.5255001306877311E-2</v>
      </c>
      <c r="Y31" s="8">
        <v>2.3926755110520288E-2</v>
      </c>
      <c r="Z31" s="8">
        <v>2.2478403952703549E-2</v>
      </c>
      <c r="AA31" s="8">
        <v>2.1292451263540048E-2</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3.7626446420327621E-2</v>
      </c>
      <c r="E33" s="70">
        <v>6.1313835127746678E-2</v>
      </c>
      <c r="F33" s="70">
        <v>1150792.1579553094</v>
      </c>
      <c r="G33" s="70">
        <v>1081000.9194542321</v>
      </c>
      <c r="H33" s="70">
        <v>1022179.1863458018</v>
      </c>
      <c r="I33" s="70">
        <v>967723.0562025496</v>
      </c>
      <c r="J33" s="70">
        <v>1003809.4576913133</v>
      </c>
      <c r="K33" s="70">
        <v>960114.14908654662</v>
      </c>
      <c r="L33" s="70">
        <v>911764.67703127163</v>
      </c>
      <c r="M33" s="70">
        <v>896358.41023323161</v>
      </c>
      <c r="N33" s="70">
        <v>1040778.4986970043</v>
      </c>
      <c r="O33" s="70">
        <v>1070814.2817952258</v>
      </c>
      <c r="P33" s="70">
        <v>1023942.0627446111</v>
      </c>
      <c r="Q33" s="70">
        <v>990784.08437332069</v>
      </c>
      <c r="R33" s="70">
        <v>1054803.8828184318</v>
      </c>
      <c r="S33" s="70">
        <v>1119613.4789914961</v>
      </c>
      <c r="T33" s="70">
        <v>1151704.1424331323</v>
      </c>
      <c r="U33" s="70">
        <v>1088494.7375981021</v>
      </c>
      <c r="V33" s="70">
        <v>1056138.7323619653</v>
      </c>
      <c r="W33" s="70">
        <v>1062488.9788100924</v>
      </c>
      <c r="X33" s="70">
        <v>1008718.8512841848</v>
      </c>
      <c r="Y33" s="70">
        <v>934887.68012053228</v>
      </c>
      <c r="Z33" s="70">
        <v>829222.44480733667</v>
      </c>
      <c r="AA33" s="70">
        <v>788127.08481948276</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1.01378709760917E-3</v>
      </c>
      <c r="E38" s="8">
        <v>1.0532228868472399E-3</v>
      </c>
      <c r="F38" s="8">
        <v>9.843204547232661E-4</v>
      </c>
      <c r="G38" s="8">
        <v>1.2051709549226399E-3</v>
      </c>
      <c r="H38" s="8">
        <v>1.2831459696156699E-3</v>
      </c>
      <c r="I38" s="8">
        <v>1.5735178295818999E-3</v>
      </c>
      <c r="J38" s="8">
        <v>2.2280081571141503E-3</v>
      </c>
      <c r="K38" s="8">
        <v>2.0822506135454101E-3</v>
      </c>
      <c r="L38" s="8">
        <v>1.95117934578857E-3</v>
      </c>
      <c r="M38" s="8">
        <v>1.8183812292381801E-3</v>
      </c>
      <c r="N38" s="8">
        <v>4.0066330479327002E-3</v>
      </c>
      <c r="O38" s="8">
        <v>3.7445168661838801E-3</v>
      </c>
      <c r="P38" s="8">
        <v>3.5088110536390998E-3</v>
      </c>
      <c r="Q38" s="8">
        <v>3.2699998442747803E-3</v>
      </c>
      <c r="R38" s="8">
        <v>3.0560746199663502E-3</v>
      </c>
      <c r="S38" s="8">
        <v>2.8561445038459399E-3</v>
      </c>
      <c r="T38" s="8">
        <v>2.6763589974421703E-3</v>
      </c>
      <c r="U38" s="8">
        <v>2.4942048377847603E-3</v>
      </c>
      <c r="V38" s="8">
        <v>2.3310325580280901E-3</v>
      </c>
      <c r="W38" s="8">
        <v>3.33592488145371E-3</v>
      </c>
      <c r="X38" s="8">
        <v>3.1259386768588602E-3</v>
      </c>
      <c r="Y38" s="8">
        <v>3.5969017290273298E-3</v>
      </c>
      <c r="Z38" s="8">
        <v>3.3615904000238303E-3</v>
      </c>
      <c r="AA38" s="8">
        <v>5.3258628257381096E-3</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1.142646753197472E-3</v>
      </c>
      <c r="E40" s="8">
        <v>1.0648777172374709E-3</v>
      </c>
      <c r="F40" s="8">
        <v>1.038105835904938E-3</v>
      </c>
      <c r="G40" s="8">
        <v>9.8531506002880816E-4</v>
      </c>
      <c r="H40" s="8">
        <v>1.1251249118528199E-3</v>
      </c>
      <c r="I40" s="8">
        <v>1.3683619110341401E-3</v>
      </c>
      <c r="J40" s="8">
        <v>2.7530419430973701E-3</v>
      </c>
      <c r="K40" s="8">
        <v>2.5729363947014799E-3</v>
      </c>
      <c r="L40" s="8">
        <v>2.75222901265807E-3</v>
      </c>
      <c r="M40" s="8">
        <v>2.5649111067027695E-3</v>
      </c>
      <c r="N40" s="8">
        <v>8.3312544973719715E-3</v>
      </c>
      <c r="O40" s="8">
        <v>7.7862191542537301E-3</v>
      </c>
      <c r="P40" s="8">
        <v>785.77720873927501</v>
      </c>
      <c r="Q40" s="8">
        <v>732.29686949007862</v>
      </c>
      <c r="R40" s="8">
        <v>684.38959746365788</v>
      </c>
      <c r="S40" s="8">
        <v>639.61644604956825</v>
      </c>
      <c r="T40" s="8">
        <v>599.354559263954</v>
      </c>
      <c r="U40" s="8">
        <v>11131.815425867911</v>
      </c>
      <c r="V40" s="8">
        <v>10403.565815670543</v>
      </c>
      <c r="W40" s="8">
        <v>52697.248917715362</v>
      </c>
      <c r="X40" s="8">
        <v>49380.119280192055</v>
      </c>
      <c r="Y40" s="8">
        <v>75511.506974954682</v>
      </c>
      <c r="Z40" s="8">
        <v>70571.501826095977</v>
      </c>
      <c r="AA40" s="8">
        <v>65954.674585457979</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7349.5345278023306</v>
      </c>
      <c r="H42" s="8">
        <v>8463.4353095352199</v>
      </c>
      <c r="I42" s="8">
        <v>10552.7936936063</v>
      </c>
      <c r="J42" s="8">
        <v>13495.831709101301</v>
      </c>
      <c r="K42" s="8">
        <v>28757.457355390899</v>
      </c>
      <c r="L42" s="8">
        <v>30372.6899747516</v>
      </c>
      <c r="M42" s="8">
        <v>31358.409187234101</v>
      </c>
      <c r="N42" s="8">
        <v>32049.290577423599</v>
      </c>
      <c r="O42" s="8">
        <v>32814.878886911996</v>
      </c>
      <c r="P42" s="8">
        <v>33453.951911263903</v>
      </c>
      <c r="Q42" s="8">
        <v>30365.229153344</v>
      </c>
      <c r="R42" s="8">
        <v>27579.850217162602</v>
      </c>
      <c r="S42" s="8">
        <v>27867.790859958102</v>
      </c>
      <c r="T42" s="8">
        <v>27992.5223805387</v>
      </c>
      <c r="U42" s="8">
        <v>17884.841131194</v>
      </c>
      <c r="V42" s="8">
        <v>22285.8201870025</v>
      </c>
      <c r="W42" s="8">
        <v>22594.842417589898</v>
      </c>
      <c r="X42" s="8">
        <v>19925.481649578502</v>
      </c>
      <c r="Y42" s="8">
        <v>17450.6511875344</v>
      </c>
      <c r="Z42" s="8">
        <v>18460.450667999201</v>
      </c>
      <c r="AA42" s="8">
        <v>15767.7990907981</v>
      </c>
    </row>
    <row r="43" spans="1:27">
      <c r="A43" s="16" t="s">
        <v>24</v>
      </c>
      <c r="B43" s="16" t="s">
        <v>9</v>
      </c>
      <c r="C43" s="8">
        <v>0</v>
      </c>
      <c r="D43" s="8">
        <v>2.3259243430328324E-2</v>
      </c>
      <c r="E43" s="8">
        <v>3.01217821746581E-2</v>
      </c>
      <c r="F43" s="8">
        <v>587782.12845389312</v>
      </c>
      <c r="G43" s="8">
        <v>549329.09185998142</v>
      </c>
      <c r="H43" s="8">
        <v>514750.51615088171</v>
      </c>
      <c r="I43" s="8">
        <v>479716.38667254348</v>
      </c>
      <c r="J43" s="8">
        <v>556550.02952847851</v>
      </c>
      <c r="K43" s="8">
        <v>634386.25267605274</v>
      </c>
      <c r="L43" s="8">
        <v>594453.59046678024</v>
      </c>
      <c r="M43" s="8">
        <v>663799.56948051439</v>
      </c>
      <c r="N43" s="8">
        <v>747282.69288032537</v>
      </c>
      <c r="O43" s="8">
        <v>698395.0398805486</v>
      </c>
      <c r="P43" s="8">
        <v>693511.91628269327</v>
      </c>
      <c r="Q43" s="8">
        <v>646311.20898904628</v>
      </c>
      <c r="R43" s="8">
        <v>807844.51344152354</v>
      </c>
      <c r="S43" s="8">
        <v>765340.94618976873</v>
      </c>
      <c r="T43" s="8">
        <v>766436.93908080843</v>
      </c>
      <c r="U43" s="8">
        <v>776746.00636836363</v>
      </c>
      <c r="V43" s="8">
        <v>725930.84688786056</v>
      </c>
      <c r="W43" s="8">
        <v>720128.52442094299</v>
      </c>
      <c r="X43" s="8">
        <v>674798.65008703701</v>
      </c>
      <c r="Y43" s="8">
        <v>628871.57262698689</v>
      </c>
      <c r="Z43" s="8">
        <v>587730.45611429051</v>
      </c>
      <c r="AA43" s="8">
        <v>549280.79995382403</v>
      </c>
    </row>
    <row r="44" spans="1:27">
      <c r="A44" s="16" t="s">
        <v>24</v>
      </c>
      <c r="B44" s="16" t="s">
        <v>8</v>
      </c>
      <c r="C44" s="8">
        <v>0</v>
      </c>
      <c r="D44" s="8">
        <v>4.5116678078426708E-3</v>
      </c>
      <c r="E44" s="8">
        <v>6.3236209820596032E-3</v>
      </c>
      <c r="F44" s="8">
        <v>2.3527705064506445E-2</v>
      </c>
      <c r="G44" s="8">
        <v>2.1988509399956419E-2</v>
      </c>
      <c r="H44" s="8">
        <v>2.6219879847086756E-2</v>
      </c>
      <c r="I44" s="8">
        <v>2.4435343398714591E-2</v>
      </c>
      <c r="J44" s="8">
        <v>2.283676952514832E-2</v>
      </c>
      <c r="K44" s="8">
        <v>2.1342775251203434E-2</v>
      </c>
      <c r="L44" s="8">
        <v>15673.825299107219</v>
      </c>
      <c r="M44" s="8">
        <v>22973.544686824218</v>
      </c>
      <c r="N44" s="8">
        <v>201942.42920418255</v>
      </c>
      <c r="O44" s="8">
        <v>188731.24384823511</v>
      </c>
      <c r="P44" s="8">
        <v>176851.19291077871</v>
      </c>
      <c r="Q44" s="8">
        <v>225127.5912353227</v>
      </c>
      <c r="R44" s="8">
        <v>210399.61791833449</v>
      </c>
      <c r="S44" s="8">
        <v>226945.53684625882</v>
      </c>
      <c r="T44" s="8">
        <v>258701.89621911722</v>
      </c>
      <c r="U44" s="8">
        <v>248844.07274188305</v>
      </c>
      <c r="V44" s="8">
        <v>232564.55390738961</v>
      </c>
      <c r="W44" s="8">
        <v>359047.06693147047</v>
      </c>
      <c r="X44" s="8">
        <v>336446.15907679609</v>
      </c>
      <c r="Y44" s="8">
        <v>346601.57239447971</v>
      </c>
      <c r="Z44" s="8">
        <v>324835.26383492124</v>
      </c>
      <c r="AA44" s="8">
        <v>303584.35863966885</v>
      </c>
    </row>
    <row r="45" spans="1:27">
      <c r="A45" s="16" t="s">
        <v>24</v>
      </c>
      <c r="B45" s="16" t="s">
        <v>84</v>
      </c>
      <c r="C45" s="8">
        <v>0</v>
      </c>
      <c r="D45" s="8">
        <v>1.0908623907271811E-2</v>
      </c>
      <c r="E45" s="8">
        <v>1.4047867693840321E-2</v>
      </c>
      <c r="F45" s="8">
        <v>208846.19100230062</v>
      </c>
      <c r="G45" s="8">
        <v>195183.35602255267</v>
      </c>
      <c r="H45" s="8">
        <v>182897.1644601693</v>
      </c>
      <c r="I45" s="8">
        <v>170449.10374491964</v>
      </c>
      <c r="J45" s="8">
        <v>159298.2277546215</v>
      </c>
      <c r="K45" s="8">
        <v>148876.84832733907</v>
      </c>
      <c r="L45" s="8">
        <v>139505.50891076354</v>
      </c>
      <c r="M45" s="8">
        <v>130010.70318122365</v>
      </c>
      <c r="N45" s="8">
        <v>121505.33004206752</v>
      </c>
      <c r="O45" s="8">
        <v>113556.3831852571</v>
      </c>
      <c r="P45" s="8">
        <v>106408.35834658019</v>
      </c>
      <c r="Q45" s="8">
        <v>99166.159107363696</v>
      </c>
      <c r="R45" s="8">
        <v>131328.99736474475</v>
      </c>
      <c r="S45" s="8">
        <v>122737.38068052898</v>
      </c>
      <c r="T45" s="8">
        <v>115011.44030510097</v>
      </c>
      <c r="U45" s="8">
        <v>107183.7115587758</v>
      </c>
      <c r="V45" s="8">
        <v>100171.6930176843</v>
      </c>
      <c r="W45" s="8">
        <v>151014.77597387708</v>
      </c>
      <c r="X45" s="8">
        <v>141508.85777764564</v>
      </c>
      <c r="Y45" s="8">
        <v>170877.56544074614</v>
      </c>
      <c r="Z45" s="8">
        <v>105778.86223431567</v>
      </c>
      <c r="AA45" s="8">
        <v>112851.18998344528</v>
      </c>
    </row>
    <row r="46" spans="1:27">
      <c r="A46" s="16" t="s">
        <v>24</v>
      </c>
      <c r="B46" s="16" t="s">
        <v>187</v>
      </c>
      <c r="C46" s="8">
        <v>0</v>
      </c>
      <c r="D46" s="8">
        <v>0</v>
      </c>
      <c r="E46" s="8">
        <v>0</v>
      </c>
      <c r="F46" s="8">
        <v>0</v>
      </c>
      <c r="G46" s="8">
        <v>2.20817605306445E-3</v>
      </c>
      <c r="H46" s="8">
        <v>2.0691781664399201E-3</v>
      </c>
      <c r="I46" s="8">
        <v>1.9283489987350099E-3</v>
      </c>
      <c r="J46" s="8">
        <v>1.80219532541861E-3</v>
      </c>
      <c r="K46" s="8">
        <v>1.6842946961837799E-3</v>
      </c>
      <c r="L46" s="8">
        <v>1.57827352866974E-3</v>
      </c>
      <c r="M46" s="8">
        <v>1.4708555445356499E-3</v>
      </c>
      <c r="N46" s="8">
        <v>1.3746313496504402E-3</v>
      </c>
      <c r="O46" s="8">
        <v>1.2847021955771701E-3</v>
      </c>
      <c r="P46" s="8">
        <v>1.20383414618441E-3</v>
      </c>
      <c r="Q46" s="8">
        <v>1.1219006695937599E-3</v>
      </c>
      <c r="R46" s="8">
        <v>1.04850529839372E-3</v>
      </c>
      <c r="S46" s="8">
        <v>9.7991149355297711E-4</v>
      </c>
      <c r="T46" s="8">
        <v>9.1822908082418698E-4</v>
      </c>
      <c r="U46" s="8">
        <v>8.5573400944161907E-4</v>
      </c>
      <c r="V46" s="8">
        <v>7.9975141047035E-4</v>
      </c>
      <c r="W46" s="8">
        <v>7.4743122453046595E-4</v>
      </c>
      <c r="X46" s="8">
        <v>7.0038272925186499E-4</v>
      </c>
      <c r="Y46" s="8">
        <v>6.5271437548939802E-4</v>
      </c>
      <c r="Z46" s="8">
        <v>6.1001343486691598E-4</v>
      </c>
      <c r="AA46" s="8">
        <v>5.7010601373552402E-4</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4.0835968996249451E-2</v>
      </c>
      <c r="E48" s="70">
        <v>5.261137145464273E-2</v>
      </c>
      <c r="F48" s="70">
        <v>796628.34500632517</v>
      </c>
      <c r="G48" s="70">
        <v>751862.00879750797</v>
      </c>
      <c r="H48" s="70">
        <v>706111.14661791513</v>
      </c>
      <c r="I48" s="70">
        <v>660718.31341664167</v>
      </c>
      <c r="J48" s="70">
        <v>729344.11861221632</v>
      </c>
      <c r="K48" s="70">
        <v>812020.58604103955</v>
      </c>
      <c r="L48" s="70">
        <v>780005.62093308452</v>
      </c>
      <c r="M48" s="70">
        <v>848142.23238994426</v>
      </c>
      <c r="N48" s="70">
        <v>1102779.756416518</v>
      </c>
      <c r="O48" s="70">
        <v>1033497.558616391</v>
      </c>
      <c r="P48" s="70">
        <v>1011011.2013727005</v>
      </c>
      <c r="Q48" s="70">
        <v>1001702.4897464672</v>
      </c>
      <c r="R48" s="70">
        <v>1177837.3726438091</v>
      </c>
      <c r="S48" s="70">
        <v>1143531.2748586203</v>
      </c>
      <c r="T48" s="70">
        <v>1168742.1561394173</v>
      </c>
      <c r="U48" s="70">
        <v>1161790.4505760232</v>
      </c>
      <c r="V48" s="70">
        <v>1091356.4829463915</v>
      </c>
      <c r="W48" s="70">
        <v>1305482.4627449522</v>
      </c>
      <c r="X48" s="70">
        <v>1222059.2716975706</v>
      </c>
      <c r="Y48" s="70">
        <v>1239312.8728743179</v>
      </c>
      <c r="Z48" s="70">
        <v>1107376.5386492263</v>
      </c>
      <c r="AA48" s="70">
        <v>1047438.828149163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1.1354288905647051E-3</v>
      </c>
      <c r="E55" s="8">
        <v>1.1237395743151808E-3</v>
      </c>
      <c r="F55" s="8">
        <v>1.2239087969063661E-3</v>
      </c>
      <c r="G55" s="8">
        <v>1.228858413706644E-3</v>
      </c>
      <c r="H55" s="8">
        <v>1.4133527633935921E-3</v>
      </c>
      <c r="I55" s="8">
        <v>1.9369522230335101E-3</v>
      </c>
      <c r="J55" s="8">
        <v>2.1117452244330498E-3</v>
      </c>
      <c r="K55" s="8">
        <v>2.2861171850016202E-3</v>
      </c>
      <c r="L55" s="8">
        <v>52147.636734807893</v>
      </c>
      <c r="M55" s="8">
        <v>48598.445853978003</v>
      </c>
      <c r="N55" s="8">
        <v>53623.848685117024</v>
      </c>
      <c r="O55" s="8">
        <v>50115.746420730247</v>
      </c>
      <c r="P55" s="8">
        <v>46961.114680927043</v>
      </c>
      <c r="Q55" s="8">
        <v>43764.920751243146</v>
      </c>
      <c r="R55" s="8">
        <v>117666.2869105764</v>
      </c>
      <c r="S55" s="8">
        <v>109968.49240916241</v>
      </c>
      <c r="T55" s="8">
        <v>110259.49938959647</v>
      </c>
      <c r="U55" s="8">
        <v>102755.19004193302</v>
      </c>
      <c r="V55" s="8">
        <v>96032.887862909367</v>
      </c>
      <c r="W55" s="8">
        <v>89750.362463702433</v>
      </c>
      <c r="X55" s="8">
        <v>84100.853363679576</v>
      </c>
      <c r="Y55" s="8">
        <v>78376.912634661901</v>
      </c>
      <c r="Z55" s="8">
        <v>73249.451040029788</v>
      </c>
      <c r="AA55" s="8">
        <v>88456.367682390497</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5497.0614917760395</v>
      </c>
      <c r="H57" s="8">
        <v>13785.939142384199</v>
      </c>
      <c r="I57" s="8">
        <v>28119.075384867298</v>
      </c>
      <c r="J57" s="8">
        <v>47231.8883320077</v>
      </c>
      <c r="K57" s="8">
        <v>70201.060201930901</v>
      </c>
      <c r="L57" s="8">
        <v>81462.76880651369</v>
      </c>
      <c r="M57" s="8">
        <v>91202.730093497099</v>
      </c>
      <c r="N57" s="8">
        <v>99774.331814611593</v>
      </c>
      <c r="O57" s="8">
        <v>107060.86451684301</v>
      </c>
      <c r="P57" s="8">
        <v>112410.567705575</v>
      </c>
      <c r="Q57" s="8">
        <v>113520.738070604</v>
      </c>
      <c r="R57" s="8">
        <v>104232.921481343</v>
      </c>
      <c r="S57" s="8">
        <v>107790.025171894</v>
      </c>
      <c r="T57" s="8">
        <v>99677.320488533602</v>
      </c>
      <c r="U57" s="8">
        <v>85819.470543791103</v>
      </c>
      <c r="V57" s="8">
        <v>76033.444922471404</v>
      </c>
      <c r="W57" s="8">
        <v>63549.761130996601</v>
      </c>
      <c r="X57" s="8">
        <v>52142.234010854001</v>
      </c>
      <c r="Y57" s="8">
        <v>41575.066441235896</v>
      </c>
      <c r="Z57" s="8">
        <v>32729.4713713317</v>
      </c>
      <c r="AA57" s="8">
        <v>24717.124179640698</v>
      </c>
    </row>
    <row r="58" spans="1:27">
      <c r="A58" s="16" t="s">
        <v>25</v>
      </c>
      <c r="B58" s="16" t="s">
        <v>9</v>
      </c>
      <c r="C58" s="8">
        <v>0</v>
      </c>
      <c r="D58" s="8">
        <v>2.1689402720431843E-2</v>
      </c>
      <c r="E58" s="8">
        <v>187714.26084693277</v>
      </c>
      <c r="F58" s="8">
        <v>901836.90687914682</v>
      </c>
      <c r="G58" s="8">
        <v>842838.23049342062</v>
      </c>
      <c r="H58" s="8">
        <v>943743.16043364315</v>
      </c>
      <c r="I58" s="8">
        <v>1071235.4955423025</v>
      </c>
      <c r="J58" s="8">
        <v>1232216.0319009894</v>
      </c>
      <c r="K58" s="8">
        <v>1573016.8782955937</v>
      </c>
      <c r="L58" s="8">
        <v>1710391.9963365558</v>
      </c>
      <c r="M58" s="8">
        <v>1814651.7591131509</v>
      </c>
      <c r="N58" s="8">
        <v>1898139.3268731146</v>
      </c>
      <c r="O58" s="8">
        <v>1974139.7742621764</v>
      </c>
      <c r="P58" s="8">
        <v>2056616.6687182228</v>
      </c>
      <c r="Q58" s="8">
        <v>1916642.4420312557</v>
      </c>
      <c r="R58" s="8">
        <v>1791254.6241035541</v>
      </c>
      <c r="S58" s="8">
        <v>1723381.4121291128</v>
      </c>
      <c r="T58" s="8">
        <v>1650403.7893814363</v>
      </c>
      <c r="U58" s="8">
        <v>1560447.6760591129</v>
      </c>
      <c r="V58" s="8">
        <v>1476106.1894877234</v>
      </c>
      <c r="W58" s="8">
        <v>1438006.4500882442</v>
      </c>
      <c r="X58" s="8">
        <v>1367279.7129143013</v>
      </c>
      <c r="Y58" s="8">
        <v>1274222.0598264479</v>
      </c>
      <c r="Z58" s="8">
        <v>1190861.7378238719</v>
      </c>
      <c r="AA58" s="8">
        <v>1112954.8948525095</v>
      </c>
    </row>
    <row r="59" spans="1:27">
      <c r="A59" s="16" t="s">
        <v>25</v>
      </c>
      <c r="B59" s="16" t="s">
        <v>8</v>
      </c>
      <c r="C59" s="8">
        <v>0</v>
      </c>
      <c r="D59" s="8">
        <v>2.7286875283877459E-3</v>
      </c>
      <c r="E59" s="8">
        <v>3.7180356494991434E-3</v>
      </c>
      <c r="F59" s="8">
        <v>29883.197033753098</v>
      </c>
      <c r="G59" s="8">
        <v>27928.22151909324</v>
      </c>
      <c r="H59" s="8">
        <v>26170.225926781433</v>
      </c>
      <c r="I59" s="8">
        <v>24389.068945863237</v>
      </c>
      <c r="J59" s="8">
        <v>22793.522372962856</v>
      </c>
      <c r="K59" s="8">
        <v>112008.18991041501</v>
      </c>
      <c r="L59" s="8">
        <v>104957.61907364732</v>
      </c>
      <c r="M59" s="8">
        <v>97814.157781543225</v>
      </c>
      <c r="N59" s="8">
        <v>91415.100704952652</v>
      </c>
      <c r="O59" s="8">
        <v>85434.673532234723</v>
      </c>
      <c r="P59" s="8">
        <v>80056.823768418413</v>
      </c>
      <c r="Q59" s="8">
        <v>74608.121455943023</v>
      </c>
      <c r="R59" s="8">
        <v>69727.216518057015</v>
      </c>
      <c r="S59" s="8">
        <v>65165.622895921624</v>
      </c>
      <c r="T59" s="8">
        <v>61063.649251244577</v>
      </c>
      <c r="U59" s="8">
        <v>56907.631686006956</v>
      </c>
      <c r="V59" s="8">
        <v>53184.702495473466</v>
      </c>
      <c r="W59" s="8">
        <v>50654.329158360619</v>
      </c>
      <c r="X59" s="8">
        <v>47465.795041314872</v>
      </c>
      <c r="Y59" s="8">
        <v>44235.252512176397</v>
      </c>
      <c r="Z59" s="8">
        <v>41341.357476500692</v>
      </c>
      <c r="AA59" s="8">
        <v>38636.782677557021</v>
      </c>
    </row>
    <row r="60" spans="1:27">
      <c r="A60" s="16" t="s">
        <v>25</v>
      </c>
      <c r="B60" s="16" t="s">
        <v>84</v>
      </c>
      <c r="C60" s="8">
        <v>0</v>
      </c>
      <c r="D60" s="8">
        <v>1.2301560026253031E-2</v>
      </c>
      <c r="E60" s="8">
        <v>1.9866796509843642E-2</v>
      </c>
      <c r="F60" s="8">
        <v>323844.08961086889</v>
      </c>
      <c r="G60" s="8">
        <v>302658.02758941194</v>
      </c>
      <c r="H60" s="8">
        <v>283606.63621756213</v>
      </c>
      <c r="I60" s="8">
        <v>264304.24503244722</v>
      </c>
      <c r="J60" s="8">
        <v>247013.31331972769</v>
      </c>
      <c r="K60" s="8">
        <v>265314.33443528827</v>
      </c>
      <c r="L60" s="8">
        <v>248613.61361797884</v>
      </c>
      <c r="M60" s="8">
        <v>231692.86273543449</v>
      </c>
      <c r="N60" s="8">
        <v>216535.38567373969</v>
      </c>
      <c r="O60" s="8">
        <v>202369.51926488752</v>
      </c>
      <c r="P60" s="8">
        <v>189630.98084264295</v>
      </c>
      <c r="Q60" s="8">
        <v>176724.6136499703</v>
      </c>
      <c r="R60" s="8">
        <v>165163.19028107281</v>
      </c>
      <c r="S60" s="8">
        <v>154358.12171501908</v>
      </c>
      <c r="T60" s="8">
        <v>144641.75300793868</v>
      </c>
      <c r="U60" s="8">
        <v>134797.37226689598</v>
      </c>
      <c r="V60" s="8">
        <v>125978.85255079569</v>
      </c>
      <c r="W60" s="8">
        <v>117737.24534178255</v>
      </c>
      <c r="X60" s="8">
        <v>110326.04492142473</v>
      </c>
      <c r="Y60" s="8">
        <v>102817.2040573424</v>
      </c>
      <c r="Z60" s="8">
        <v>12480.923027702027</v>
      </c>
      <c r="AA60" s="8">
        <v>11664.41498458873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3.7855079165637323E-2</v>
      </c>
      <c r="E63" s="70">
        <v>187714.2855555045</v>
      </c>
      <c r="F63" s="70">
        <v>1255564.1947476778</v>
      </c>
      <c r="G63" s="70">
        <v>1178921.5423225602</v>
      </c>
      <c r="H63" s="70">
        <v>1267305.9631337237</v>
      </c>
      <c r="I63" s="70">
        <v>1388047.8868424324</v>
      </c>
      <c r="J63" s="70">
        <v>1549254.758037433</v>
      </c>
      <c r="K63" s="70">
        <v>2020540.4651293452</v>
      </c>
      <c r="L63" s="70">
        <v>2197573.6345695034</v>
      </c>
      <c r="M63" s="70">
        <v>2283959.9555776035</v>
      </c>
      <c r="N63" s="70">
        <v>2359487.9937515352</v>
      </c>
      <c r="O63" s="70">
        <v>2419120.5779968719</v>
      </c>
      <c r="P63" s="70">
        <v>2485676.1557157859</v>
      </c>
      <c r="Q63" s="70">
        <v>2325260.8359590163</v>
      </c>
      <c r="R63" s="70">
        <v>2248044.239294603</v>
      </c>
      <c r="S63" s="70">
        <v>2160663.6743211099</v>
      </c>
      <c r="T63" s="70">
        <v>2066046.0115187494</v>
      </c>
      <c r="U63" s="70">
        <v>1940727.3405977399</v>
      </c>
      <c r="V63" s="70">
        <v>1827336.0773193734</v>
      </c>
      <c r="W63" s="70">
        <v>1759698.1481830862</v>
      </c>
      <c r="X63" s="70">
        <v>1661314.6402515743</v>
      </c>
      <c r="Y63" s="70">
        <v>1541226.4954718642</v>
      </c>
      <c r="Z63" s="70">
        <v>1350662.9407394363</v>
      </c>
      <c r="AA63" s="70">
        <v>1276429.5843766865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9.7554262416845805E-4</v>
      </c>
      <c r="E68" s="8">
        <v>1.0970862333001198E-3</v>
      </c>
      <c r="F68" s="8">
        <v>1.02531423644351E-3</v>
      </c>
      <c r="G68" s="8">
        <v>1.3510472032284E-3</v>
      </c>
      <c r="H68" s="8">
        <v>1.4109716498967998E-3</v>
      </c>
      <c r="I68" s="8">
        <v>1.9832188682722602E-3</v>
      </c>
      <c r="J68" s="8">
        <v>2.2198431737291201E-3</v>
      </c>
      <c r="K68" s="8">
        <v>2.0746197879540503E-3</v>
      </c>
      <c r="L68" s="8">
        <v>1.9440288571834501E-3</v>
      </c>
      <c r="M68" s="8">
        <v>1.8117174060035299E-3</v>
      </c>
      <c r="N68" s="8">
        <v>3.0196296617398303E-3</v>
      </c>
      <c r="O68" s="8">
        <v>2.8220837952325E-3</v>
      </c>
      <c r="P68" s="8">
        <v>2.6444423056102102E-3</v>
      </c>
      <c r="Q68" s="8">
        <v>2.4644604099073901E-3</v>
      </c>
      <c r="R68" s="8">
        <v>2.3032340273093201E-3</v>
      </c>
      <c r="S68" s="8">
        <v>2.1525551651100996E-3</v>
      </c>
      <c r="T68" s="8">
        <v>2.16106914263447E-3</v>
      </c>
      <c r="U68" s="8">
        <v>2.0139858350459302E-3</v>
      </c>
      <c r="V68" s="8">
        <v>1.88222975185513E-3</v>
      </c>
      <c r="W68" s="8">
        <v>1.7668271032071801E-3</v>
      </c>
      <c r="X68" s="8">
        <v>1.6556107746739902E-3</v>
      </c>
      <c r="Y68" s="8">
        <v>1.54292918387518E-3</v>
      </c>
      <c r="Z68" s="8">
        <v>1.4419898910705E-3</v>
      </c>
      <c r="AA68" s="8">
        <v>4.4491290002552008E-3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1.0014114721928992E-3</v>
      </c>
      <c r="E70" s="8">
        <v>9.3325497100493402E-4</v>
      </c>
      <c r="F70" s="8">
        <v>9.1933764613334301E-4</v>
      </c>
      <c r="G70" s="8">
        <v>9.0037848755968096E-4</v>
      </c>
      <c r="H70" s="8">
        <v>1.0431183803453329E-3</v>
      </c>
      <c r="I70" s="8">
        <v>1.2796255867766608E-3</v>
      </c>
      <c r="J70" s="8">
        <v>1.53415209330653E-3</v>
      </c>
      <c r="K70" s="8">
        <v>1.5233207331368699E-3</v>
      </c>
      <c r="L70" s="8">
        <v>5.7726198755646196E-3</v>
      </c>
      <c r="M70" s="8">
        <v>5.3797328512677697E-3</v>
      </c>
      <c r="N70" s="8">
        <v>4660.5230571832781</v>
      </c>
      <c r="O70" s="8">
        <v>4355.6290241917714</v>
      </c>
      <c r="P70" s="8">
        <v>4081.4555820683827</v>
      </c>
      <c r="Q70" s="8">
        <v>3803.6699365547356</v>
      </c>
      <c r="R70" s="8">
        <v>3554.8317154161787</v>
      </c>
      <c r="S70" s="8">
        <v>3322.2726303047366</v>
      </c>
      <c r="T70" s="8">
        <v>3532.2493570721731</v>
      </c>
      <c r="U70" s="8">
        <v>9069.9772714683641</v>
      </c>
      <c r="V70" s="8">
        <v>8476.6142700393721</v>
      </c>
      <c r="W70" s="8">
        <v>7922.0694090452453</v>
      </c>
      <c r="X70" s="8">
        <v>7423.3995208259648</v>
      </c>
      <c r="Y70" s="8">
        <v>6918.159714503432</v>
      </c>
      <c r="Z70" s="8">
        <v>6465.5698248378822</v>
      </c>
      <c r="AA70" s="8">
        <v>8398.5136237270253</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37333.345150461704</v>
      </c>
      <c r="H72" s="8">
        <v>35291.796872675601</v>
      </c>
      <c r="I72" s="8">
        <v>34298.992415008499</v>
      </c>
      <c r="J72" s="8">
        <v>33692.428158376402</v>
      </c>
      <c r="K72" s="8">
        <v>33420.507829035298</v>
      </c>
      <c r="L72" s="8">
        <v>32612.276044208502</v>
      </c>
      <c r="M72" s="8">
        <v>31783.145076296198</v>
      </c>
      <c r="N72" s="8">
        <v>31000.933519203001</v>
      </c>
      <c r="O72" s="8">
        <v>30227.914855247302</v>
      </c>
      <c r="P72" s="8">
        <v>29397.876819079498</v>
      </c>
      <c r="Q72" s="8">
        <v>9505.4550574629902</v>
      </c>
      <c r="R72" s="8">
        <v>9694.6032487489992</v>
      </c>
      <c r="S72" s="8">
        <v>14492.2341005136</v>
      </c>
      <c r="T72" s="8">
        <v>14367.770292335599</v>
      </c>
      <c r="U72" s="8">
        <v>14194.5958684584</v>
      </c>
      <c r="V72" s="8">
        <v>14325.176159508901</v>
      </c>
      <c r="W72" s="8">
        <v>14438.5216990271</v>
      </c>
      <c r="X72" s="8">
        <v>13788.956516173999</v>
      </c>
      <c r="Y72" s="8">
        <v>12212.809908610901</v>
      </c>
      <c r="Z72" s="8">
        <v>13487.165455881801</v>
      </c>
      <c r="AA72" s="8">
        <v>12057.924904375801</v>
      </c>
    </row>
    <row r="73" spans="1:27">
      <c r="A73" s="16" t="s">
        <v>26</v>
      </c>
      <c r="B73" s="16" t="s">
        <v>9</v>
      </c>
      <c r="C73" s="8">
        <v>0</v>
      </c>
      <c r="D73" s="8">
        <v>2.0186083831578293E-2</v>
      </c>
      <c r="E73" s="8">
        <v>3.1033167667307744E-2</v>
      </c>
      <c r="F73" s="8">
        <v>9934.53130326881</v>
      </c>
      <c r="G73" s="8">
        <v>9284.6086920577436</v>
      </c>
      <c r="H73" s="8">
        <v>8700.1713507043496</v>
      </c>
      <c r="I73" s="8">
        <v>8108.0338972544869</v>
      </c>
      <c r="J73" s="8">
        <v>7577.622692253527</v>
      </c>
      <c r="K73" s="8">
        <v>7081.8905244724083</v>
      </c>
      <c r="L73" s="8">
        <v>6636.1176839261734</v>
      </c>
      <c r="M73" s="8">
        <v>36766.914327105536</v>
      </c>
      <c r="N73" s="8">
        <v>184832.554127082</v>
      </c>
      <c r="O73" s="8">
        <v>186093.70483037236</v>
      </c>
      <c r="P73" s="8">
        <v>183079.77729806484</v>
      </c>
      <c r="Q73" s="8">
        <v>172556.61712732707</v>
      </c>
      <c r="R73" s="8">
        <v>176417.81569526071</v>
      </c>
      <c r="S73" s="8">
        <v>167283.07693955945</v>
      </c>
      <c r="T73" s="8">
        <v>156999.72481051812</v>
      </c>
      <c r="U73" s="8">
        <v>178082.66975693242</v>
      </c>
      <c r="V73" s="8">
        <v>166432.40242978625</v>
      </c>
      <c r="W73" s="8">
        <v>183725.04002666916</v>
      </c>
      <c r="X73" s="8">
        <v>176451.65418755545</v>
      </c>
      <c r="Y73" s="8">
        <v>164442.2797220819</v>
      </c>
      <c r="Z73" s="8">
        <v>153684.37353436448</v>
      </c>
      <c r="AA73" s="8">
        <v>143630.25559958807</v>
      </c>
    </row>
    <row r="74" spans="1:27">
      <c r="A74" s="16" t="s">
        <v>26</v>
      </c>
      <c r="B74" s="16" t="s">
        <v>8</v>
      </c>
      <c r="C74" s="8">
        <v>0</v>
      </c>
      <c r="D74" s="8">
        <v>3.9689081728233938E-3</v>
      </c>
      <c r="E74" s="8">
        <v>6.1698941128367499E-3</v>
      </c>
      <c r="F74" s="8">
        <v>57185.686486137689</v>
      </c>
      <c r="G74" s="8">
        <v>53444.566794588725</v>
      </c>
      <c r="H74" s="8">
        <v>50080.395796673023</v>
      </c>
      <c r="I74" s="8">
        <v>46671.902234945344</v>
      </c>
      <c r="J74" s="8">
        <v>43618.600207426207</v>
      </c>
      <c r="K74" s="8">
        <v>40765.04691147407</v>
      </c>
      <c r="L74" s="8">
        <v>38199.012667519084</v>
      </c>
      <c r="M74" s="8">
        <v>35599.171219176467</v>
      </c>
      <c r="N74" s="8">
        <v>46392.643063503485</v>
      </c>
      <c r="O74" s="8">
        <v>43357.61033384606</v>
      </c>
      <c r="P74" s="8">
        <v>40628.382340272794</v>
      </c>
      <c r="Q74" s="8">
        <v>37863.197520326103</v>
      </c>
      <c r="R74" s="8">
        <v>54770.365563731517</v>
      </c>
      <c r="S74" s="8">
        <v>51187.257976048953</v>
      </c>
      <c r="T74" s="8">
        <v>89682.359442957226</v>
      </c>
      <c r="U74" s="8">
        <v>83578.538982517028</v>
      </c>
      <c r="V74" s="8">
        <v>78110.784074054405</v>
      </c>
      <c r="W74" s="8">
        <v>73000.732978820932</v>
      </c>
      <c r="X74" s="8">
        <v>68405.561515934416</v>
      </c>
      <c r="Y74" s="8">
        <v>63749.84943510322</v>
      </c>
      <c r="Z74" s="8">
        <v>59579.29852317286</v>
      </c>
      <c r="AA74" s="8">
        <v>55681.587389325607</v>
      </c>
    </row>
    <row r="75" spans="1:27">
      <c r="A75" s="16" t="s">
        <v>26</v>
      </c>
      <c r="B75" s="16" t="s">
        <v>84</v>
      </c>
      <c r="C75" s="8">
        <v>0</v>
      </c>
      <c r="D75" s="8">
        <v>1.007281437417769E-2</v>
      </c>
      <c r="E75" s="8">
        <v>1.6516635812513912E-2</v>
      </c>
      <c r="F75" s="8">
        <v>47087.348273369338</v>
      </c>
      <c r="G75" s="8">
        <v>44006.867532947872</v>
      </c>
      <c r="H75" s="8">
        <v>41236.770657947105</v>
      </c>
      <c r="I75" s="8">
        <v>38430.178076995646</v>
      </c>
      <c r="J75" s="8">
        <v>35916.054267562453</v>
      </c>
      <c r="K75" s="8">
        <v>33566.405848185925</v>
      </c>
      <c r="L75" s="8">
        <v>31453.503904518693</v>
      </c>
      <c r="M75" s="8">
        <v>29312.764722112915</v>
      </c>
      <c r="N75" s="8">
        <v>27395.107791584018</v>
      </c>
      <c r="O75" s="8">
        <v>25602.904470984846</v>
      </c>
      <c r="P75" s="8">
        <v>23991.280430420735</v>
      </c>
      <c r="Q75" s="8">
        <v>22358.4234295157</v>
      </c>
      <c r="R75" s="8">
        <v>25055.728201318394</v>
      </c>
      <c r="S75" s="8">
        <v>23416.568405924943</v>
      </c>
      <c r="T75" s="8">
        <v>21942.567491955593</v>
      </c>
      <c r="U75" s="8">
        <v>24538.550678073683</v>
      </c>
      <c r="V75" s="8">
        <v>22933.224926391616</v>
      </c>
      <c r="W75" s="8">
        <v>21432.920485985167</v>
      </c>
      <c r="X75" s="8">
        <v>20083.781503076054</v>
      </c>
      <c r="Y75" s="8">
        <v>18716.868741297218</v>
      </c>
      <c r="Z75" s="8">
        <v>5335.4284733857139</v>
      </c>
      <c r="AA75" s="8">
        <v>7501.8214897109174</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3.6204760474940735E-2</v>
      </c>
      <c r="E78" s="70">
        <v>5.5750038796963462E-2</v>
      </c>
      <c r="F78" s="70">
        <v>114207.56800742772</v>
      </c>
      <c r="G78" s="70">
        <v>144069.39042148174</v>
      </c>
      <c r="H78" s="70">
        <v>135309.13713209011</v>
      </c>
      <c r="I78" s="70">
        <v>127509.10988704843</v>
      </c>
      <c r="J78" s="70">
        <v>120804.70907961385</v>
      </c>
      <c r="K78" s="70">
        <v>114833.85471110822</v>
      </c>
      <c r="L78" s="70">
        <v>108900.91801682118</v>
      </c>
      <c r="M78" s="70">
        <v>133462.00253614137</v>
      </c>
      <c r="N78" s="70">
        <v>294281.76457818545</v>
      </c>
      <c r="O78" s="70">
        <v>289637.76633672608</v>
      </c>
      <c r="P78" s="70">
        <v>281178.77511434857</v>
      </c>
      <c r="Q78" s="70">
        <v>246087.36553564703</v>
      </c>
      <c r="R78" s="70">
        <v>269493.34672770987</v>
      </c>
      <c r="S78" s="70">
        <v>259701.41220490684</v>
      </c>
      <c r="T78" s="70">
        <v>286524.67355590785</v>
      </c>
      <c r="U78" s="70">
        <v>309464.3345714357</v>
      </c>
      <c r="V78" s="70">
        <v>290278.20374201029</v>
      </c>
      <c r="W78" s="70">
        <v>300519.2863663747</v>
      </c>
      <c r="X78" s="70">
        <v>286153.35489917663</v>
      </c>
      <c r="Y78" s="70">
        <v>266039.96906452585</v>
      </c>
      <c r="Z78" s="70">
        <v>238551.83725363264</v>
      </c>
      <c r="AA78" s="70">
        <v>227270.10745585643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4.9531897532386802E-4</v>
      </c>
      <c r="E83" s="8">
        <v>4.6160735001548497E-4</v>
      </c>
      <c r="F83" s="8">
        <v>4.3140873821206996E-4</v>
      </c>
      <c r="G83" s="8">
        <v>5.5909707181045899E-4</v>
      </c>
      <c r="H83" s="8">
        <v>5.7772675119374499E-4</v>
      </c>
      <c r="I83" s="8">
        <v>6.0024981438167502E-4</v>
      </c>
      <c r="J83" s="8">
        <v>6.0191241988740601E-4</v>
      </c>
      <c r="K83" s="8">
        <v>5.93001257382844E-4</v>
      </c>
      <c r="L83" s="8">
        <v>5.8316836886751803E-4</v>
      </c>
      <c r="M83" s="8">
        <v>5.6720135369242293E-4</v>
      </c>
      <c r="N83" s="8">
        <v>5.55819794536527E-4</v>
      </c>
      <c r="O83" s="8">
        <v>5.4312695942534191E-4</v>
      </c>
      <c r="P83" s="8">
        <v>5.2175488971028801E-4</v>
      </c>
      <c r="Q83" s="8">
        <v>5.13909739490244E-4</v>
      </c>
      <c r="R83" s="8">
        <v>5.0006819693683706E-4</v>
      </c>
      <c r="S83" s="8">
        <v>4.9054581078416799E-4</v>
      </c>
      <c r="T83" s="8">
        <v>4.7092020719762402E-4</v>
      </c>
      <c r="U83" s="8">
        <v>4.60983998297683E-4</v>
      </c>
      <c r="V83" s="8">
        <v>4.5387385454083803E-4</v>
      </c>
      <c r="W83" s="8">
        <v>4.4445177871790397E-4</v>
      </c>
      <c r="X83" s="8">
        <v>4.39176184351905E-4</v>
      </c>
      <c r="Y83" s="8">
        <v>4.7113571735127904E-4</v>
      </c>
      <c r="Z83" s="8">
        <v>4.4031375441126703E-4</v>
      </c>
      <c r="AA83" s="8">
        <v>6.1273431341270104E-4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1.0307660381977742E-3</v>
      </c>
      <c r="E85" s="8">
        <v>9.6061165245551995E-4</v>
      </c>
      <c r="F85" s="8">
        <v>9.1349522211803995E-4</v>
      </c>
      <c r="G85" s="8">
        <v>9.3873434089478992E-4</v>
      </c>
      <c r="H85" s="8">
        <v>1.0894318904975211E-3</v>
      </c>
      <c r="I85" s="8">
        <v>1.2886397694481871E-3</v>
      </c>
      <c r="J85" s="8">
        <v>1.5759866149033131E-3</v>
      </c>
      <c r="K85" s="8">
        <v>1.5604833185097289E-3</v>
      </c>
      <c r="L85" s="8">
        <v>1.551084941588369E-3</v>
      </c>
      <c r="M85" s="8">
        <v>1.5243478658727679E-3</v>
      </c>
      <c r="N85" s="8">
        <v>1.508970046648177E-3</v>
      </c>
      <c r="O85" s="8">
        <v>1.492199566984864E-3</v>
      </c>
      <c r="P85" s="8">
        <v>1.4733002295552308E-3</v>
      </c>
      <c r="Q85" s="8">
        <v>1.4544202829821259E-3</v>
      </c>
      <c r="R85" s="8">
        <v>1.4376706412042731E-3</v>
      </c>
      <c r="S85" s="8">
        <v>1.425641391225979E-3</v>
      </c>
      <c r="T85" s="8">
        <v>1.4207278820299249E-3</v>
      </c>
      <c r="U85" s="8">
        <v>1.403283330247112E-3</v>
      </c>
      <c r="V85" s="8">
        <v>1.3932866285394411E-3</v>
      </c>
      <c r="W85" s="8">
        <v>1.3820038919068632E-3</v>
      </c>
      <c r="X85" s="8">
        <v>1.3793249138683609E-3</v>
      </c>
      <c r="Y85" s="8">
        <v>1.4214634750233449E-3</v>
      </c>
      <c r="Z85" s="8">
        <v>1.3677526122848809E-3</v>
      </c>
      <c r="AA85" s="8">
        <v>1.3972978423566229E-3</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3129.33842981521</v>
      </c>
      <c r="H87" s="8">
        <v>5488.9873958894095</v>
      </c>
      <c r="I87" s="8">
        <v>7725.4013818952808</v>
      </c>
      <c r="J87" s="8">
        <v>9412.82558219973</v>
      </c>
      <c r="K87" s="8">
        <v>10782.8423432666</v>
      </c>
      <c r="L87" s="8">
        <v>10104.095603196001</v>
      </c>
      <c r="M87" s="8">
        <v>9689.9165779814703</v>
      </c>
      <c r="N87" s="8">
        <v>9202.3716752630808</v>
      </c>
      <c r="O87" s="8">
        <v>8743.4727003191201</v>
      </c>
      <c r="P87" s="8">
        <v>8193.0980028772901</v>
      </c>
      <c r="Q87" s="8">
        <v>6277.5664151173905</v>
      </c>
      <c r="R87" s="8">
        <v>4703.3366936436905</v>
      </c>
      <c r="S87" s="8">
        <v>3324.94113095291</v>
      </c>
      <c r="T87" s="8">
        <v>2073.5477617735701</v>
      </c>
      <c r="U87" s="8">
        <v>1367.26421520539</v>
      </c>
      <c r="V87" s="8">
        <v>1510.69405957455</v>
      </c>
      <c r="W87" s="8">
        <v>1440.5684664673299</v>
      </c>
      <c r="X87" s="8">
        <v>1275.31025783876</v>
      </c>
      <c r="Y87" s="8">
        <v>1301.62925874895</v>
      </c>
      <c r="Z87" s="8">
        <v>1265.62536327473</v>
      </c>
      <c r="AA87" s="8">
        <v>1101.56188047878</v>
      </c>
    </row>
    <row r="88" spans="1:27">
      <c r="A88" s="16" t="s">
        <v>27</v>
      </c>
      <c r="B88" s="16" t="s">
        <v>9</v>
      </c>
      <c r="C88" s="8">
        <v>0</v>
      </c>
      <c r="D88" s="8">
        <v>176336.22302496759</v>
      </c>
      <c r="E88" s="8">
        <v>243339.81358767144</v>
      </c>
      <c r="F88" s="8">
        <v>297685.86614570412</v>
      </c>
      <c r="G88" s="8">
        <v>304742.65465797042</v>
      </c>
      <c r="H88" s="8">
        <v>309524.13294750958</v>
      </c>
      <c r="I88" s="8">
        <v>310125.58291654265</v>
      </c>
      <c r="J88" s="8">
        <v>309558.00142603251</v>
      </c>
      <c r="K88" s="8">
        <v>307339.98427392024</v>
      </c>
      <c r="L88" s="8">
        <v>304820.80909663095</v>
      </c>
      <c r="M88" s="8">
        <v>299604.62907266343</v>
      </c>
      <c r="N88" s="8">
        <v>294534.24509754992</v>
      </c>
      <c r="O88" s="8">
        <v>289337.99529461254</v>
      </c>
      <c r="P88" s="8">
        <v>285106.33996766858</v>
      </c>
      <c r="Q88" s="8">
        <v>265701.87822713086</v>
      </c>
      <c r="R88" s="8">
        <v>248319.51229264072</v>
      </c>
      <c r="S88" s="8">
        <v>232074.31048923163</v>
      </c>
      <c r="T88" s="8">
        <v>217465.94687932744</v>
      </c>
      <c r="U88" s="8">
        <v>202665.1197684035</v>
      </c>
      <c r="V88" s="8">
        <v>189406.65393640805</v>
      </c>
      <c r="W88" s="8">
        <v>177015.56437724599</v>
      </c>
      <c r="X88" s="8">
        <v>165872.97938546515</v>
      </c>
      <c r="Y88" s="8">
        <v>154583.59212512133</v>
      </c>
      <c r="Z88" s="8">
        <v>144470.64680566895</v>
      </c>
      <c r="AA88" s="8">
        <v>135019.2960600692</v>
      </c>
    </row>
    <row r="89" spans="1:27">
      <c r="A89" s="16" t="s">
        <v>27</v>
      </c>
      <c r="B89" s="16" t="s">
        <v>8</v>
      </c>
      <c r="C89" s="8">
        <v>0</v>
      </c>
      <c r="D89" s="8">
        <v>3.195942151669651E-3</v>
      </c>
      <c r="E89" s="8">
        <v>4.0273507928994725E-3</v>
      </c>
      <c r="F89" s="8">
        <v>3499.2848822935489</v>
      </c>
      <c r="G89" s="8">
        <v>3270.359714453416</v>
      </c>
      <c r="H89" s="8">
        <v>3064.5006353368794</v>
      </c>
      <c r="I89" s="8">
        <v>2855.9293866617677</v>
      </c>
      <c r="J89" s="8">
        <v>2669.0928839872081</v>
      </c>
      <c r="K89" s="8">
        <v>2494.4793372441777</v>
      </c>
      <c r="L89" s="8">
        <v>2337.4597252419808</v>
      </c>
      <c r="M89" s="8">
        <v>2178.3712959387612</v>
      </c>
      <c r="N89" s="8">
        <v>2035.861179449256</v>
      </c>
      <c r="O89" s="8">
        <v>1902.6741141558566</v>
      </c>
      <c r="P89" s="8">
        <v>1782.9067242277872</v>
      </c>
      <c r="Q89" s="8">
        <v>1661.561423818697</v>
      </c>
      <c r="R89" s="8">
        <v>1552.8612412451625</v>
      </c>
      <c r="S89" s="8">
        <v>1451.2723010597751</v>
      </c>
      <c r="T89" s="8">
        <v>1359.919222713725</v>
      </c>
      <c r="U89" s="8">
        <v>1267.3626161273335</v>
      </c>
      <c r="V89" s="8">
        <v>1184.4511405989895</v>
      </c>
      <c r="W89" s="8">
        <v>1106.9637957265907</v>
      </c>
      <c r="X89" s="8">
        <v>1037.2839316595966</v>
      </c>
      <c r="Y89" s="8">
        <v>966.6861638819895</v>
      </c>
      <c r="Z89" s="8">
        <v>903.4450195789741</v>
      </c>
      <c r="AA89" s="8">
        <v>844.34118435507412</v>
      </c>
    </row>
    <row r="90" spans="1:27">
      <c r="A90" s="16" t="s">
        <v>27</v>
      </c>
      <c r="B90" s="16" t="s">
        <v>84</v>
      </c>
      <c r="C90" s="8">
        <v>0</v>
      </c>
      <c r="D90" s="8">
        <v>6.6138034825595094E-3</v>
      </c>
      <c r="E90" s="8">
        <v>7.9355451687125791E-3</v>
      </c>
      <c r="F90" s="8">
        <v>1.807123552100675E-2</v>
      </c>
      <c r="G90" s="8">
        <v>1.688900515511535E-2</v>
      </c>
      <c r="H90" s="8">
        <v>1.582589425845746E-2</v>
      </c>
      <c r="I90" s="8">
        <v>1.474877699869096E-2</v>
      </c>
      <c r="J90" s="8">
        <v>1.3783903733255158E-2</v>
      </c>
      <c r="K90" s="8">
        <v>1.2882153018145779E-2</v>
      </c>
      <c r="L90" s="8">
        <v>1.2224757457431399E-2</v>
      </c>
      <c r="M90" s="8">
        <v>1.1695470115908579E-2</v>
      </c>
      <c r="N90" s="8">
        <v>1.124290527702953E-2</v>
      </c>
      <c r="O90" s="8">
        <v>1.114017080769452E-2</v>
      </c>
      <c r="P90" s="8">
        <v>1.131585337435137E-2</v>
      </c>
      <c r="Q90" s="8">
        <v>1.1280724717900521E-2</v>
      </c>
      <c r="R90" s="8">
        <v>1.14448967835041E-2</v>
      </c>
      <c r="S90" s="8">
        <v>1.137706587295296E-2</v>
      </c>
      <c r="T90" s="8">
        <v>1.1551884217254681E-2</v>
      </c>
      <c r="U90" s="8">
        <v>1.1506381831907851E-2</v>
      </c>
      <c r="V90" s="8">
        <v>1.136385575763872E-2</v>
      </c>
      <c r="W90" s="8">
        <v>1.1264249396001331E-2</v>
      </c>
      <c r="X90" s="8">
        <v>1.0823095294941829E-2</v>
      </c>
      <c r="Y90" s="8">
        <v>1.1155747712935891E-2</v>
      </c>
      <c r="Z90" s="8">
        <v>1.0138115913230911E-2</v>
      </c>
      <c r="AA90" s="8">
        <v>1.0071751211357781E-2</v>
      </c>
    </row>
    <row r="91" spans="1:27">
      <c r="A91" s="16" t="s">
        <v>27</v>
      </c>
      <c r="B91" s="16" t="s">
        <v>187</v>
      </c>
      <c r="C91" s="8">
        <v>0</v>
      </c>
      <c r="D91" s="8">
        <v>0</v>
      </c>
      <c r="E91" s="8">
        <v>5.7286645550254194E-3</v>
      </c>
      <c r="F91" s="8">
        <v>8.9650683405014704E-3</v>
      </c>
      <c r="G91" s="8">
        <v>8.3785685401910805E-3</v>
      </c>
      <c r="H91" s="8">
        <v>7.9290199518511212E-3</v>
      </c>
      <c r="I91" s="8">
        <v>7.6171914618293002E-3</v>
      </c>
      <c r="J91" s="8">
        <v>7.3463690525983798E-3</v>
      </c>
      <c r="K91" s="8">
        <v>7.2462208370489799E-3</v>
      </c>
      <c r="L91" s="8">
        <v>7.2559981450864902E-3</v>
      </c>
      <c r="M91" s="8">
        <v>7.1709833042148006E-3</v>
      </c>
      <c r="N91" s="8">
        <v>7.1462638344698499E-3</v>
      </c>
      <c r="O91" s="8">
        <v>7.1216179669702203E-3</v>
      </c>
      <c r="P91" s="8">
        <v>7.0721423639668497E-3</v>
      </c>
      <c r="Q91" s="8">
        <v>6.9605366523170994E-3</v>
      </c>
      <c r="R91" s="8">
        <v>6.9514411362582799E-3</v>
      </c>
      <c r="S91" s="8">
        <v>6.8925889937683504E-3</v>
      </c>
      <c r="T91" s="8">
        <v>6.9457520195980692E-3</v>
      </c>
      <c r="U91" s="8">
        <v>6.9075124926296604E-3</v>
      </c>
      <c r="V91" s="8">
        <v>6.8550316400754511E-3</v>
      </c>
      <c r="W91" s="8">
        <v>6.7887808827252396E-3</v>
      </c>
      <c r="X91" s="8">
        <v>6.8099890924311207E-3</v>
      </c>
      <c r="Y91" s="8">
        <v>7.0573958158229606E-3</v>
      </c>
      <c r="Z91" s="8">
        <v>6.7630562321902904E-3</v>
      </c>
      <c r="AA91" s="8">
        <v>6.6794257150670604E-3</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176336.23436079823</v>
      </c>
      <c r="E93" s="70">
        <v>243339.83270145097</v>
      </c>
      <c r="F93" s="70">
        <v>301185.17940920545</v>
      </c>
      <c r="G93" s="70">
        <v>311142.37956764409</v>
      </c>
      <c r="H93" s="70">
        <v>318077.64640080871</v>
      </c>
      <c r="I93" s="70">
        <v>320706.93793995777</v>
      </c>
      <c r="J93" s="70">
        <v>321639.94320039125</v>
      </c>
      <c r="K93" s="70">
        <v>320617.3282362895</v>
      </c>
      <c r="L93" s="70">
        <v>317262.38604007789</v>
      </c>
      <c r="M93" s="70">
        <v>311472.93790458632</v>
      </c>
      <c r="N93" s="70">
        <v>305772.49840622122</v>
      </c>
      <c r="O93" s="70">
        <v>299984.16240620281</v>
      </c>
      <c r="P93" s="70">
        <v>295082.36507782451</v>
      </c>
      <c r="Q93" s="70">
        <v>273641.02627565834</v>
      </c>
      <c r="R93" s="70">
        <v>254575.73056160635</v>
      </c>
      <c r="S93" s="70">
        <v>236850.5441070864</v>
      </c>
      <c r="T93" s="70">
        <v>220899.43425309905</v>
      </c>
      <c r="U93" s="70">
        <v>205299.76687789787</v>
      </c>
      <c r="V93" s="70">
        <v>192101.81920262947</v>
      </c>
      <c r="W93" s="70">
        <v>179563.11651892585</v>
      </c>
      <c r="X93" s="70">
        <v>168185.593026549</v>
      </c>
      <c r="Y93" s="70">
        <v>156851.92765349502</v>
      </c>
      <c r="Z93" s="70">
        <v>146639.73589776116</v>
      </c>
      <c r="AA93" s="70">
        <v>136965.21788611216</v>
      </c>
    </row>
  </sheetData>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221</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305714.10519235511</v>
      </c>
      <c r="F6" s="8">
        <v>355885.53225212405</v>
      </c>
      <c r="G6" s="8">
        <v>9.8826464441665093E-3</v>
      </c>
      <c r="H6" s="8">
        <v>2414.0917809152502</v>
      </c>
      <c r="I6" s="8">
        <v>0</v>
      </c>
      <c r="J6" s="8">
        <v>2.60229475410346E-5</v>
      </c>
      <c r="K6" s="8">
        <v>46916.212955759707</v>
      </c>
      <c r="L6" s="8">
        <v>25501.375069292098</v>
      </c>
      <c r="M6" s="8">
        <v>8891.0509888276338</v>
      </c>
      <c r="N6" s="8">
        <v>0</v>
      </c>
      <c r="O6" s="8">
        <v>13524.879419786099</v>
      </c>
      <c r="P6" s="8">
        <v>0</v>
      </c>
      <c r="Q6" s="8">
        <v>16866.966490944695</v>
      </c>
      <c r="R6" s="8">
        <v>4069.3179391472559</v>
      </c>
      <c r="S6" s="8">
        <v>3.0558839583920269E-3</v>
      </c>
      <c r="T6" s="8">
        <v>4.3461370923803997E-5</v>
      </c>
      <c r="U6" s="8">
        <v>0</v>
      </c>
      <c r="V6" s="8">
        <v>3.5213419118240896E-5</v>
      </c>
      <c r="W6" s="8">
        <v>0</v>
      </c>
      <c r="X6" s="8">
        <v>0</v>
      </c>
      <c r="Y6" s="8">
        <v>0</v>
      </c>
      <c r="Z6" s="8">
        <v>0</v>
      </c>
      <c r="AA6" s="8">
        <v>0</v>
      </c>
    </row>
    <row r="7" spans="1:27">
      <c r="A7" s="16" t="s">
        <v>17</v>
      </c>
      <c r="B7" s="16" t="s">
        <v>11</v>
      </c>
      <c r="C7" s="8">
        <v>0</v>
      </c>
      <c r="D7" s="8">
        <v>51957.124799999998</v>
      </c>
      <c r="E7" s="8">
        <v>5.8200546743462167E-3</v>
      </c>
      <c r="F7" s="8">
        <v>186817.52567545368</v>
      </c>
      <c r="G7" s="8">
        <v>24651.413946422199</v>
      </c>
      <c r="H7" s="8">
        <v>42633.599541119998</v>
      </c>
      <c r="I7" s="8">
        <v>0</v>
      </c>
      <c r="J7" s="8">
        <v>0</v>
      </c>
      <c r="K7" s="8">
        <v>2.7083659915807471E-3</v>
      </c>
      <c r="L7" s="8">
        <v>0</v>
      </c>
      <c r="M7" s="8">
        <v>4.1915087210289996E-4</v>
      </c>
      <c r="N7" s="8">
        <v>0</v>
      </c>
      <c r="O7" s="8">
        <v>0</v>
      </c>
      <c r="P7" s="8">
        <v>0</v>
      </c>
      <c r="Q7" s="8">
        <v>1.051051605206465E-4</v>
      </c>
      <c r="R7" s="8">
        <v>0</v>
      </c>
      <c r="S7" s="8">
        <v>3.3039731920619022E-5</v>
      </c>
      <c r="T7" s="8">
        <v>0</v>
      </c>
      <c r="U7" s="8">
        <v>0</v>
      </c>
      <c r="V7" s="8">
        <v>3.2247314924843905E-5</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51957.124799999998</v>
      </c>
      <c r="E18" s="74">
        <v>305714.11101240979</v>
      </c>
      <c r="F18" s="74">
        <v>542703.05792757776</v>
      </c>
      <c r="G18" s="74">
        <v>24651.423829068644</v>
      </c>
      <c r="H18" s="74">
        <v>45047.691322035251</v>
      </c>
      <c r="I18" s="74">
        <v>0</v>
      </c>
      <c r="J18" s="74">
        <v>2.60229475410346E-5</v>
      </c>
      <c r="K18" s="74">
        <v>46916.215664125702</v>
      </c>
      <c r="L18" s="74">
        <v>25501.375069292098</v>
      </c>
      <c r="M18" s="74">
        <v>8891.0514079785062</v>
      </c>
      <c r="N18" s="74">
        <v>0</v>
      </c>
      <c r="O18" s="74">
        <v>13524.879419786099</v>
      </c>
      <c r="P18" s="74">
        <v>0</v>
      </c>
      <c r="Q18" s="74">
        <v>16866.966596049857</v>
      </c>
      <c r="R18" s="74">
        <v>4069.3179391472559</v>
      </c>
      <c r="S18" s="74">
        <v>3.088923690312646E-3</v>
      </c>
      <c r="T18" s="74">
        <v>4.3461370923803997E-5</v>
      </c>
      <c r="U18" s="74">
        <v>0</v>
      </c>
      <c r="V18" s="74">
        <v>6.7460734043084801E-5</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63875.686264199627</v>
      </c>
      <c r="F21" s="8">
        <v>136601.74317539769</v>
      </c>
      <c r="G21" s="8">
        <v>0</v>
      </c>
      <c r="H21" s="8">
        <v>0</v>
      </c>
      <c r="I21" s="8">
        <v>0</v>
      </c>
      <c r="J21" s="8">
        <v>0</v>
      </c>
      <c r="K21" s="8">
        <v>0</v>
      </c>
      <c r="L21" s="8">
        <v>0</v>
      </c>
      <c r="M21" s="8">
        <v>0</v>
      </c>
      <c r="N21" s="8">
        <v>0</v>
      </c>
      <c r="O21" s="8">
        <v>13524.879419786099</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63875.686264199627</v>
      </c>
      <c r="F33" s="74">
        <v>136601.74317539769</v>
      </c>
      <c r="G33" s="74">
        <v>0</v>
      </c>
      <c r="H33" s="74">
        <v>0</v>
      </c>
      <c r="I33" s="74">
        <v>0</v>
      </c>
      <c r="J33" s="74">
        <v>0</v>
      </c>
      <c r="K33" s="74">
        <v>0</v>
      </c>
      <c r="L33" s="74">
        <v>0</v>
      </c>
      <c r="M33" s="74">
        <v>0</v>
      </c>
      <c r="N33" s="74">
        <v>0</v>
      </c>
      <c r="O33" s="74">
        <v>13524.879419786099</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241838.4189281555</v>
      </c>
      <c r="F36" s="8">
        <v>219283.78907672636</v>
      </c>
      <c r="G36" s="8">
        <v>9.8826464441665093E-3</v>
      </c>
      <c r="H36" s="8">
        <v>2414.0917809152502</v>
      </c>
      <c r="I36" s="8">
        <v>0</v>
      </c>
      <c r="J36" s="8">
        <v>2.60229475410346E-5</v>
      </c>
      <c r="K36" s="8">
        <v>46916.212955759707</v>
      </c>
      <c r="L36" s="8">
        <v>25501.375069292098</v>
      </c>
      <c r="M36" s="8">
        <v>8891.0509888276338</v>
      </c>
      <c r="N36" s="8">
        <v>0</v>
      </c>
      <c r="O36" s="8">
        <v>0</v>
      </c>
      <c r="P36" s="8">
        <v>0</v>
      </c>
      <c r="Q36" s="8">
        <v>16866.966490944695</v>
      </c>
      <c r="R36" s="8">
        <v>4069.3179391472559</v>
      </c>
      <c r="S36" s="8">
        <v>3.0558839583920269E-3</v>
      </c>
      <c r="T36" s="8">
        <v>4.3461370923803997E-5</v>
      </c>
      <c r="U36" s="8">
        <v>0</v>
      </c>
      <c r="V36" s="8">
        <v>3.5213419118240896E-5</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241838.4189281555</v>
      </c>
      <c r="F48" s="74">
        <v>219283.78907672636</v>
      </c>
      <c r="G48" s="74">
        <v>9.8826464441665093E-3</v>
      </c>
      <c r="H48" s="74">
        <v>2414.0917809152502</v>
      </c>
      <c r="I48" s="74">
        <v>0</v>
      </c>
      <c r="J48" s="74">
        <v>2.60229475410346E-5</v>
      </c>
      <c r="K48" s="74">
        <v>46916.212955759707</v>
      </c>
      <c r="L48" s="74">
        <v>25501.375069292098</v>
      </c>
      <c r="M48" s="74">
        <v>8891.0509888276338</v>
      </c>
      <c r="N48" s="74">
        <v>0</v>
      </c>
      <c r="O48" s="74">
        <v>0</v>
      </c>
      <c r="P48" s="74">
        <v>0</v>
      </c>
      <c r="Q48" s="74">
        <v>16866.966490944695</v>
      </c>
      <c r="R48" s="74">
        <v>4069.3179391472559</v>
      </c>
      <c r="S48" s="74">
        <v>3.0558839583920269E-3</v>
      </c>
      <c r="T48" s="74">
        <v>4.3461370923803997E-5</v>
      </c>
      <c r="U48" s="74">
        <v>0</v>
      </c>
      <c r="V48" s="74">
        <v>3.5213419118240896E-5</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51957.124799999998</v>
      </c>
      <c r="E52" s="8">
        <v>5.8200546743462167E-3</v>
      </c>
      <c r="F52" s="8">
        <v>186817.52567545368</v>
      </c>
      <c r="G52" s="8">
        <v>24651.413946422199</v>
      </c>
      <c r="H52" s="8">
        <v>42633.599541119998</v>
      </c>
      <c r="I52" s="8">
        <v>0</v>
      </c>
      <c r="J52" s="8">
        <v>0</v>
      </c>
      <c r="K52" s="8">
        <v>2.7083659915807471E-3</v>
      </c>
      <c r="L52" s="8">
        <v>0</v>
      </c>
      <c r="M52" s="8">
        <v>4.1915087210289996E-4</v>
      </c>
      <c r="N52" s="8">
        <v>0</v>
      </c>
      <c r="O52" s="8">
        <v>0</v>
      </c>
      <c r="P52" s="8">
        <v>0</v>
      </c>
      <c r="Q52" s="8">
        <v>1.051051605206465E-4</v>
      </c>
      <c r="R52" s="8">
        <v>0</v>
      </c>
      <c r="S52" s="8">
        <v>3.3039731920619022E-5</v>
      </c>
      <c r="T52" s="8">
        <v>0</v>
      </c>
      <c r="U52" s="8">
        <v>0</v>
      </c>
      <c r="V52" s="8">
        <v>3.2247314924843905E-5</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51957.124799999998</v>
      </c>
      <c r="E63" s="74">
        <v>5.8200546743462167E-3</v>
      </c>
      <c r="F63" s="74">
        <v>186817.52567545368</v>
      </c>
      <c r="G63" s="74">
        <v>24651.413946422199</v>
      </c>
      <c r="H63" s="74">
        <v>42633.599541119998</v>
      </c>
      <c r="I63" s="74">
        <v>0</v>
      </c>
      <c r="J63" s="74">
        <v>0</v>
      </c>
      <c r="K63" s="74">
        <v>2.7083659915807471E-3</v>
      </c>
      <c r="L63" s="74">
        <v>0</v>
      </c>
      <c r="M63" s="74">
        <v>4.1915087210289996E-4</v>
      </c>
      <c r="N63" s="74">
        <v>0</v>
      </c>
      <c r="O63" s="74">
        <v>0</v>
      </c>
      <c r="P63" s="74">
        <v>0</v>
      </c>
      <c r="Q63" s="74">
        <v>1.051051605206465E-4</v>
      </c>
      <c r="R63" s="74">
        <v>0</v>
      </c>
      <c r="S63" s="74">
        <v>3.3039731920619022E-5</v>
      </c>
      <c r="T63" s="74">
        <v>0</v>
      </c>
      <c r="U63" s="74">
        <v>0</v>
      </c>
      <c r="V63" s="74">
        <v>3.2247314924843905E-5</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222</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ht="15" customHeight="1">
      <c r="A2" s="19" t="s">
        <v>69</v>
      </c>
      <c r="B2" s="79" t="s">
        <v>273</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2516.5881998084069</v>
      </c>
      <c r="E6" s="8">
        <v>3461.8191087661098</v>
      </c>
      <c r="F6" s="8">
        <v>71896.204913773545</v>
      </c>
      <c r="G6" s="8">
        <v>67192.71485412406</v>
      </c>
      <c r="H6" s="8">
        <v>62963.140247545402</v>
      </c>
      <c r="I6" s="8">
        <v>58677.841484525234</v>
      </c>
      <c r="J6" s="8">
        <v>54839.104175891771</v>
      </c>
      <c r="K6" s="8">
        <v>51251.499215571785</v>
      </c>
      <c r="L6" s="8">
        <v>48025.375072398296</v>
      </c>
      <c r="M6" s="8">
        <v>44756.747116763319</v>
      </c>
      <c r="N6" s="8">
        <v>41828.735611572498</v>
      </c>
      <c r="O6" s="8">
        <v>39092.276261689964</v>
      </c>
      <c r="P6" s="8">
        <v>36631.537782077154</v>
      </c>
      <c r="Q6" s="8">
        <v>34138.379357588427</v>
      </c>
      <c r="R6" s="8">
        <v>31905.027428198759</v>
      </c>
      <c r="S6" s="8">
        <v>29817.782634961062</v>
      </c>
      <c r="T6" s="8">
        <v>27940.844985843978</v>
      </c>
      <c r="U6" s="8">
        <v>26039.178900288771</v>
      </c>
      <c r="V6" s="8">
        <v>24335.681208585036</v>
      </c>
      <c r="W6" s="8">
        <v>22743.62729160874</v>
      </c>
      <c r="X6" s="8">
        <v>21311.985949908354</v>
      </c>
      <c r="Y6" s="8">
        <v>19861.482899110244</v>
      </c>
      <c r="Z6" s="8">
        <v>18562.13354565679</v>
      </c>
      <c r="AA6" s="8">
        <v>17347.788356158017</v>
      </c>
    </row>
    <row r="7" spans="1:27">
      <c r="A7" s="16" t="s">
        <v>24</v>
      </c>
      <c r="B7" s="16" t="s">
        <v>14</v>
      </c>
      <c r="C7" s="8">
        <v>0</v>
      </c>
      <c r="D7" s="8">
        <v>1.3817706018276561E-3</v>
      </c>
      <c r="E7" s="8">
        <v>1.3758170272982881E-3</v>
      </c>
      <c r="F7" s="8">
        <v>9986.0616740853948</v>
      </c>
      <c r="G7" s="8">
        <v>9332.7680054239663</v>
      </c>
      <c r="H7" s="8">
        <v>8745.2990728578989</v>
      </c>
      <c r="I7" s="8">
        <v>8154.5039970470816</v>
      </c>
      <c r="J7" s="8">
        <v>9603.3405800942037</v>
      </c>
      <c r="K7" s="8">
        <v>11797.849895946218</v>
      </c>
      <c r="L7" s="8">
        <v>11055.211646150336</v>
      </c>
      <c r="M7" s="8">
        <v>12045.364740098195</v>
      </c>
      <c r="N7" s="8">
        <v>22725.030789870551</v>
      </c>
      <c r="O7" s="8">
        <v>21238.346617804753</v>
      </c>
      <c r="P7" s="8">
        <v>19901.458157873127</v>
      </c>
      <c r="Q7" s="8">
        <v>24395.875766791902</v>
      </c>
      <c r="R7" s="8">
        <v>36936.17097877722</v>
      </c>
      <c r="S7" s="8">
        <v>34519.786046069617</v>
      </c>
      <c r="T7" s="8">
        <v>38294.606927113768</v>
      </c>
      <c r="U7" s="8">
        <v>36728.381301553352</v>
      </c>
      <c r="V7" s="8">
        <v>35773.242791034216</v>
      </c>
      <c r="W7" s="8">
        <v>33596.427383379516</v>
      </c>
      <c r="X7" s="8">
        <v>31481.635765940911</v>
      </c>
      <c r="Y7" s="8">
        <v>29347.265954663264</v>
      </c>
      <c r="Z7" s="8">
        <v>27427.664151071989</v>
      </c>
      <c r="AA7" s="8">
        <v>25633.331063596092</v>
      </c>
    </row>
    <row r="8" spans="1:27">
      <c r="A8" s="16" t="s">
        <v>25</v>
      </c>
      <c r="B8" s="16" t="s">
        <v>14</v>
      </c>
      <c r="C8" s="8">
        <v>0</v>
      </c>
      <c r="D8" s="8">
        <v>8.2307608973657793E-4</v>
      </c>
      <c r="E8" s="8">
        <v>1.8868585297714998E-3</v>
      </c>
      <c r="F8" s="8">
        <v>21626.267565524202</v>
      </c>
      <c r="G8" s="8">
        <v>20211.4650088792</v>
      </c>
      <c r="H8" s="8">
        <v>32502.722329749202</v>
      </c>
      <c r="I8" s="8">
        <v>47436.022015378498</v>
      </c>
      <c r="J8" s="8">
        <v>60605.1117295187</v>
      </c>
      <c r="K8" s="8">
        <v>73120.122971215096</v>
      </c>
      <c r="L8" s="8">
        <v>89446.604168336591</v>
      </c>
      <c r="M8" s="8">
        <v>87272.374751385578</v>
      </c>
      <c r="N8" s="8">
        <v>81562.967034652247</v>
      </c>
      <c r="O8" s="8">
        <v>83024.802295579299</v>
      </c>
      <c r="P8" s="8">
        <v>79816.176307961097</v>
      </c>
      <c r="Q8" s="8">
        <v>75825.275276734392</v>
      </c>
      <c r="R8" s="8">
        <v>71651.974921974499</v>
      </c>
      <c r="S8" s="8">
        <v>66964.462528593605</v>
      </c>
      <c r="T8" s="8">
        <v>62749.255703257004</v>
      </c>
      <c r="U8" s="8">
        <v>58478.514015509427</v>
      </c>
      <c r="V8" s="8">
        <v>54652.816821702443</v>
      </c>
      <c r="W8" s="8">
        <v>51077.398884560942</v>
      </c>
      <c r="X8" s="8">
        <v>47862.233821349851</v>
      </c>
      <c r="Y8" s="8">
        <v>44604.7093302832</v>
      </c>
      <c r="Z8" s="8">
        <v>41686.644222298695</v>
      </c>
      <c r="AA8" s="8">
        <v>38959.480570736319</v>
      </c>
    </row>
    <row r="9" spans="1:27">
      <c r="A9" s="16" t="s">
        <v>26</v>
      </c>
      <c r="B9" s="16" t="s">
        <v>14</v>
      </c>
      <c r="C9" s="8">
        <v>0</v>
      </c>
      <c r="D9" s="8">
        <v>1.1014061472014701E-3</v>
      </c>
      <c r="E9" s="8">
        <v>1.3811840513605301E-3</v>
      </c>
      <c r="F9" s="8">
        <v>3.4650884956227397E-3</v>
      </c>
      <c r="G9" s="8">
        <v>3.2384004622968399E-3</v>
      </c>
      <c r="H9" s="8">
        <v>3.0345531197452803E-3</v>
      </c>
      <c r="I9" s="8">
        <v>2.8280201120317299E-3</v>
      </c>
      <c r="J9" s="8">
        <v>2.7824901918468798E-3</v>
      </c>
      <c r="K9" s="8">
        <v>2.6004581224970901E-3</v>
      </c>
      <c r="L9" s="8">
        <v>3.2039648651810901E-3</v>
      </c>
      <c r="M9" s="8">
        <v>2.9859016202477E-3</v>
      </c>
      <c r="N9" s="8">
        <v>3.3651358757169898E-3</v>
      </c>
      <c r="O9" s="8">
        <v>3.23019444675062E-3</v>
      </c>
      <c r="P9" s="8">
        <v>4.3685351144088398E-3</v>
      </c>
      <c r="Q9" s="8">
        <v>4.2250130243350996E-3</v>
      </c>
      <c r="R9" s="8">
        <v>7.3414968785032999E-3</v>
      </c>
      <c r="S9" s="8">
        <v>6.8612120340733598E-3</v>
      </c>
      <c r="T9" s="8">
        <v>6.4293198526979298E-3</v>
      </c>
      <c r="U9" s="8">
        <v>6.2584734255756499E-3</v>
      </c>
      <c r="V9" s="8">
        <v>5.8490405830210306E-3</v>
      </c>
      <c r="W9" s="8">
        <v>5.4663930667214096E-3</v>
      </c>
      <c r="X9" s="8">
        <v>5.1228011752477588E-3</v>
      </c>
      <c r="Y9" s="8">
        <v>4.7852393990394249E-3</v>
      </c>
      <c r="Z9" s="8">
        <v>4.4884190885615995E-3</v>
      </c>
      <c r="AA9" s="8">
        <v>4.1952448808299653E-3</v>
      </c>
    </row>
    <row r="10" spans="1:27">
      <c r="A10" s="16" t="s">
        <v>27</v>
      </c>
      <c r="B10" s="16" t="s">
        <v>14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75" t="s">
        <v>17</v>
      </c>
      <c r="B11" s="75" t="s">
        <v>83</v>
      </c>
      <c r="C11" s="74">
        <v>0</v>
      </c>
      <c r="D11" s="74">
        <v>2516.5915060612456</v>
      </c>
      <c r="E11" s="74">
        <v>3461.823752625718</v>
      </c>
      <c r="F11" s="74">
        <v>103508.53761847163</v>
      </c>
      <c r="G11" s="74">
        <v>96736.951106827677</v>
      </c>
      <c r="H11" s="74">
        <v>104211.16468470563</v>
      </c>
      <c r="I11" s="74">
        <v>114268.37032497092</v>
      </c>
      <c r="J11" s="74">
        <v>125047.55926799486</v>
      </c>
      <c r="K11" s="74">
        <v>136169.47468319122</v>
      </c>
      <c r="L11" s="74">
        <v>148527.1940908501</v>
      </c>
      <c r="M11" s="74">
        <v>144074.4895941487</v>
      </c>
      <c r="N11" s="74">
        <v>146116.73680123116</v>
      </c>
      <c r="O11" s="74">
        <v>143355.42840526847</v>
      </c>
      <c r="P11" s="74">
        <v>136349.17661644652</v>
      </c>
      <c r="Q11" s="74">
        <v>134359.53462612774</v>
      </c>
      <c r="R11" s="74">
        <v>140493.18067044736</v>
      </c>
      <c r="S11" s="74">
        <v>131302.03807083631</v>
      </c>
      <c r="T11" s="74">
        <v>128984.71404553459</v>
      </c>
      <c r="U11" s="74">
        <v>121246.08047582497</v>
      </c>
      <c r="V11" s="74">
        <v>114761.74667036228</v>
      </c>
      <c r="W11" s="74">
        <v>107417.45902594227</v>
      </c>
      <c r="X11" s="74">
        <v>100655.8606600003</v>
      </c>
      <c r="Y11" s="74">
        <v>93813.462969296117</v>
      </c>
      <c r="Z11" s="74">
        <v>87676.446407446565</v>
      </c>
      <c r="AA11" s="74">
        <v>81940.604185735298</v>
      </c>
    </row>
  </sheetData>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223</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3.9048337699999999E-3</v>
      </c>
      <c r="D6" s="8">
        <v>3.87769098E-3</v>
      </c>
      <c r="E6" s="8">
        <v>4.1719022499999998E-3</v>
      </c>
      <c r="F6" s="8">
        <v>809.8486928184999</v>
      </c>
      <c r="G6" s="8">
        <v>3.9200703699999997E-3</v>
      </c>
      <c r="H6" s="8">
        <v>3.8345556199999996E-3</v>
      </c>
      <c r="I6" s="8">
        <v>98.172237064480015</v>
      </c>
      <c r="J6" s="8">
        <v>4.0505729800000001E-3</v>
      </c>
      <c r="K6" s="8">
        <v>3.9792962764699995</v>
      </c>
      <c r="L6" s="8">
        <v>297.71696674369002</v>
      </c>
      <c r="M6" s="8">
        <v>4.0678864300000006E-3</v>
      </c>
      <c r="N6" s="8">
        <v>13889.766968200431</v>
      </c>
      <c r="O6" s="8">
        <v>6.0542352747799999</v>
      </c>
      <c r="P6" s="8">
        <v>279.71370333714998</v>
      </c>
      <c r="Q6" s="8">
        <v>135.20638469498996</v>
      </c>
      <c r="R6" s="8">
        <v>298.29278215579996</v>
      </c>
      <c r="S6" s="8">
        <v>21.283247862940001</v>
      </c>
      <c r="T6" s="8">
        <v>277.83127973155996</v>
      </c>
      <c r="U6" s="8">
        <v>5390.498450677821</v>
      </c>
      <c r="V6" s="8">
        <v>131.80786385863001</v>
      </c>
      <c r="W6" s="8">
        <v>394.14809037537003</v>
      </c>
      <c r="X6" s="8">
        <v>295.23348044482003</v>
      </c>
      <c r="Y6" s="8">
        <v>328.33198485281997</v>
      </c>
      <c r="Z6" s="8">
        <v>242.07167192345997</v>
      </c>
      <c r="AA6" s="8">
        <v>77.022602668569974</v>
      </c>
    </row>
    <row r="7" spans="1:27">
      <c r="A7" s="16" t="s">
        <v>24</v>
      </c>
      <c r="B7" s="16" t="s">
        <v>6</v>
      </c>
      <c r="C7" s="8">
        <v>3.3758527999999998E-3</v>
      </c>
      <c r="D7" s="8">
        <v>3.3938088099999993E-3</v>
      </c>
      <c r="E7" s="8">
        <v>3.6284050600000001E-3</v>
      </c>
      <c r="F7" s="8">
        <v>25919.764822169502</v>
      </c>
      <c r="G7" s="8">
        <v>3.4544789299999997E-3</v>
      </c>
      <c r="H7" s="8">
        <v>3.34273486E-3</v>
      </c>
      <c r="I7" s="8">
        <v>524.06448366889992</v>
      </c>
      <c r="J7" s="8">
        <v>7748.5599249953002</v>
      </c>
      <c r="K7" s="8">
        <v>3.5722672000000001E-3</v>
      </c>
      <c r="L7" s="8">
        <v>1536.1817290530798</v>
      </c>
      <c r="M7" s="8">
        <v>3.59389873E-3</v>
      </c>
      <c r="N7" s="8">
        <v>24510.18313531395</v>
      </c>
      <c r="O7" s="8">
        <v>1101.1561840657801</v>
      </c>
      <c r="P7" s="8">
        <v>5099.8700785782303</v>
      </c>
      <c r="Q7" s="8">
        <v>4711.3828366262605</v>
      </c>
      <c r="R7" s="8">
        <v>4201.4812754457998</v>
      </c>
      <c r="S7" s="8">
        <v>7978.3406749587703</v>
      </c>
      <c r="T7" s="8">
        <v>5389.8355611739998</v>
      </c>
      <c r="U7" s="8">
        <v>15071.2787750732</v>
      </c>
      <c r="V7" s="8">
        <v>6566.1521360306997</v>
      </c>
      <c r="W7" s="8">
        <v>9069.5381190388507</v>
      </c>
      <c r="X7" s="8">
        <v>9830.8818745157587</v>
      </c>
      <c r="Y7" s="8">
        <v>28430.250276287697</v>
      </c>
      <c r="Z7" s="8">
        <v>12079.782558057761</v>
      </c>
      <c r="AA7" s="8">
        <v>3723.3745148160001</v>
      </c>
    </row>
    <row r="8" spans="1:27">
      <c r="A8" s="16" t="s">
        <v>25</v>
      </c>
      <c r="B8" s="16" t="s">
        <v>6</v>
      </c>
      <c r="C8" s="8">
        <v>3.7568801599999996E-3</v>
      </c>
      <c r="D8" s="8">
        <v>3.7673066000000004E-3</v>
      </c>
      <c r="E8" s="8">
        <v>4.1724957400000005E-3</v>
      </c>
      <c r="F8" s="8">
        <v>761.53227497809996</v>
      </c>
      <c r="G8" s="8">
        <v>3.9937625500000001E-3</v>
      </c>
      <c r="H8" s="8">
        <v>3.9697732099999994E-3</v>
      </c>
      <c r="I8" s="8">
        <v>41.710653369040003</v>
      </c>
      <c r="J8" s="8">
        <v>2.7941588008999996</v>
      </c>
      <c r="K8" s="8">
        <v>28.818847491869999</v>
      </c>
      <c r="L8" s="8">
        <v>109.89059446104001</v>
      </c>
      <c r="M8" s="8">
        <v>10.31815260828</v>
      </c>
      <c r="N8" s="8">
        <v>3274.6245903199197</v>
      </c>
      <c r="O8" s="8">
        <v>15.184902171670002</v>
      </c>
      <c r="P8" s="8">
        <v>22833.744890952443</v>
      </c>
      <c r="Q8" s="8">
        <v>106.39398979148001</v>
      </c>
      <c r="R8" s="8">
        <v>8042.4797304600006</v>
      </c>
      <c r="S8" s="8">
        <v>14.44036872121</v>
      </c>
      <c r="T8" s="8">
        <v>196.3801304806</v>
      </c>
      <c r="U8" s="8">
        <v>35169.131601713438</v>
      </c>
      <c r="V8" s="8">
        <v>133.52180431434999</v>
      </c>
      <c r="W8" s="8">
        <v>265.41820146990005</v>
      </c>
      <c r="X8" s="8">
        <v>251.68348085053</v>
      </c>
      <c r="Y8" s="8">
        <v>295.78669489860005</v>
      </c>
      <c r="Z8" s="8">
        <v>241.55930989109999</v>
      </c>
      <c r="AA8" s="8">
        <v>37.925980234960001</v>
      </c>
    </row>
    <row r="9" spans="1:27">
      <c r="A9" s="16" t="s">
        <v>26</v>
      </c>
      <c r="B9" s="16" t="s">
        <v>6</v>
      </c>
      <c r="C9" s="8">
        <v>82815.063369309471</v>
      </c>
      <c r="D9" s="8">
        <v>3.1914471000000001E-3</v>
      </c>
      <c r="E9" s="8">
        <v>3.7119408700000004E-3</v>
      </c>
      <c r="F9" s="8">
        <v>31111.759114709108</v>
      </c>
      <c r="G9" s="8">
        <v>217.21400592243998</v>
      </c>
      <c r="H9" s="8">
        <v>3.6374160999999997E-3</v>
      </c>
      <c r="I9" s="8">
        <v>1174.81469383736</v>
      </c>
      <c r="J9" s="8">
        <v>252.37702130835004</v>
      </c>
      <c r="K9" s="8">
        <v>3281.9282828165601</v>
      </c>
      <c r="L9" s="8">
        <v>1728.0782631476002</v>
      </c>
      <c r="M9" s="8">
        <v>1396.9952193918798</v>
      </c>
      <c r="N9" s="8">
        <v>4805.7156947436497</v>
      </c>
      <c r="O9" s="8">
        <v>5140.6478242004596</v>
      </c>
      <c r="P9" s="8">
        <v>8364.017805719699</v>
      </c>
      <c r="Q9" s="8">
        <v>6687.9040836256509</v>
      </c>
      <c r="R9" s="8">
        <v>9135.0968739422988</v>
      </c>
      <c r="S9" s="8">
        <v>6556.7675547160998</v>
      </c>
      <c r="T9" s="8">
        <v>13673.879264630201</v>
      </c>
      <c r="U9" s="8">
        <v>10483.75697456293</v>
      </c>
      <c r="V9" s="8">
        <v>9430.3574136167717</v>
      </c>
      <c r="W9" s="8">
        <v>13217.102134979201</v>
      </c>
      <c r="X9" s="8">
        <v>13860.17242009875</v>
      </c>
      <c r="Y9" s="8">
        <v>14160.77285682816</v>
      </c>
      <c r="Z9" s="8">
        <v>12494.316056117481</v>
      </c>
      <c r="AA9" s="8">
        <v>3432.4927554333999</v>
      </c>
    </row>
    <row r="10" spans="1:27">
      <c r="A10" s="16" t="s">
        <v>27</v>
      </c>
      <c r="B10" s="16" t="s">
        <v>6</v>
      </c>
      <c r="C10" s="8">
        <v>1.4835234300000001E-3</v>
      </c>
      <c r="D10" s="8">
        <v>1.3561532999999998E-3</v>
      </c>
      <c r="E10" s="8">
        <v>1.3535146100000001E-3</v>
      </c>
      <c r="F10" s="8">
        <v>1.3501970999999998E-3</v>
      </c>
      <c r="G10" s="8">
        <v>1.3497159700000001E-3</v>
      </c>
      <c r="H10" s="8">
        <v>1.3529570500000001E-3</v>
      </c>
      <c r="I10" s="8">
        <v>1.3502048399999999E-3</v>
      </c>
      <c r="J10" s="8">
        <v>1.3498540000000002E-3</v>
      </c>
      <c r="K10" s="8">
        <v>1.34939522E-3</v>
      </c>
      <c r="L10" s="8">
        <v>4.941142234</v>
      </c>
      <c r="M10" s="8">
        <v>1.3492786E-3</v>
      </c>
      <c r="N10" s="8">
        <v>1.3504287000000001E-3</v>
      </c>
      <c r="O10" s="8">
        <v>1.3504877000000001E-3</v>
      </c>
      <c r="P10" s="8">
        <v>1.3524045500000002E-3</v>
      </c>
      <c r="Q10" s="8">
        <v>1.3482041599999998E-3</v>
      </c>
      <c r="R10" s="8">
        <v>1.3488972399999999E-3</v>
      </c>
      <c r="S10" s="8">
        <v>1.3488657000000001E-3</v>
      </c>
      <c r="T10" s="8">
        <v>1.3559741999999999E-3</v>
      </c>
      <c r="U10" s="8">
        <v>1.3501108799999998E-3</v>
      </c>
      <c r="V10" s="8">
        <v>1.3496996700000001E-3</v>
      </c>
      <c r="W10" s="8">
        <v>1.3489497400000002E-3</v>
      </c>
      <c r="X10" s="8">
        <v>1.3533079500000001E-3</v>
      </c>
      <c r="Y10" s="8">
        <v>1.4450633299999999E-3</v>
      </c>
      <c r="Z10" s="8">
        <v>1.35241974E-3</v>
      </c>
      <c r="AA10" s="8">
        <v>1.79736418E-3</v>
      </c>
    </row>
    <row r="11" spans="1:27">
      <c r="A11" s="75" t="s">
        <v>17</v>
      </c>
      <c r="B11" s="75" t="s">
        <v>83</v>
      </c>
      <c r="C11" s="74">
        <v>82815.075890399632</v>
      </c>
      <c r="D11" s="74">
        <v>1.5586406789999998E-2</v>
      </c>
      <c r="E11" s="74">
        <v>1.7038258529999999E-2</v>
      </c>
      <c r="F11" s="74">
        <v>58602.906254872309</v>
      </c>
      <c r="G11" s="74">
        <v>217.22672395025998</v>
      </c>
      <c r="H11" s="74">
        <v>1.6137436839999998E-2</v>
      </c>
      <c r="I11" s="74">
        <v>1838.7634181446199</v>
      </c>
      <c r="J11" s="74">
        <v>8003.7365055315304</v>
      </c>
      <c r="K11" s="74">
        <v>3314.7313482473201</v>
      </c>
      <c r="L11" s="74">
        <v>3676.80869563941</v>
      </c>
      <c r="M11" s="74">
        <v>1407.3223830639197</v>
      </c>
      <c r="N11" s="74">
        <v>46480.291739006643</v>
      </c>
      <c r="O11" s="74">
        <v>6263.0444962003894</v>
      </c>
      <c r="P11" s="74">
        <v>36577.347830992068</v>
      </c>
      <c r="Q11" s="74">
        <v>11640.88864294254</v>
      </c>
      <c r="R11" s="74">
        <v>21677.352010901137</v>
      </c>
      <c r="S11" s="74">
        <v>14570.83319512472</v>
      </c>
      <c r="T11" s="74">
        <v>19537.927591990563</v>
      </c>
      <c r="U11" s="74">
        <v>66114.667152138267</v>
      </c>
      <c r="V11" s="74">
        <v>16261.840567520123</v>
      </c>
      <c r="W11" s="74">
        <v>22946.207894813062</v>
      </c>
      <c r="X11" s="74">
        <v>24237.97260921781</v>
      </c>
      <c r="Y11" s="74">
        <v>43215.143257930613</v>
      </c>
      <c r="Z11" s="74">
        <v>25057.730948409542</v>
      </c>
      <c r="AA11" s="74">
        <v>7270.8176505171095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59795-17DF-44F7-B4DA-FF8316F37D40}">
  <sheetPr codeName="Sheet56">
    <tabColor rgb="FF57E188"/>
  </sheetPr>
  <dimension ref="A1:AA12"/>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14.25" customHeight="1">
      <c r="A1" s="68" t="s">
        <v>266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25" customHeight="1">
      <c r="A2" s="19" t="s">
        <v>16</v>
      </c>
      <c r="B2" s="6" t="s">
        <v>275</v>
      </c>
      <c r="C2" s="19"/>
      <c r="D2" s="19"/>
      <c r="E2" s="19"/>
      <c r="F2" s="19"/>
      <c r="G2" s="19"/>
      <c r="H2" s="19"/>
      <c r="I2" s="19"/>
      <c r="J2" s="19"/>
      <c r="K2" s="19"/>
      <c r="L2" s="19"/>
      <c r="M2" s="19"/>
      <c r="N2" s="19"/>
      <c r="O2" s="19"/>
      <c r="P2" s="19"/>
      <c r="Q2" s="19"/>
      <c r="R2" s="19"/>
      <c r="S2" s="19"/>
      <c r="T2" s="19"/>
      <c r="U2" s="19"/>
      <c r="V2" s="19"/>
      <c r="W2" s="19"/>
      <c r="X2" s="19"/>
      <c r="Y2" s="19"/>
      <c r="Z2" s="19"/>
      <c r="AA2" s="19"/>
    </row>
    <row r="3" spans="1:27" ht="14.25" customHeight="1">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ht="14.25" customHeight="1">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ht="14.25" customHeight="1">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ht="14.25" customHeight="1">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ht="14.25" customHeight="1">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ht="14.25" customHeight="1">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ht="14.25" customHeight="1">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ht="14.25" customHeight="1">
      <c r="A10" s="16" t="s">
        <v>27</v>
      </c>
      <c r="B10" s="16" t="s">
        <v>16</v>
      </c>
      <c r="C10" s="8">
        <v>0</v>
      </c>
      <c r="D10" s="8">
        <v>0</v>
      </c>
      <c r="E10" s="8">
        <v>0</v>
      </c>
      <c r="F10" s="8">
        <v>516.55417799999998</v>
      </c>
      <c r="G10" s="8">
        <v>1207.8076640000002</v>
      </c>
      <c r="H10" s="8">
        <v>1307.133963</v>
      </c>
      <c r="I10" s="8">
        <v>969.00987599999996</v>
      </c>
      <c r="J10" s="8">
        <v>999.72966999999994</v>
      </c>
      <c r="K10" s="8">
        <v>1176.508055</v>
      </c>
      <c r="L10" s="8">
        <v>1394.8565860000001</v>
      </c>
      <c r="M10" s="8">
        <v>1163.7917949999999</v>
      </c>
      <c r="N10" s="8">
        <v>1015.386073</v>
      </c>
      <c r="O10" s="8">
        <v>1023.0743220000001</v>
      </c>
      <c r="P10" s="8">
        <v>1106.297176</v>
      </c>
      <c r="Q10" s="8">
        <v>1096.068951</v>
      </c>
      <c r="R10" s="8">
        <v>1054.6037290000002</v>
      </c>
      <c r="S10" s="8">
        <v>818.273054</v>
      </c>
      <c r="T10" s="8">
        <v>866.68973699999992</v>
      </c>
      <c r="U10" s="8">
        <v>888.5636639999999</v>
      </c>
      <c r="V10" s="8">
        <v>802.56758930000001</v>
      </c>
      <c r="W10" s="8">
        <v>665.74604399999998</v>
      </c>
      <c r="X10" s="8">
        <v>691.52071069999988</v>
      </c>
      <c r="Y10" s="8">
        <v>662.10532349999994</v>
      </c>
      <c r="Z10" s="8">
        <v>648.98163499999998</v>
      </c>
      <c r="AA10" s="8">
        <v>567.96339599999999</v>
      </c>
    </row>
    <row r="11" spans="1:27" ht="14.25" customHeight="1">
      <c r="A11" s="75" t="s">
        <v>17</v>
      </c>
      <c r="B11" s="75" t="s">
        <v>83</v>
      </c>
      <c r="C11" s="74">
        <v>0</v>
      </c>
      <c r="D11" s="74">
        <v>0</v>
      </c>
      <c r="E11" s="74">
        <v>0</v>
      </c>
      <c r="F11" s="74">
        <v>516.55417799999998</v>
      </c>
      <c r="G11" s="74">
        <v>1207.8076640000002</v>
      </c>
      <c r="H11" s="74">
        <v>1307.133963</v>
      </c>
      <c r="I11" s="74">
        <v>969.00987599999996</v>
      </c>
      <c r="J11" s="74">
        <v>999.72966999999994</v>
      </c>
      <c r="K11" s="74">
        <v>1176.508055</v>
      </c>
      <c r="L11" s="74">
        <v>1394.8565860000001</v>
      </c>
      <c r="M11" s="74">
        <v>1163.7917949999999</v>
      </c>
      <c r="N11" s="74">
        <v>1015.386073</v>
      </c>
      <c r="O11" s="74">
        <v>1023.0743220000001</v>
      </c>
      <c r="P11" s="74">
        <v>1106.297176</v>
      </c>
      <c r="Q11" s="74">
        <v>1096.068951</v>
      </c>
      <c r="R11" s="74">
        <v>1054.6037290000002</v>
      </c>
      <c r="S11" s="74">
        <v>818.273054</v>
      </c>
      <c r="T11" s="74">
        <v>866.68973699999992</v>
      </c>
      <c r="U11" s="74">
        <v>888.5636639999999</v>
      </c>
      <c r="V11" s="74">
        <v>802.56758930000001</v>
      </c>
      <c r="W11" s="74">
        <v>665.74604399999998</v>
      </c>
      <c r="X11" s="74">
        <v>691.52071069999988</v>
      </c>
      <c r="Y11" s="74">
        <v>662.10532349999994</v>
      </c>
      <c r="Z11" s="74">
        <v>648.98163499999998</v>
      </c>
      <c r="AA11" s="74">
        <v>567.96339599999999</v>
      </c>
    </row>
    <row r="12" spans="1:27" ht="14.25" customHeight="1"/>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801D-BDA1-407D-808A-D8B74177507B}">
  <sheetPr codeName="Sheet65">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224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7841863.6740626162</v>
      </c>
      <c r="D6" s="74">
        <v>6814559.5547139477</v>
      </c>
      <c r="E6" s="74">
        <v>5929678.796613669</v>
      </c>
      <c r="F6" s="74">
        <v>2391232.1241319613</v>
      </c>
      <c r="G6" s="74">
        <v>2415651.7074525612</v>
      </c>
      <c r="H6" s="74">
        <v>2107611.35288763</v>
      </c>
      <c r="I6" s="74">
        <v>2230395.8736368632</v>
      </c>
      <c r="J6" s="74">
        <v>2134379.2116874931</v>
      </c>
      <c r="K6" s="74">
        <v>1932497.9860603251</v>
      </c>
      <c r="L6" s="74">
        <v>1543452.102000644</v>
      </c>
      <c r="M6" s="74">
        <v>1446851.1686403789</v>
      </c>
      <c r="N6" s="74">
        <v>1667958.7804132169</v>
      </c>
      <c r="O6" s="74">
        <v>1403771.1800319012</v>
      </c>
      <c r="P6" s="74">
        <v>1434222.0792609504</v>
      </c>
      <c r="Q6" s="74">
        <v>929186.30481887178</v>
      </c>
      <c r="R6" s="74">
        <v>805367.7157872339</v>
      </c>
      <c r="S6" s="74">
        <v>669885.02151082479</v>
      </c>
      <c r="T6" s="74">
        <v>921499.59856901842</v>
      </c>
      <c r="U6" s="74">
        <v>635127.19795081671</v>
      </c>
      <c r="V6" s="74">
        <v>605654.56553897785</v>
      </c>
      <c r="W6" s="74">
        <v>676652.3175520543</v>
      </c>
      <c r="X6" s="74">
        <v>646304.11395757296</v>
      </c>
      <c r="Y6" s="74">
        <v>689060.12336084154</v>
      </c>
      <c r="Z6" s="74">
        <v>645315.81907062908</v>
      </c>
      <c r="AA6" s="74">
        <v>748503.75331567728</v>
      </c>
    </row>
  </sheetData>
  <sheetProtection algorithmName="SHA-512" hashValue="igR2rpeWHf1ez7DhVAKHuSRm2chsSElbZutNDn781X2kH43Vf8DxXBgvJ2kdYd+IcyOyK2gNrrCQxEh2tpbE/g==" saltValue="M9yiMywpwlztKN2K3efuC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527D-A038-432A-A775-B16F353A63D4}">
  <sheetPr codeName="Sheet8">
    <tabColor theme="4"/>
  </sheetPr>
  <dimension ref="A1:B23"/>
  <sheetViews>
    <sheetView showGridLines="0" zoomScale="85" zoomScaleNormal="85" workbookViewId="0"/>
  </sheetViews>
  <sheetFormatPr defaultColWidth="9.42578125" defaultRowHeight="15"/>
  <cols>
    <col min="1" max="1" width="9.42578125" customWidth="1"/>
    <col min="2" max="2" width="126.5703125" customWidth="1"/>
    <col min="3" max="3" width="9.42578125" customWidth="1"/>
  </cols>
  <sheetData>
    <row r="1" spans="1:2">
      <c r="A1" s="1" t="s">
        <v>68</v>
      </c>
    </row>
    <row r="3" spans="1:2" ht="75" customHeight="1">
      <c r="A3" s="2"/>
      <c r="B3" s="76" t="s">
        <v>276</v>
      </c>
    </row>
    <row r="4" spans="1:2" ht="90" customHeight="1">
      <c r="A4" s="2"/>
      <c r="B4" s="76"/>
    </row>
    <row r="5" spans="1:2" ht="60" customHeight="1">
      <c r="A5" s="2"/>
      <c r="B5" s="76"/>
    </row>
    <row r="6" spans="1:2" ht="75" customHeight="1">
      <c r="A6" s="2"/>
      <c r="B6" s="76"/>
    </row>
    <row r="7" spans="1:2" ht="60" customHeight="1">
      <c r="A7" s="2"/>
      <c r="B7" s="76"/>
    </row>
    <row r="8" spans="1:2" ht="60" customHeight="1">
      <c r="A8" s="2"/>
      <c r="B8" s="76"/>
    </row>
    <row r="9" spans="1:2" ht="60" customHeight="1">
      <c r="A9" s="2"/>
      <c r="B9" s="76"/>
    </row>
    <row r="10" spans="1:2" ht="75" customHeight="1">
      <c r="A10" s="2"/>
      <c r="B10" s="76"/>
    </row>
    <row r="11" spans="1:2" ht="120" customHeight="1">
      <c r="A11" s="2"/>
      <c r="B11" s="76"/>
    </row>
    <row r="12" spans="1:2">
      <c r="A12" s="2"/>
      <c r="B12" s="76"/>
    </row>
    <row r="13" spans="1:2">
      <c r="A13" s="2"/>
      <c r="B13" s="76"/>
    </row>
    <row r="14" spans="1:2">
      <c r="A14" s="2"/>
      <c r="B14" s="76"/>
    </row>
    <row r="15" spans="1:2">
      <c r="A15" s="2"/>
      <c r="B15" s="76"/>
    </row>
    <row r="16" spans="1:2">
      <c r="A16" s="2"/>
      <c r="B16" s="76"/>
    </row>
    <row r="17" spans="1:2">
      <c r="A17" s="2"/>
      <c r="B17" s="76"/>
    </row>
    <row r="18" spans="1:2">
      <c r="A18" s="2"/>
      <c r="B18" s="76"/>
    </row>
    <row r="19" spans="1:2">
      <c r="A19" s="2"/>
      <c r="B19" s="76"/>
    </row>
    <row r="20" spans="1:2">
      <c r="A20" s="2"/>
      <c r="B20" s="76"/>
    </row>
    <row r="21" spans="1:2">
      <c r="A21" s="2"/>
      <c r="B21" s="76"/>
    </row>
    <row r="22" spans="1:2">
      <c r="B22" s="76"/>
    </row>
    <row r="23" spans="1:2">
      <c r="B23" s="76"/>
    </row>
  </sheetData>
  <sheetProtection algorithmName="SHA-512" hashValue="AxsWYhYDYh7GnLQdlqUKQHx/oeI7c3lODmicy3aj3FtmNqTeLzE8hyzL/DH9F3ZhNuR5ogjxPd0VGwBIxMuJ1A==" saltValue="bXJyao8+u0v3WYd6IjM+eQ=="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30A2-D001-4095-A1AA-8E163A5F6AAD}">
  <sheetPr codeName="Sheet32">
    <tabColor rgb="FF188736"/>
  </sheetPr>
  <dimension ref="A1:AE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style="5" hidden="1" customWidth="1"/>
    <col min="32" max="16384" width="9.42578125" style="5"/>
  </cols>
  <sheetData>
    <row r="1" spans="1:27" s="19" customFormat="1" ht="23.25" customHeight="1">
      <c r="A1" s="68" t="s">
        <v>225</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0.45783959619452896</v>
      </c>
      <c r="D6" s="15">
        <v>0.41276742324349636</v>
      </c>
      <c r="E6" s="15">
        <v>0.6303599869386125</v>
      </c>
      <c r="F6" s="15">
        <v>0.56226955335525364</v>
      </c>
      <c r="G6" s="15">
        <v>0.56668395221428391</v>
      </c>
      <c r="H6" s="15">
        <v>0.55655881465223356</v>
      </c>
      <c r="I6" s="15">
        <v>0.54160075135781838</v>
      </c>
      <c r="J6" s="15">
        <v>0.59237209175922789</v>
      </c>
      <c r="K6" s="15">
        <v>0.57884550318125216</v>
      </c>
      <c r="L6" s="15">
        <v>0.52479718186938262</v>
      </c>
      <c r="M6" s="15">
        <v>0.49128964121977348</v>
      </c>
      <c r="N6" s="15">
        <v>0.52279804932015983</v>
      </c>
      <c r="O6" s="15">
        <v>0.52800123481694372</v>
      </c>
      <c r="P6" s="15">
        <v>0.53269652886571339</v>
      </c>
      <c r="Q6" s="15">
        <v>6.4990351155433834E-2</v>
      </c>
      <c r="R6" s="15" t="s">
        <v>265</v>
      </c>
      <c r="S6" s="15" t="s">
        <v>265</v>
      </c>
      <c r="T6" s="15" t="s">
        <v>265</v>
      </c>
      <c r="U6" s="15" t="s">
        <v>265</v>
      </c>
      <c r="V6" s="15" t="s">
        <v>265</v>
      </c>
      <c r="W6" s="15" t="s">
        <v>265</v>
      </c>
      <c r="X6" s="15" t="s">
        <v>265</v>
      </c>
      <c r="Y6" s="15" t="s">
        <v>265</v>
      </c>
      <c r="Z6" s="15" t="s">
        <v>265</v>
      </c>
      <c r="AA6" s="15" t="s">
        <v>265</v>
      </c>
    </row>
    <row r="7" spans="1:27">
      <c r="A7" s="16" t="s">
        <v>17</v>
      </c>
      <c r="B7" s="16" t="s">
        <v>11</v>
      </c>
      <c r="C7" s="15">
        <v>0.59608320229679901</v>
      </c>
      <c r="D7" s="15">
        <v>0.59934886168163226</v>
      </c>
      <c r="E7" s="15">
        <v>0.64432812149681229</v>
      </c>
      <c r="F7" s="15">
        <v>0.5448342465995053</v>
      </c>
      <c r="G7" s="15">
        <v>0.66513704431683263</v>
      </c>
      <c r="H7" s="15" t="s">
        <v>265</v>
      </c>
      <c r="I7" s="15" t="s">
        <v>265</v>
      </c>
      <c r="J7" s="15" t="s">
        <v>265</v>
      </c>
      <c r="K7" s="15" t="s">
        <v>265</v>
      </c>
      <c r="L7" s="15" t="s">
        <v>265</v>
      </c>
      <c r="M7" s="15" t="s">
        <v>265</v>
      </c>
      <c r="N7" s="15" t="s">
        <v>265</v>
      </c>
      <c r="O7" s="15" t="s">
        <v>265</v>
      </c>
      <c r="P7" s="15" t="s">
        <v>265</v>
      </c>
      <c r="Q7" s="15" t="s">
        <v>265</v>
      </c>
      <c r="R7" s="15" t="s">
        <v>265</v>
      </c>
      <c r="S7" s="15" t="s">
        <v>265</v>
      </c>
      <c r="T7" s="15" t="s">
        <v>265</v>
      </c>
      <c r="U7" s="15" t="s">
        <v>265</v>
      </c>
      <c r="V7" s="15" t="s">
        <v>265</v>
      </c>
      <c r="W7" s="15" t="s">
        <v>265</v>
      </c>
      <c r="X7" s="15" t="s">
        <v>265</v>
      </c>
      <c r="Y7" s="15" t="s">
        <v>265</v>
      </c>
      <c r="Z7" s="15" t="s">
        <v>265</v>
      </c>
      <c r="AA7" s="15" t="s">
        <v>265</v>
      </c>
    </row>
    <row r="8" spans="1:27">
      <c r="A8" s="16" t="s">
        <v>17</v>
      </c>
      <c r="B8" s="16" t="s">
        <v>7</v>
      </c>
      <c r="C8" s="15">
        <v>0.1759660370244393</v>
      </c>
      <c r="D8" s="15">
        <v>0.11026290195169945</v>
      </c>
      <c r="E8" s="15">
        <v>0.27621189927196399</v>
      </c>
      <c r="F8" s="15">
        <v>0.31323959235543147</v>
      </c>
      <c r="G8" s="15">
        <v>0.3149739372379714</v>
      </c>
      <c r="H8" s="15">
        <v>0.27644659682461259</v>
      </c>
      <c r="I8" s="15">
        <v>0.32494809804631813</v>
      </c>
      <c r="J8" s="15">
        <v>0.33760574291270634</v>
      </c>
      <c r="K8" s="15">
        <v>0.3200555825383436</v>
      </c>
      <c r="L8" s="15">
        <v>0.28490254885235278</v>
      </c>
      <c r="M8" s="15">
        <v>0.30673046523735453</v>
      </c>
      <c r="N8" s="15">
        <v>0.37936444475919079</v>
      </c>
      <c r="O8" s="15">
        <v>0.36103798752333299</v>
      </c>
      <c r="P8" s="15">
        <v>0.35202660289887872</v>
      </c>
      <c r="Q8" s="15">
        <v>0.3754419239028417</v>
      </c>
      <c r="R8" s="15">
        <v>0.31711467353756417</v>
      </c>
      <c r="S8" s="15">
        <v>0.35142718553956787</v>
      </c>
      <c r="T8" s="15">
        <v>0.35943240805312943</v>
      </c>
      <c r="U8" s="15">
        <v>0.32752212922228197</v>
      </c>
      <c r="V8" s="15">
        <v>0.35848378099204131</v>
      </c>
      <c r="W8" s="15">
        <v>0.41080079972409828</v>
      </c>
      <c r="X8" s="15">
        <v>0.3604508143319165</v>
      </c>
      <c r="Y8" s="15">
        <v>0.39600990984022449</v>
      </c>
      <c r="Z8" s="15">
        <v>0.37284826422269152</v>
      </c>
      <c r="AA8" s="15">
        <v>0.50252009657041119</v>
      </c>
    </row>
    <row r="9" spans="1:27">
      <c r="A9" s="16" t="s">
        <v>17</v>
      </c>
      <c r="B9" s="16" t="s">
        <v>12</v>
      </c>
      <c r="C9" s="15">
        <v>4.4389448578638378E-2</v>
      </c>
      <c r="D9" s="15">
        <v>3.9109550514431282E-2</v>
      </c>
      <c r="E9" s="15">
        <v>6.134991373982903E-2</v>
      </c>
      <c r="F9" s="15">
        <v>7.5373227589521766E-2</v>
      </c>
      <c r="G9" s="15">
        <v>8.9613481477666776E-2</v>
      </c>
      <c r="H9" s="15">
        <v>6.501705676863391E-2</v>
      </c>
      <c r="I9" s="15">
        <v>8.0883879218594426E-2</v>
      </c>
      <c r="J9" s="15">
        <v>5.8834680880282902E-2</v>
      </c>
      <c r="K9" s="15">
        <v>9.7163390067634844E-2</v>
      </c>
      <c r="L9" s="15">
        <v>6.3046847641363674E-2</v>
      </c>
      <c r="M9" s="15">
        <v>6.5468618034813061E-2</v>
      </c>
      <c r="N9" s="15">
        <v>9.5596036323685907E-2</v>
      </c>
      <c r="O9" s="15">
        <v>8.2914527328595458E-2</v>
      </c>
      <c r="P9" s="15">
        <v>0.58718468179223748</v>
      </c>
      <c r="Q9" s="15">
        <v>0.59281439069634712</v>
      </c>
      <c r="R9" s="15">
        <v>0.57370094891552514</v>
      </c>
      <c r="S9" s="15">
        <v>0.62363869863013699</v>
      </c>
      <c r="T9" s="15">
        <v>0.57105739868721461</v>
      </c>
      <c r="U9" s="15">
        <v>0.5362763984018265</v>
      </c>
      <c r="V9" s="15">
        <v>0.54239601170091334</v>
      </c>
      <c r="W9" s="15">
        <v>0.58642276683789951</v>
      </c>
      <c r="X9" s="15">
        <v>0.52407248858447486</v>
      </c>
      <c r="Y9" s="15">
        <v>0.52139262271689502</v>
      </c>
      <c r="Z9" s="15">
        <v>0.51935373858447487</v>
      </c>
      <c r="AA9" s="15" t="s">
        <v>265</v>
      </c>
    </row>
    <row r="10" spans="1:27">
      <c r="A10" s="16" t="s">
        <v>17</v>
      </c>
      <c r="B10" s="16" t="s">
        <v>4</v>
      </c>
      <c r="C10" s="15">
        <v>3.6320559490497673E-2</v>
      </c>
      <c r="D10" s="15">
        <v>2.2545104343038882E-2</v>
      </c>
      <c r="E10" s="15">
        <v>4.4270298171865674E-2</v>
      </c>
      <c r="F10" s="15">
        <v>6.4582455513595302E-2</v>
      </c>
      <c r="G10" s="15">
        <v>7.4494335982968549E-2</v>
      </c>
      <c r="H10" s="15">
        <v>6.0006656103736268E-2</v>
      </c>
      <c r="I10" s="15">
        <v>7.4030359285030128E-2</v>
      </c>
      <c r="J10" s="15">
        <v>6.084555244185761E-2</v>
      </c>
      <c r="K10" s="15">
        <v>9.7363536902461856E-2</v>
      </c>
      <c r="L10" s="15">
        <v>5.8807223056158688E-2</v>
      </c>
      <c r="M10" s="15">
        <v>7.4863018371988707E-2</v>
      </c>
      <c r="N10" s="15">
        <v>0.10244304396665373</v>
      </c>
      <c r="O10" s="15">
        <v>0.1302800827187551</v>
      </c>
      <c r="P10" s="15">
        <v>0.15491220150410601</v>
      </c>
      <c r="Q10" s="15">
        <v>0.17943150258170174</v>
      </c>
      <c r="R10" s="15">
        <v>0.12734075887368523</v>
      </c>
      <c r="S10" s="15">
        <v>9.5642693158146871E-2</v>
      </c>
      <c r="T10" s="15">
        <v>0.15177476898622588</v>
      </c>
      <c r="U10" s="15">
        <v>9.8650891360714754E-2</v>
      </c>
      <c r="V10" s="15">
        <v>0.11075556671829292</v>
      </c>
      <c r="W10" s="15">
        <v>0.12733713711856839</v>
      </c>
      <c r="X10" s="15">
        <v>0.13561363217797695</v>
      </c>
      <c r="Y10" s="15">
        <v>0.13782888305907592</v>
      </c>
      <c r="Z10" s="15">
        <v>0.13626544579797945</v>
      </c>
      <c r="AA10" s="15">
        <v>0.15504862678382025</v>
      </c>
    </row>
    <row r="11" spans="1:27">
      <c r="A11" s="16" t="s">
        <v>17</v>
      </c>
      <c r="B11" s="16" t="s">
        <v>2</v>
      </c>
      <c r="C11" s="15">
        <v>0.26462938194206104</v>
      </c>
      <c r="D11" s="15">
        <v>0.21148634611689235</v>
      </c>
      <c r="E11" s="15">
        <v>0.25797767532350147</v>
      </c>
      <c r="F11" s="15">
        <v>0.26386716345977679</v>
      </c>
      <c r="G11" s="15">
        <v>0.23589114718393878</v>
      </c>
      <c r="H11" s="15">
        <v>0.22500076091465968</v>
      </c>
      <c r="I11" s="15">
        <v>0.21749824869937137</v>
      </c>
      <c r="J11" s="15">
        <v>0.23546832376679219</v>
      </c>
      <c r="K11" s="15">
        <v>0.24963881605235708</v>
      </c>
      <c r="L11" s="15">
        <v>0.22533192993128237</v>
      </c>
      <c r="M11" s="15">
        <v>0.20724459462971226</v>
      </c>
      <c r="N11" s="15">
        <v>0.25752402732847834</v>
      </c>
      <c r="O11" s="15">
        <v>0.22202868044344162</v>
      </c>
      <c r="P11" s="15">
        <v>0.19838217675958505</v>
      </c>
      <c r="Q11" s="15">
        <v>0.19335159346470182</v>
      </c>
      <c r="R11" s="15">
        <v>0.18099129524914995</v>
      </c>
      <c r="S11" s="15">
        <v>0.20669892660832725</v>
      </c>
      <c r="T11" s="15">
        <v>0.2074328281553057</v>
      </c>
      <c r="U11" s="15">
        <v>0.18595188565889453</v>
      </c>
      <c r="V11" s="15">
        <v>0.17189751426535674</v>
      </c>
      <c r="W11" s="15">
        <v>0.23559555845962538</v>
      </c>
      <c r="X11" s="15">
        <v>0.19159270048640989</v>
      </c>
      <c r="Y11" s="15">
        <v>0.18160394205401784</v>
      </c>
      <c r="Z11" s="15">
        <v>0.17981473830776606</v>
      </c>
      <c r="AA11" s="15">
        <v>0.18461168090126232</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0.33517346696235628</v>
      </c>
      <c r="D13" s="15">
        <v>0.36170047620754853</v>
      </c>
      <c r="E13" s="15">
        <v>0.33917883336827803</v>
      </c>
      <c r="F13" s="15">
        <v>0.34508705025887793</v>
      </c>
      <c r="G13" s="15">
        <v>0.34170083803763729</v>
      </c>
      <c r="H13" s="15">
        <v>0.35865565370832159</v>
      </c>
      <c r="I13" s="15">
        <v>0.34631754042769597</v>
      </c>
      <c r="J13" s="15">
        <v>0.3446541365437551</v>
      </c>
      <c r="K13" s="15">
        <v>0.33935133215710206</v>
      </c>
      <c r="L13" s="15">
        <v>0.36042931724839872</v>
      </c>
      <c r="M13" s="15">
        <v>0.36338043914019102</v>
      </c>
      <c r="N13" s="15">
        <v>0.32867752813109108</v>
      </c>
      <c r="O13" s="15">
        <v>0.3258855279219468</v>
      </c>
      <c r="P13" s="15">
        <v>0.32000819704992101</v>
      </c>
      <c r="Q13" s="15">
        <v>0.33078529331183831</v>
      </c>
      <c r="R13" s="15">
        <v>0.31782404891464505</v>
      </c>
      <c r="S13" s="15">
        <v>0.31432914131365403</v>
      </c>
      <c r="T13" s="15">
        <v>0.30838296305627322</v>
      </c>
      <c r="U13" s="15">
        <v>0.31789707730148098</v>
      </c>
      <c r="V13" s="15">
        <v>0.32742053956968498</v>
      </c>
      <c r="W13" s="15">
        <v>0.3037683125911298</v>
      </c>
      <c r="X13" s="15">
        <v>0.29993310929426137</v>
      </c>
      <c r="Y13" s="15">
        <v>0.29632323994580295</v>
      </c>
      <c r="Z13" s="15">
        <v>0.30719238374912694</v>
      </c>
      <c r="AA13" s="15">
        <v>0.3055906369137541</v>
      </c>
    </row>
    <row r="14" spans="1:27">
      <c r="A14" s="16" t="s">
        <v>17</v>
      </c>
      <c r="B14" s="16" t="s">
        <v>8</v>
      </c>
      <c r="C14" s="15">
        <v>0.25942096337444764</v>
      </c>
      <c r="D14" s="15">
        <v>0.24038013174050296</v>
      </c>
      <c r="E14" s="15">
        <v>0.22426968454007298</v>
      </c>
      <c r="F14" s="15">
        <v>0.22847896425437997</v>
      </c>
      <c r="G14" s="15">
        <v>0.23148048564851767</v>
      </c>
      <c r="H14" s="15">
        <v>0.23575941551366394</v>
      </c>
      <c r="I14" s="15">
        <v>0.23888077493088591</v>
      </c>
      <c r="J14" s="15">
        <v>0.23755199562101614</v>
      </c>
      <c r="K14" s="15">
        <v>0.22959732501752667</v>
      </c>
      <c r="L14" s="15">
        <v>0.24824961675399346</v>
      </c>
      <c r="M14" s="15">
        <v>0.24790381244712711</v>
      </c>
      <c r="N14" s="15">
        <v>0.22153265205946165</v>
      </c>
      <c r="O14" s="15">
        <v>0.22656361529672919</v>
      </c>
      <c r="P14" s="15">
        <v>0.22787170118633515</v>
      </c>
      <c r="Q14" s="15">
        <v>0.2316225973926879</v>
      </c>
      <c r="R14" s="15">
        <v>0.23000385976338938</v>
      </c>
      <c r="S14" s="15">
        <v>0.22754336039991671</v>
      </c>
      <c r="T14" s="15">
        <v>0.21547812528587817</v>
      </c>
      <c r="U14" s="15">
        <v>0.22325125649350194</v>
      </c>
      <c r="V14" s="15">
        <v>0.22510871436736035</v>
      </c>
      <c r="W14" s="15">
        <v>0.20605009962362508</v>
      </c>
      <c r="X14" s="15">
        <v>0.20336915753508131</v>
      </c>
      <c r="Y14" s="15">
        <v>0.19758699428680962</v>
      </c>
      <c r="Z14" s="15">
        <v>0.20175943658471526</v>
      </c>
      <c r="AA14" s="15">
        <v>0.2127103539470255</v>
      </c>
    </row>
    <row r="15" spans="1:27">
      <c r="A15" s="16" t="s">
        <v>17</v>
      </c>
      <c r="B15" s="16" t="s">
        <v>84</v>
      </c>
      <c r="C15" s="15">
        <v>0.17051429072006472</v>
      </c>
      <c r="D15" s="15">
        <v>0.17280414868033106</v>
      </c>
      <c r="E15" s="15">
        <v>0.14458199897671925</v>
      </c>
      <c r="F15" s="15">
        <v>0.11460420351688301</v>
      </c>
      <c r="G15" s="15">
        <v>0.12301663619565273</v>
      </c>
      <c r="H15" s="15">
        <v>0.12187394690231215</v>
      </c>
      <c r="I15" s="15">
        <v>0.12517848201685855</v>
      </c>
      <c r="J15" s="15">
        <v>0.12383601467929334</v>
      </c>
      <c r="K15" s="15">
        <v>0.11458745429994742</v>
      </c>
      <c r="L15" s="15">
        <v>0.11469045630052603</v>
      </c>
      <c r="M15" s="15">
        <v>0.11346798922188069</v>
      </c>
      <c r="N15" s="15">
        <v>0.10933132053554338</v>
      </c>
      <c r="O15" s="15">
        <v>0.10861611230748794</v>
      </c>
      <c r="P15" s="15">
        <v>0.10869520894080321</v>
      </c>
      <c r="Q15" s="15">
        <v>0.10312918691447825</v>
      </c>
      <c r="R15" s="15">
        <v>0.10734001323846216</v>
      </c>
      <c r="S15" s="15">
        <v>0.10393555542257711</v>
      </c>
      <c r="T15" s="15">
        <v>0.10144851458705403</v>
      </c>
      <c r="U15" s="15">
        <v>9.8067360194732084E-2</v>
      </c>
      <c r="V15" s="15">
        <v>0.10128088194220371</v>
      </c>
      <c r="W15" s="15">
        <v>0.11067521174671954</v>
      </c>
      <c r="X15" s="15">
        <v>0.10297069157830856</v>
      </c>
      <c r="Y15" s="15">
        <v>0.10407480435884227</v>
      </c>
      <c r="Z15" s="15">
        <v>0.12544828098123806</v>
      </c>
      <c r="AA15" s="15">
        <v>0.14033861584695123</v>
      </c>
    </row>
    <row r="16" spans="1:27">
      <c r="A16" s="16" t="s">
        <v>17</v>
      </c>
      <c r="B16" s="16" t="s">
        <v>187</v>
      </c>
      <c r="C16" s="15">
        <v>0.15204082127164645</v>
      </c>
      <c r="D16" s="15">
        <v>0.17013685706901005</v>
      </c>
      <c r="E16" s="15">
        <v>0.27407087514400091</v>
      </c>
      <c r="F16" s="15">
        <v>0.19973730083717303</v>
      </c>
      <c r="G16" s="15">
        <v>0.22013354956102299</v>
      </c>
      <c r="H16" s="15">
        <v>0.22383182744582208</v>
      </c>
      <c r="I16" s="15">
        <v>0.24287240793090872</v>
      </c>
      <c r="J16" s="15">
        <v>0.22261042409853932</v>
      </c>
      <c r="K16" s="15">
        <v>0.22833309456746931</v>
      </c>
      <c r="L16" s="15">
        <v>0.23484850792411607</v>
      </c>
      <c r="M16" s="15">
        <v>0.21700602048557746</v>
      </c>
      <c r="N16" s="15">
        <v>0.22445912545470784</v>
      </c>
      <c r="O16" s="15">
        <v>0.21978732372354268</v>
      </c>
      <c r="P16" s="15">
        <v>0.22752893506355837</v>
      </c>
      <c r="Q16" s="15">
        <v>0.21812858059992415</v>
      </c>
      <c r="R16" s="15">
        <v>0.21940520036681657</v>
      </c>
      <c r="S16" s="15">
        <v>0.20315602752535472</v>
      </c>
      <c r="T16" s="15">
        <v>0.20903683498087608</v>
      </c>
      <c r="U16" s="15">
        <v>0.22105425188628686</v>
      </c>
      <c r="V16" s="15">
        <v>0.20133396191078895</v>
      </c>
      <c r="W16" s="15">
        <v>0.21757923577011748</v>
      </c>
      <c r="X16" s="15">
        <v>0.19114960899405217</v>
      </c>
      <c r="Y16" s="15">
        <v>0.18398142353900462</v>
      </c>
      <c r="Z16" s="15">
        <v>0.18879267818047446</v>
      </c>
      <c r="AA16" s="15">
        <v>0.21441109660413896</v>
      </c>
    </row>
    <row r="17" spans="1:27">
      <c r="A17" s="16" t="s">
        <v>17</v>
      </c>
      <c r="B17" s="16" t="s">
        <v>15</v>
      </c>
      <c r="C17" s="15">
        <v>0.1195646115223012</v>
      </c>
      <c r="D17" s="15">
        <v>0.13070202126384076</v>
      </c>
      <c r="E17" s="15">
        <v>0.10505516697936026</v>
      </c>
      <c r="F17" s="15">
        <v>6.4994197264511624E-2</v>
      </c>
      <c r="G17" s="15">
        <v>7.8687430186974244E-2</v>
      </c>
      <c r="H17" s="15">
        <v>8.3568224743273162E-2</v>
      </c>
      <c r="I17" s="15">
        <v>8.8105278590686037E-2</v>
      </c>
      <c r="J17" s="15">
        <v>8.5907243928602869E-2</v>
      </c>
      <c r="K17" s="15">
        <v>8.609116107956552E-2</v>
      </c>
      <c r="L17" s="15">
        <v>8.7216135671706468E-2</v>
      </c>
      <c r="M17" s="15">
        <v>8.871980096346184E-2</v>
      </c>
      <c r="N17" s="15">
        <v>8.8447977480797246E-2</v>
      </c>
      <c r="O17" s="15">
        <v>9.0343732950110209E-2</v>
      </c>
      <c r="P17" s="15">
        <v>9.7220630381498196E-2</v>
      </c>
      <c r="Q17" s="15">
        <v>9.5355683204451064E-2</v>
      </c>
      <c r="R17" s="15">
        <v>9.7932329102977472E-2</v>
      </c>
      <c r="S17" s="15">
        <v>9.2931021538991326E-2</v>
      </c>
      <c r="T17" s="15">
        <v>9.1912169458076107E-2</v>
      </c>
      <c r="U17" s="15">
        <v>9.4890734558791726E-2</v>
      </c>
      <c r="V17" s="15">
        <v>9.572986363336243E-2</v>
      </c>
      <c r="W17" s="15">
        <v>9.4859550477486412E-2</v>
      </c>
      <c r="X17" s="15">
        <v>9.2753271281017832E-2</v>
      </c>
      <c r="Y17" s="15">
        <v>9.5878026702526792E-2</v>
      </c>
      <c r="Z17" s="15">
        <v>9.4867306722787439E-2</v>
      </c>
      <c r="AA17" s="15">
        <v>0.10048954768131872</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0.41042533588777974</v>
      </c>
      <c r="D21" s="15">
        <v>0.35541475658756649</v>
      </c>
      <c r="E21" s="15">
        <v>0.60343092328767733</v>
      </c>
      <c r="F21" s="15">
        <v>0.53026735208196041</v>
      </c>
      <c r="G21" s="15">
        <v>0.55205889497524019</v>
      </c>
      <c r="H21" s="15">
        <v>0.56450875742008833</v>
      </c>
      <c r="I21" s="15">
        <v>0.52494722751882683</v>
      </c>
      <c r="J21" s="15">
        <v>0.59530108924874459</v>
      </c>
      <c r="K21" s="15">
        <v>0.5415057169070332</v>
      </c>
      <c r="L21" s="15">
        <v>0.50243831429138641</v>
      </c>
      <c r="M21" s="15">
        <v>0.42422661252729271</v>
      </c>
      <c r="N21" s="15">
        <v>0.50166686238899472</v>
      </c>
      <c r="O21" s="15">
        <v>0.57562259872202359</v>
      </c>
      <c r="P21" s="15">
        <v>0.52546061750141981</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0.37568953973723279</v>
      </c>
      <c r="D23" s="15">
        <v>0.23078265984528909</v>
      </c>
      <c r="E23" s="15">
        <v>0.39853442894759922</v>
      </c>
      <c r="F23" s="15">
        <v>0.44953405075488029</v>
      </c>
      <c r="G23" s="15">
        <v>0.39559586277579556</v>
      </c>
      <c r="H23" s="15">
        <v>0.32590412399500907</v>
      </c>
      <c r="I23" s="15">
        <v>0.42978121470650216</v>
      </c>
      <c r="J23" s="15">
        <v>0.45553423328612985</v>
      </c>
      <c r="K23" s="15">
        <v>0.38235068843187381</v>
      </c>
      <c r="L23" s="15">
        <v>0.40665492965951122</v>
      </c>
      <c r="M23" s="15">
        <v>0.40089884372760753</v>
      </c>
      <c r="N23" s="15">
        <v>0.42842498084486585</v>
      </c>
      <c r="O23" s="15">
        <v>0.42154838057576605</v>
      </c>
      <c r="P23" s="15">
        <v>0.40645816289032666</v>
      </c>
      <c r="Q23" s="15">
        <v>0.44921828279402282</v>
      </c>
      <c r="R23" s="15">
        <v>0.38625570888672861</v>
      </c>
      <c r="S23" s="15">
        <v>0.39719279046644579</v>
      </c>
      <c r="T23" s="15">
        <v>0.50635117447980083</v>
      </c>
      <c r="U23" s="15">
        <v>0.50477644076860151</v>
      </c>
      <c r="V23" s="15">
        <v>0.4847912962120825</v>
      </c>
      <c r="W23" s="15">
        <v>0.52912456896979754</v>
      </c>
      <c r="X23" s="15">
        <v>0.4389819510307954</v>
      </c>
      <c r="Y23" s="15">
        <v>0.50718155532323317</v>
      </c>
      <c r="Z23" s="15">
        <v>0.48465327526334556</v>
      </c>
      <c r="AA23" s="15">
        <v>0.5025200661323902</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7.3109366028228304E-2</v>
      </c>
      <c r="D25" s="15">
        <v>7.5546967471885121E-2</v>
      </c>
      <c r="E25" s="15">
        <v>0.10480015620736233</v>
      </c>
      <c r="F25" s="15">
        <v>0.14136330936928879</v>
      </c>
      <c r="G25" s="15">
        <v>0.14912743073163429</v>
      </c>
      <c r="H25" s="15">
        <v>0.13176209310030923</v>
      </c>
      <c r="I25" s="15">
        <v>0.14011792028758954</v>
      </c>
      <c r="J25" s="15">
        <v>0.11589929120386216</v>
      </c>
      <c r="K25" s="15">
        <v>0.16607541795228273</v>
      </c>
      <c r="L25" s="15">
        <v>0.10608971132519071</v>
      </c>
      <c r="M25" s="15">
        <v>0.13399655369757926</v>
      </c>
      <c r="N25" s="15">
        <v>0.13435168374581224</v>
      </c>
      <c r="O25" s="15">
        <v>0.18360315602292829</v>
      </c>
      <c r="P25" s="15">
        <v>0.18552217603908208</v>
      </c>
      <c r="Q25" s="15">
        <v>0.22567907761755274</v>
      </c>
      <c r="R25" s="15">
        <v>0.1371829630050668</v>
      </c>
      <c r="S25" s="15">
        <v>0.11112742084067023</v>
      </c>
      <c r="T25" s="15">
        <v>0.19257817591672113</v>
      </c>
      <c r="U25" s="15">
        <v>0.13426995326474989</v>
      </c>
      <c r="V25" s="15">
        <v>0.15369173104718112</v>
      </c>
      <c r="W25" s="15">
        <v>0.1851282856757365</v>
      </c>
      <c r="X25" s="15">
        <v>0.22649458714478204</v>
      </c>
      <c r="Y25" s="15">
        <v>0.20773929467121913</v>
      </c>
      <c r="Z25" s="15">
        <v>0.22882754627655227</v>
      </c>
      <c r="AA25" s="15">
        <v>0.23297809438099346</v>
      </c>
    </row>
    <row r="26" spans="1:27" s="19" customFormat="1">
      <c r="A26" s="16" t="s">
        <v>23</v>
      </c>
      <c r="B26" s="16" t="s">
        <v>2</v>
      </c>
      <c r="C26" s="15">
        <v>0.14056534771011348</v>
      </c>
      <c r="D26" s="15">
        <v>0.11917976897689769</v>
      </c>
      <c r="E26" s="15">
        <v>0.17367730638817305</v>
      </c>
      <c r="F26" s="15">
        <v>0.14532520095845203</v>
      </c>
      <c r="G26" s="15">
        <v>0.12022058727790587</v>
      </c>
      <c r="H26" s="15">
        <v>0.1180412193137122</v>
      </c>
      <c r="I26" s="15">
        <v>0.12090203607758034</v>
      </c>
      <c r="J26" s="15">
        <v>0.13687429856684297</v>
      </c>
      <c r="K26" s="15">
        <v>0.14308301415073013</v>
      </c>
      <c r="L26" s="15">
        <v>0.12812407387314073</v>
      </c>
      <c r="M26" s="15">
        <v>0.10377349202043493</v>
      </c>
      <c r="N26" s="15">
        <v>0.16309969325014692</v>
      </c>
      <c r="O26" s="15">
        <v>0.12863632442696324</v>
      </c>
      <c r="P26" s="15">
        <v>0.10903273312536733</v>
      </c>
      <c r="Q26" s="15">
        <v>0.10645783964012839</v>
      </c>
      <c r="R26" s="15">
        <v>9.1351641394276414E-2</v>
      </c>
      <c r="S26" s="15">
        <v>0.12042684728061848</v>
      </c>
      <c r="T26" s="15">
        <v>0.12331013291740134</v>
      </c>
      <c r="U26" s="15">
        <v>0.11478981120303812</v>
      </c>
      <c r="V26" s="15">
        <v>8.7163232515032343E-2</v>
      </c>
      <c r="W26" s="15">
        <v>0.15637511867625117</v>
      </c>
      <c r="X26" s="15">
        <v>0.11480235182422353</v>
      </c>
      <c r="Y26" s="15">
        <v>9.8969656223156552E-2</v>
      </c>
      <c r="Z26" s="15">
        <v>0.1002920620281206</v>
      </c>
      <c r="AA26" s="15">
        <v>9.3836214114562139E-2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0.33614651824563807</v>
      </c>
      <c r="D28" s="15">
        <v>0.36495645539991994</v>
      </c>
      <c r="E28" s="15">
        <v>0.34773347921249909</v>
      </c>
      <c r="F28" s="15">
        <v>0.34118865058608461</v>
      </c>
      <c r="G28" s="15">
        <v>0.33046452083755584</v>
      </c>
      <c r="H28" s="15">
        <v>0.32842603929764708</v>
      </c>
      <c r="I28" s="15">
        <v>0.33566122692648109</v>
      </c>
      <c r="J28" s="15">
        <v>0.33506055051451961</v>
      </c>
      <c r="K28" s="15">
        <v>0.32966955683885002</v>
      </c>
      <c r="L28" s="15">
        <v>0.35120047302213658</v>
      </c>
      <c r="M28" s="15">
        <v>0.34994491338573924</v>
      </c>
      <c r="N28" s="15">
        <v>0.35072940743729714</v>
      </c>
      <c r="O28" s="15">
        <v>0.32484753556957729</v>
      </c>
      <c r="P28" s="15">
        <v>0.33349175215698834</v>
      </c>
      <c r="Q28" s="15">
        <v>0.32944777179547569</v>
      </c>
      <c r="R28" s="15">
        <v>0.33001788586153891</v>
      </c>
      <c r="S28" s="15">
        <v>0.31189459882352893</v>
      </c>
      <c r="T28" s="15">
        <v>0.29684045309005519</v>
      </c>
      <c r="U28" s="15">
        <v>0.31722956847754735</v>
      </c>
      <c r="V28" s="15">
        <v>0.31812129755612351</v>
      </c>
      <c r="W28" s="15">
        <v>0.31313360572421012</v>
      </c>
      <c r="X28" s="15">
        <v>0.29103645925699739</v>
      </c>
      <c r="Y28" s="15">
        <v>0.29374514402515456</v>
      </c>
      <c r="Z28" s="15">
        <v>0.29206290327640921</v>
      </c>
      <c r="AA28" s="15">
        <v>0.30424792893398583</v>
      </c>
    </row>
    <row r="29" spans="1:27" s="19" customFormat="1">
      <c r="A29" s="16" t="s">
        <v>23</v>
      </c>
      <c r="B29" s="16" t="s">
        <v>8</v>
      </c>
      <c r="C29" s="15">
        <v>0.24828340723146305</v>
      </c>
      <c r="D29" s="15">
        <v>0.22655098126966003</v>
      </c>
      <c r="E29" s="15">
        <v>0.23338898117806886</v>
      </c>
      <c r="F29" s="15">
        <v>0.20788167689257178</v>
      </c>
      <c r="G29" s="15">
        <v>0.21289490774003803</v>
      </c>
      <c r="H29" s="15">
        <v>0.2135233977957896</v>
      </c>
      <c r="I29" s="15">
        <v>0.22164518926823751</v>
      </c>
      <c r="J29" s="15">
        <v>0.22429889404537109</v>
      </c>
      <c r="K29" s="15">
        <v>0.22013256127844705</v>
      </c>
      <c r="L29" s="15">
        <v>0.24418701153760985</v>
      </c>
      <c r="M29" s="15">
        <v>0.24246765747237967</v>
      </c>
      <c r="N29" s="15">
        <v>0.2171343452223044</v>
      </c>
      <c r="O29" s="15">
        <v>0.21825637602569126</v>
      </c>
      <c r="P29" s="15">
        <v>0.22704184690392737</v>
      </c>
      <c r="Q29" s="15">
        <v>0.23474909739646782</v>
      </c>
      <c r="R29" s="15">
        <v>0.22996710262354528</v>
      </c>
      <c r="S29" s="15">
        <v>0.22957664307845246</v>
      </c>
      <c r="T29" s="15">
        <v>0.21807446786251394</v>
      </c>
      <c r="U29" s="15">
        <v>0.23502300075623173</v>
      </c>
      <c r="V29" s="15">
        <v>0.23465799962655937</v>
      </c>
      <c r="W29" s="15">
        <v>0.20346075548481254</v>
      </c>
      <c r="X29" s="15">
        <v>0.19850876099976777</v>
      </c>
      <c r="Y29" s="15">
        <v>0.20460339650624412</v>
      </c>
      <c r="Z29" s="15">
        <v>0.20220613220865064</v>
      </c>
      <c r="AA29" s="15">
        <v>0.21284148866451433</v>
      </c>
    </row>
    <row r="30" spans="1:27" s="19" customFormat="1">
      <c r="A30" s="16" t="s">
        <v>23</v>
      </c>
      <c r="B30" s="16" t="s">
        <v>84</v>
      </c>
      <c r="C30" s="15">
        <v>0.20053839163685361</v>
      </c>
      <c r="D30" s="15">
        <v>0.18582779152741699</v>
      </c>
      <c r="E30" s="15">
        <v>0.17284166534725523</v>
      </c>
      <c r="F30" s="15">
        <v>0.1674681547998659</v>
      </c>
      <c r="G30" s="15">
        <v>0.17523892166903413</v>
      </c>
      <c r="H30" s="15">
        <v>0.17192152437035318</v>
      </c>
      <c r="I30" s="15">
        <v>0.17444667373879127</v>
      </c>
      <c r="J30" s="15">
        <v>0.17670596640153605</v>
      </c>
      <c r="K30" s="15">
        <v>0.17207594057324668</v>
      </c>
      <c r="L30" s="15">
        <v>0.17913419186557383</v>
      </c>
      <c r="M30" s="15">
        <v>0.17616719506803163</v>
      </c>
      <c r="N30" s="15">
        <v>0.16661987037618689</v>
      </c>
      <c r="O30" s="15">
        <v>0.16287188391456847</v>
      </c>
      <c r="P30" s="15">
        <v>0.16099912844185998</v>
      </c>
      <c r="Q30" s="15">
        <v>0.15599921773904471</v>
      </c>
      <c r="R30" s="15">
        <v>0.15462790576676785</v>
      </c>
      <c r="S30" s="15">
        <v>0.14887848547366472</v>
      </c>
      <c r="T30" s="15">
        <v>0.14364362602157341</v>
      </c>
      <c r="U30" s="15">
        <v>0.13883225455392834</v>
      </c>
      <c r="V30" s="15">
        <v>0.14166185400297188</v>
      </c>
      <c r="W30" s="15">
        <v>0.14387632570691081</v>
      </c>
      <c r="X30" s="15">
        <v>0.1331351557307045</v>
      </c>
      <c r="Y30" s="15">
        <v>0.13760314238332438</v>
      </c>
      <c r="Z30" s="15">
        <v>0.14172080309716489</v>
      </c>
      <c r="AA30" s="15">
        <v>0.14605186729697911</v>
      </c>
    </row>
    <row r="31" spans="1:27" s="19" customFormat="1">
      <c r="A31" s="16" t="s">
        <v>23</v>
      </c>
      <c r="B31" s="16" t="s">
        <v>187</v>
      </c>
      <c r="C31" s="15">
        <v>0.15026426940639268</v>
      </c>
      <c r="D31" s="15">
        <v>0.16761253805175036</v>
      </c>
      <c r="E31" s="15">
        <v>0.70368898124253831</v>
      </c>
      <c r="F31" s="15">
        <v>0.21635945626809069</v>
      </c>
      <c r="G31" s="15">
        <v>0.2392534068129491</v>
      </c>
      <c r="H31" s="15">
        <v>0.24530844199305007</v>
      </c>
      <c r="I31" s="15">
        <v>0.26382392596730841</v>
      </c>
      <c r="J31" s="15">
        <v>0.24185298324654955</v>
      </c>
      <c r="K31" s="15">
        <v>0.25472723508227696</v>
      </c>
      <c r="L31" s="15">
        <v>0.26086836886160708</v>
      </c>
      <c r="M31" s="15">
        <v>0.23492698546869656</v>
      </c>
      <c r="N31" s="15">
        <v>0.24018084571064552</v>
      </c>
      <c r="O31" s="15">
        <v>0.22840936084821875</v>
      </c>
      <c r="P31" s="15">
        <v>0.24970916067056206</v>
      </c>
      <c r="Q31" s="15">
        <v>0.23420553958552759</v>
      </c>
      <c r="R31" s="15">
        <v>0.254673704252806</v>
      </c>
      <c r="S31" s="15">
        <v>0.22300944440627646</v>
      </c>
      <c r="T31" s="15">
        <v>0.24119869083483697</v>
      </c>
      <c r="U31" s="15">
        <v>0.26756246352012042</v>
      </c>
      <c r="V31" s="15">
        <v>0.24419902181366224</v>
      </c>
      <c r="W31" s="15">
        <v>0.25191151432947051</v>
      </c>
      <c r="X31" s="15">
        <v>0.21765613095101841</v>
      </c>
      <c r="Y31" s="15">
        <v>0.2361820425660435</v>
      </c>
      <c r="Z31" s="15">
        <v>0.22069968699054024</v>
      </c>
      <c r="AA31" s="15">
        <v>0.24816631760724575</v>
      </c>
    </row>
    <row r="32" spans="1:27" s="19" customFormat="1">
      <c r="A32" s="16" t="s">
        <v>23</v>
      </c>
      <c r="B32" s="16" t="s">
        <v>15</v>
      </c>
      <c r="C32" s="15">
        <v>0.12299339181604611</v>
      </c>
      <c r="D32" s="15">
        <v>0.12331635662554911</v>
      </c>
      <c r="E32" s="15">
        <v>0.10091768448723303</v>
      </c>
      <c r="F32" s="15">
        <v>6.7703635108990232E-2</v>
      </c>
      <c r="G32" s="15">
        <v>8.0362567104601601E-2</v>
      </c>
      <c r="H32" s="15">
        <v>8.5645579974293715E-2</v>
      </c>
      <c r="I32" s="15">
        <v>8.8601908045585404E-2</v>
      </c>
      <c r="J32" s="15">
        <v>8.8081086938328793E-2</v>
      </c>
      <c r="K32" s="15">
        <v>8.8888838900040359E-2</v>
      </c>
      <c r="L32" s="15">
        <v>9.3720829664172611E-2</v>
      </c>
      <c r="M32" s="15">
        <v>9.4980489300077409E-2</v>
      </c>
      <c r="N32" s="15">
        <v>9.3301568323047049E-2</v>
      </c>
      <c r="O32" s="15">
        <v>9.5318851118173731E-2</v>
      </c>
      <c r="P32" s="15">
        <v>0.10283204968220871</v>
      </c>
      <c r="Q32" s="15">
        <v>0.10235335409538708</v>
      </c>
      <c r="R32" s="15">
        <v>0.10217617476588141</v>
      </c>
      <c r="S32" s="15">
        <v>9.9090862343226255E-2</v>
      </c>
      <c r="T32" s="15">
        <v>9.5832489826645537E-2</v>
      </c>
      <c r="U32" s="15">
        <v>0.10234688474110236</v>
      </c>
      <c r="V32" s="15">
        <v>0.10245834596044531</v>
      </c>
      <c r="W32" s="15">
        <v>0.10202384723246485</v>
      </c>
      <c r="X32" s="15">
        <v>9.8749916675360275E-2</v>
      </c>
      <c r="Y32" s="15">
        <v>0.10358393859176319</v>
      </c>
      <c r="Z32" s="15">
        <v>0.10145030119425405</v>
      </c>
      <c r="AA32" s="15">
        <v>0.10449250748409447</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0.50644417265960673</v>
      </c>
      <c r="D36" s="15">
        <v>0.4715599057987383</v>
      </c>
      <c r="E36" s="15">
        <v>0.65100809403681825</v>
      </c>
      <c r="F36" s="15">
        <v>0.57778427682335487</v>
      </c>
      <c r="G36" s="15">
        <v>0.57377420568876203</v>
      </c>
      <c r="H36" s="15">
        <v>0.55250466496413364</v>
      </c>
      <c r="I36" s="15">
        <v>0.55009337582684104</v>
      </c>
      <c r="J36" s="15">
        <v>0.591365833351015</v>
      </c>
      <c r="K36" s="15">
        <v>0.59638090982770731</v>
      </c>
      <c r="L36" s="15">
        <v>0.53538811758309746</v>
      </c>
      <c r="M36" s="15">
        <v>0.528772069974217</v>
      </c>
      <c r="N36" s="15">
        <v>0.53812097319408581</v>
      </c>
      <c r="O36" s="15">
        <v>0.50818725454132707</v>
      </c>
      <c r="P36" s="15">
        <v>0.53570719872667305</v>
      </c>
      <c r="Q36" s="15">
        <v>6.4990351155433834E-2</v>
      </c>
      <c r="R36" s="15" t="s">
        <v>265</v>
      </c>
      <c r="S36" s="15" t="s">
        <v>265</v>
      </c>
      <c r="T36" s="15" t="s">
        <v>265</v>
      </c>
      <c r="U36" s="15" t="s">
        <v>265</v>
      </c>
      <c r="V36" s="15" t="s">
        <v>265</v>
      </c>
      <c r="W36" s="15" t="s">
        <v>265</v>
      </c>
      <c r="X36" s="15" t="s">
        <v>265</v>
      </c>
      <c r="Y36" s="15" t="s">
        <v>265</v>
      </c>
      <c r="Z36" s="15" t="s">
        <v>265</v>
      </c>
      <c r="AA36" s="15" t="s">
        <v>265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8.5044953530820117E-2</v>
      </c>
      <c r="D38" s="15">
        <v>5.7172852411074601E-2</v>
      </c>
      <c r="E38" s="15">
        <v>0.22142245049434012</v>
      </c>
      <c r="F38" s="15">
        <v>0.27698534025338672</v>
      </c>
      <c r="G38" s="15">
        <v>0.29268357628903524</v>
      </c>
      <c r="H38" s="15">
        <v>0.26846375403147005</v>
      </c>
      <c r="I38" s="15">
        <v>0.30172789928671595</v>
      </c>
      <c r="J38" s="15">
        <v>0.30326195198904526</v>
      </c>
      <c r="K38" s="15">
        <v>0.31804232802595411</v>
      </c>
      <c r="L38" s="15">
        <v>0.26812516950019571</v>
      </c>
      <c r="M38" s="15">
        <v>0.31121458236648658</v>
      </c>
      <c r="N38" s="15">
        <v>0.41145568581697023</v>
      </c>
      <c r="O38" s="15">
        <v>0.38229277331147721</v>
      </c>
      <c r="P38" s="15">
        <v>0.37903625241114169</v>
      </c>
      <c r="Q38" s="15">
        <v>0.39225445189712238</v>
      </c>
      <c r="R38" s="15">
        <v>0.32610850298369332</v>
      </c>
      <c r="S38" s="15">
        <v>0.38493011957382789</v>
      </c>
      <c r="T38" s="15">
        <v>0.3778389609460977</v>
      </c>
      <c r="U38" s="15">
        <v>0.32907031304067352</v>
      </c>
      <c r="V38" s="15">
        <v>0.42263308898515312</v>
      </c>
      <c r="W38" s="15">
        <v>0.63899608396664509</v>
      </c>
      <c r="X38" s="15">
        <v>0.61336521096597407</v>
      </c>
      <c r="Y38" s="15">
        <v>0.62201375652314617</v>
      </c>
      <c r="Z38" s="15">
        <v>0.57076803112056507</v>
      </c>
      <c r="AA38" s="15" t="s">
        <v>265</v>
      </c>
    </row>
    <row r="39" spans="1:27" s="19" customFormat="1">
      <c r="A39" s="16" t="s">
        <v>24</v>
      </c>
      <c r="B39" s="16" t="s">
        <v>12</v>
      </c>
      <c r="C39" s="15">
        <v>0.72651533961187209</v>
      </c>
      <c r="D39" s="15">
        <v>0.65019627568493155</v>
      </c>
      <c r="E39" s="15">
        <v>0.72233825627853887</v>
      </c>
      <c r="F39" s="15">
        <v>0.71708950485159817</v>
      </c>
      <c r="G39" s="15">
        <v>0.7192828196347032</v>
      </c>
      <c r="H39" s="15">
        <v>0.68247602739726021</v>
      </c>
      <c r="I39" s="15">
        <v>0.68987421518264835</v>
      </c>
      <c r="J39" s="15">
        <v>0.70592808219178083</v>
      </c>
      <c r="K39" s="15">
        <v>0.67187874571917805</v>
      </c>
      <c r="L39" s="15">
        <v>0.61865139840182648</v>
      </c>
      <c r="M39" s="15">
        <v>0.66282619863013703</v>
      </c>
      <c r="N39" s="15">
        <v>0.66909082477168957</v>
      </c>
      <c r="O39" s="15">
        <v>0.61393642979452057</v>
      </c>
      <c r="P39" s="15">
        <v>0.58718468179223748</v>
      </c>
      <c r="Q39" s="15">
        <v>0.59281439069634712</v>
      </c>
      <c r="R39" s="15">
        <v>0.57370094891552514</v>
      </c>
      <c r="S39" s="15">
        <v>0.62363869863013699</v>
      </c>
      <c r="T39" s="15">
        <v>0.57105739868721461</v>
      </c>
      <c r="U39" s="15">
        <v>0.5362763984018265</v>
      </c>
      <c r="V39" s="15">
        <v>0.54239601170091334</v>
      </c>
      <c r="W39" s="15">
        <v>0.58642276683789951</v>
      </c>
      <c r="X39" s="15">
        <v>0.52407248858447486</v>
      </c>
      <c r="Y39" s="15">
        <v>0.52139262271689502</v>
      </c>
      <c r="Z39" s="15">
        <v>0.51935373858447487</v>
      </c>
      <c r="AA39" s="15" t="s">
        <v>265</v>
      </c>
    </row>
    <row r="40" spans="1:27" s="19" customFormat="1">
      <c r="A40" s="16" t="s">
        <v>24</v>
      </c>
      <c r="B40" s="16" t="s">
        <v>4</v>
      </c>
      <c r="C40" s="15">
        <v>1.7124605202138608E-10</v>
      </c>
      <c r="D40" s="15">
        <v>2.3959402023897549E-10</v>
      </c>
      <c r="E40" s="15">
        <v>7.4601512576180943E-3</v>
      </c>
      <c r="F40" s="15">
        <v>1.9045453884404658E-2</v>
      </c>
      <c r="G40" s="15">
        <v>3.5322577985655385E-2</v>
      </c>
      <c r="H40" s="15">
        <v>2.3443537584567711E-2</v>
      </c>
      <c r="I40" s="15">
        <v>2.4356358325026643E-2</v>
      </c>
      <c r="J40" s="15">
        <v>2.6736569605465662E-2</v>
      </c>
      <c r="K40" s="15">
        <v>6.8814585028150299E-2</v>
      </c>
      <c r="L40" s="15">
        <v>3.950947774262379E-2</v>
      </c>
      <c r="M40" s="15">
        <v>6.4556619003163909E-2</v>
      </c>
      <c r="N40" s="15">
        <v>0.11082141018032457</v>
      </c>
      <c r="O40" s="15">
        <v>0.14831867694405879</v>
      </c>
      <c r="P40" s="15">
        <v>0.17468073328240591</v>
      </c>
      <c r="Q40" s="15">
        <v>0.20263323059930621</v>
      </c>
      <c r="R40" s="15">
        <v>0.15861794097474533</v>
      </c>
      <c r="S40" s="15">
        <v>0.16474135155414002</v>
      </c>
      <c r="T40" s="15">
        <v>0.18110552652926867</v>
      </c>
      <c r="U40" s="15">
        <v>0.11117933147870698</v>
      </c>
      <c r="V40" s="15">
        <v>0.12168267336275347</v>
      </c>
      <c r="W40" s="15">
        <v>9.1772469531843689E-2</v>
      </c>
      <c r="X40" s="15">
        <v>7.7708437764319252E-2</v>
      </c>
      <c r="Y40" s="15">
        <v>6.7407971977942668E-2</v>
      </c>
      <c r="Z40" s="15">
        <v>3.7032084751885491E-2</v>
      </c>
      <c r="AA40" s="15">
        <v>2.6265083666485792E-2</v>
      </c>
    </row>
    <row r="41" spans="1:27" s="19" customFormat="1">
      <c r="A41" s="16" t="s">
        <v>24</v>
      </c>
      <c r="B41" s="16" t="s">
        <v>2</v>
      </c>
      <c r="C41" s="15">
        <v>0.51453595075620573</v>
      </c>
      <c r="D41" s="15">
        <v>0.51058742252958111</v>
      </c>
      <c r="E41" s="15">
        <v>0.5169342297144438</v>
      </c>
      <c r="F41" s="15">
        <v>0.51314076985956936</v>
      </c>
      <c r="G41" s="15">
        <v>0.51167397976411499</v>
      </c>
      <c r="H41" s="15">
        <v>0.50503907289254324</v>
      </c>
      <c r="I41" s="15">
        <v>0.49329271489224513</v>
      </c>
      <c r="J41" s="15">
        <v>0.51449324740448377</v>
      </c>
      <c r="K41" s="15">
        <v>0.49997441492961353</v>
      </c>
      <c r="L41" s="15">
        <v>0.51547748438212904</v>
      </c>
      <c r="M41" s="15">
        <v>0.50441549609417491</v>
      </c>
      <c r="N41" s="15">
        <v>0.16016979309664739</v>
      </c>
      <c r="O41" s="15">
        <v>0.14821991066736553</v>
      </c>
      <c r="P41" s="15">
        <v>0.12084689742257507</v>
      </c>
      <c r="Q41" s="15">
        <v>0.14178067817871462</v>
      </c>
      <c r="R41" s="15">
        <v>0.10027387422223816</v>
      </c>
      <c r="S41" s="15">
        <v>2.9472415182087429E-4</v>
      </c>
      <c r="T41" s="15">
        <v>2.0450578211809879E-11</v>
      </c>
      <c r="U41" s="15">
        <v>2.1534632869636078E-11</v>
      </c>
      <c r="V41" s="15">
        <v>2.0288884491068761E-11</v>
      </c>
      <c r="W41" s="15">
        <v>2.057939761751203E-11</v>
      </c>
      <c r="X41" s="15">
        <v>2.0086333078290746E-11</v>
      </c>
      <c r="Y41" s="15">
        <v>4.2107744457896225E-4</v>
      </c>
      <c r="Z41" s="15">
        <v>2.3770795642822096E-11</v>
      </c>
      <c r="AA41" s="15">
        <v>5.1910377121407253E-11</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0.32940105539231357</v>
      </c>
      <c r="D43" s="15">
        <v>0.40042005562693184</v>
      </c>
      <c r="E43" s="15">
        <v>0.34964685403225504</v>
      </c>
      <c r="F43" s="15">
        <v>0.32886068112358607</v>
      </c>
      <c r="G43" s="15">
        <v>0.34155924810153449</v>
      </c>
      <c r="H43" s="15">
        <v>0.34782125712482492</v>
      </c>
      <c r="I43" s="15">
        <v>0.36182114388299191</v>
      </c>
      <c r="J43" s="15">
        <v>0.33426467952492728</v>
      </c>
      <c r="K43" s="15">
        <v>0.34800420186020725</v>
      </c>
      <c r="L43" s="15">
        <v>0.36215497349690218</v>
      </c>
      <c r="M43" s="15">
        <v>0.38553729066121734</v>
      </c>
      <c r="N43" s="15">
        <v>0.32550221135142571</v>
      </c>
      <c r="O43" s="15">
        <v>0.32032678482492227</v>
      </c>
      <c r="P43" s="15">
        <v>0.33026791665148947</v>
      </c>
      <c r="Q43" s="15">
        <v>0.31963488917699134</v>
      </c>
      <c r="R43" s="15">
        <v>0.32751895020326977</v>
      </c>
      <c r="S43" s="15">
        <v>0.31150015653542412</v>
      </c>
      <c r="T43" s="15">
        <v>0.31159479903709808</v>
      </c>
      <c r="U43" s="15">
        <v>0.3015376947945812</v>
      </c>
      <c r="V43" s="15">
        <v>0.3228399384176962</v>
      </c>
      <c r="W43" s="15">
        <v>0.28053471646694234</v>
      </c>
      <c r="X43" s="15">
        <v>0.27585937223196566</v>
      </c>
      <c r="Y43" s="15">
        <v>0.28392430364411381</v>
      </c>
      <c r="Z43" s="15">
        <v>0.27871775211063821</v>
      </c>
      <c r="AA43" s="15">
        <v>0.30033193671794778</v>
      </c>
    </row>
    <row r="44" spans="1:27" s="19" customFormat="1">
      <c r="A44" s="16" t="s">
        <v>24</v>
      </c>
      <c r="B44" s="16" t="s">
        <v>8</v>
      </c>
      <c r="C44" s="15">
        <v>0.26265379737723493</v>
      </c>
      <c r="D44" s="15">
        <v>0.24987071608257103</v>
      </c>
      <c r="E44" s="15">
        <v>0.22558103340787924</v>
      </c>
      <c r="F44" s="15">
        <v>0.26180753711520788</v>
      </c>
      <c r="G44" s="15">
        <v>0.26266260105460948</v>
      </c>
      <c r="H44" s="15">
        <v>0.27657251711875097</v>
      </c>
      <c r="I44" s="15">
        <v>0.27080910603970099</v>
      </c>
      <c r="J44" s="15">
        <v>0.2633702735953804</v>
      </c>
      <c r="K44" s="15">
        <v>0.26342356219584118</v>
      </c>
      <c r="L44" s="15">
        <v>0.27943658522388515</v>
      </c>
      <c r="M44" s="15">
        <v>0.27609477534232385</v>
      </c>
      <c r="N44" s="15">
        <v>0.22965327223251644</v>
      </c>
      <c r="O44" s="15">
        <v>0.23966802725768985</v>
      </c>
      <c r="P44" s="15">
        <v>0.23626607343010106</v>
      </c>
      <c r="Q44" s="15">
        <v>0.23514112319353439</v>
      </c>
      <c r="R44" s="15">
        <v>0.2377007536738186</v>
      </c>
      <c r="S44" s="15">
        <v>0.23257881459928129</v>
      </c>
      <c r="T44" s="15">
        <v>0.22161808032254746</v>
      </c>
      <c r="U44" s="15">
        <v>0.21966368659419536</v>
      </c>
      <c r="V44" s="15">
        <v>0.22097569432556846</v>
      </c>
      <c r="W44" s="15">
        <v>0.20998144224948301</v>
      </c>
      <c r="X44" s="15">
        <v>0.20792252068166808</v>
      </c>
      <c r="Y44" s="15">
        <v>0.19040299223131521</v>
      </c>
      <c r="Z44" s="15">
        <v>0.20159288145191273</v>
      </c>
      <c r="AA44" s="15">
        <v>0.21746438324591028</v>
      </c>
    </row>
    <row r="45" spans="1:27" s="19" customFormat="1">
      <c r="A45" s="16" t="s">
        <v>24</v>
      </c>
      <c r="B45" s="16" t="s">
        <v>84</v>
      </c>
      <c r="C45" s="15">
        <v>0.17077813458848207</v>
      </c>
      <c r="D45" s="15">
        <v>0.17229252072348861</v>
      </c>
      <c r="E45" s="15">
        <v>0.14476974544981008</v>
      </c>
      <c r="F45" s="15">
        <v>0.12456198083249891</v>
      </c>
      <c r="G45" s="15">
        <v>0.13274125692616456</v>
      </c>
      <c r="H45" s="15">
        <v>0.13464762579792211</v>
      </c>
      <c r="I45" s="15">
        <v>0.13647274527536513</v>
      </c>
      <c r="J45" s="15">
        <v>0.13284169262088732</v>
      </c>
      <c r="K45" s="15">
        <v>0.12285744880186189</v>
      </c>
      <c r="L45" s="15">
        <v>0.1194633578951395</v>
      </c>
      <c r="M45" s="15">
        <v>0.11760599577583651</v>
      </c>
      <c r="N45" s="15">
        <v>0.11455402991170777</v>
      </c>
      <c r="O45" s="15">
        <v>0.11923209906099438</v>
      </c>
      <c r="P45" s="15">
        <v>0.12042288143856694</v>
      </c>
      <c r="Q45" s="15">
        <v>0.11703433730850898</v>
      </c>
      <c r="R45" s="15">
        <v>0.12539089423945698</v>
      </c>
      <c r="S45" s="15">
        <v>0.12434364902630902</v>
      </c>
      <c r="T45" s="15">
        <v>0.12220277162049197</v>
      </c>
      <c r="U45" s="15">
        <v>0.11745335808244321</v>
      </c>
      <c r="V45" s="15">
        <v>0.12144128499344779</v>
      </c>
      <c r="W45" s="15">
        <v>0.14636654311063579</v>
      </c>
      <c r="X45" s="15">
        <v>0.14214476306430723</v>
      </c>
      <c r="Y45" s="15">
        <v>0.13538675993511884</v>
      </c>
      <c r="Z45" s="15">
        <v>0.16648237352593065</v>
      </c>
      <c r="AA45" s="15">
        <v>0.1913412485177359</v>
      </c>
    </row>
    <row r="46" spans="1:27" s="19" customFormat="1">
      <c r="A46" s="16" t="s">
        <v>24</v>
      </c>
      <c r="B46" s="16" t="s">
        <v>187</v>
      </c>
      <c r="C46" s="15">
        <v>0.15256078767123291</v>
      </c>
      <c r="D46" s="15">
        <v>0.17087568214723242</v>
      </c>
      <c r="E46" s="15">
        <v>0.1483289898652411</v>
      </c>
      <c r="F46" s="15">
        <v>0.13710015313509299</v>
      </c>
      <c r="G46" s="15">
        <v>0.14808433028790316</v>
      </c>
      <c r="H46" s="15">
        <v>0.14290165683121142</v>
      </c>
      <c r="I46" s="15">
        <v>0.16392095463718492</v>
      </c>
      <c r="J46" s="15">
        <v>0.15009882800855773</v>
      </c>
      <c r="K46" s="15">
        <v>0.12887224654239912</v>
      </c>
      <c r="L46" s="15">
        <v>0.20631714824140959</v>
      </c>
      <c r="M46" s="15">
        <v>0.19735528128048324</v>
      </c>
      <c r="N46" s="15">
        <v>0.20721990724987119</v>
      </c>
      <c r="O46" s="15">
        <v>0.2103330667820372</v>
      </c>
      <c r="P46" s="15">
        <v>0.20320782129558509</v>
      </c>
      <c r="Q46" s="15">
        <v>0.2004998351270858</v>
      </c>
      <c r="R46" s="15">
        <v>0.18073249673494918</v>
      </c>
      <c r="S46" s="15">
        <v>0.18138631141617328</v>
      </c>
      <c r="T46" s="15">
        <v>0.17377064030644487</v>
      </c>
      <c r="U46" s="15">
        <v>0.17005695731290368</v>
      </c>
      <c r="V46" s="15">
        <v>0.15433146463860828</v>
      </c>
      <c r="W46" s="15">
        <v>0.17993312398119074</v>
      </c>
      <c r="X46" s="15">
        <v>0.16208461423789014</v>
      </c>
      <c r="Y46" s="15">
        <v>0.1267422768989957</v>
      </c>
      <c r="Z46" s="15">
        <v>0.15380592878138258</v>
      </c>
      <c r="AA46" s="15">
        <v>0.17739774111954787</v>
      </c>
    </row>
    <row r="47" spans="1:27" s="19" customFormat="1">
      <c r="A47" s="16" t="s">
        <v>24</v>
      </c>
      <c r="B47" s="16" t="s">
        <v>15</v>
      </c>
      <c r="C47" s="15">
        <v>0.13003239009275908</v>
      </c>
      <c r="D47" s="15">
        <v>0.14536341708049788</v>
      </c>
      <c r="E47" s="15">
        <v>0.11432976198918782</v>
      </c>
      <c r="F47" s="15">
        <v>7.1753877964778945E-2</v>
      </c>
      <c r="G47" s="15">
        <v>8.9189997658242842E-2</v>
      </c>
      <c r="H47" s="15">
        <v>9.630978524684658E-2</v>
      </c>
      <c r="I47" s="15">
        <v>0.10166192228232408</v>
      </c>
      <c r="J47" s="15">
        <v>0.10065661774131976</v>
      </c>
      <c r="K47" s="15">
        <v>9.4137793302693715E-2</v>
      </c>
      <c r="L47" s="15">
        <v>9.3474282082713592E-2</v>
      </c>
      <c r="M47" s="15">
        <v>9.3347440613599356E-2</v>
      </c>
      <c r="N47" s="15">
        <v>9.419939764948769E-2</v>
      </c>
      <c r="O47" s="15">
        <v>9.9731419266554155E-2</v>
      </c>
      <c r="P47" s="15">
        <v>0.1026464781974568</v>
      </c>
      <c r="Q47" s="15">
        <v>0.10359916905184285</v>
      </c>
      <c r="R47" s="15">
        <v>0.10421385938391042</v>
      </c>
      <c r="S47" s="15">
        <v>0.10221176820867206</v>
      </c>
      <c r="T47" s="15">
        <v>0.10155530145337109</v>
      </c>
      <c r="U47" s="15">
        <v>0.1040794701860835</v>
      </c>
      <c r="V47" s="15">
        <v>0.10193772587653095</v>
      </c>
      <c r="W47" s="15">
        <v>0.10169673146716357</v>
      </c>
      <c r="X47" s="15">
        <v>0.10470954065499276</v>
      </c>
      <c r="Y47" s="15">
        <v>0.10197719248444979</v>
      </c>
      <c r="Z47" s="15">
        <v>0.10390324217932291</v>
      </c>
      <c r="AA47" s="15">
        <v>0.1064836502169665</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0.59608320229679901</v>
      </c>
      <c r="D52" s="15">
        <v>0.59934886168163226</v>
      </c>
      <c r="E52" s="15">
        <v>0.64432812149681229</v>
      </c>
      <c r="F52" s="15">
        <v>0.5448342465995053</v>
      </c>
      <c r="G52" s="15">
        <v>0.66513704431683263</v>
      </c>
      <c r="H52" s="15" t="s">
        <v>265</v>
      </c>
      <c r="I52" s="15" t="s">
        <v>265</v>
      </c>
      <c r="J52" s="15" t="s">
        <v>265</v>
      </c>
      <c r="K52" s="15" t="s">
        <v>265</v>
      </c>
      <c r="L52" s="15" t="s">
        <v>265</v>
      </c>
      <c r="M52" s="15" t="s">
        <v>265</v>
      </c>
      <c r="N52" s="15" t="s">
        <v>265</v>
      </c>
      <c r="O52" s="15" t="s">
        <v>265</v>
      </c>
      <c r="P52" s="15" t="s">
        <v>265</v>
      </c>
      <c r="Q52" s="15" t="s">
        <v>265</v>
      </c>
      <c r="R52" s="15" t="s">
        <v>265</v>
      </c>
      <c r="S52" s="15" t="s">
        <v>265</v>
      </c>
      <c r="T52" s="15" t="s">
        <v>265</v>
      </c>
      <c r="U52" s="15" t="s">
        <v>265</v>
      </c>
      <c r="V52" s="15" t="s">
        <v>265</v>
      </c>
      <c r="W52" s="15" t="s">
        <v>265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7.3339155251141543E-4</v>
      </c>
      <c r="D54" s="15">
        <v>1.0351926255707763E-10</v>
      </c>
      <c r="E54" s="15">
        <v>1.9046659817351597E-2</v>
      </c>
      <c r="F54" s="15">
        <v>3.4303385844748853E-2</v>
      </c>
      <c r="G54" s="15">
        <v>4.9314643835616442E-2</v>
      </c>
      <c r="H54" s="15">
        <v>2.5499682648401828E-2</v>
      </c>
      <c r="I54" s="15">
        <v>4.1908497716894977E-2</v>
      </c>
      <c r="J54" s="15">
        <v>1.7420703196347032E-2</v>
      </c>
      <c r="K54" s="15">
        <v>6.0381607305936058E-2</v>
      </c>
      <c r="L54" s="15">
        <v>2.7488156392694064E-2</v>
      </c>
      <c r="M54" s="15">
        <v>2.7237732876712328E-2</v>
      </c>
      <c r="N54" s="15">
        <v>5.8892369863013695E-2</v>
      </c>
      <c r="O54" s="15">
        <v>4.8929125570776257E-2</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3.9994598378717653E-4</v>
      </c>
      <c r="D55" s="15">
        <v>1.9313535623780341E-5</v>
      </c>
      <c r="E55" s="15">
        <v>1.4999536504598661E-2</v>
      </c>
      <c r="F55" s="15">
        <v>2.9069435288748349E-2</v>
      </c>
      <c r="G55" s="15">
        <v>3.4434596102894621E-2</v>
      </c>
      <c r="H55" s="15">
        <v>1.5553140318659611E-2</v>
      </c>
      <c r="I55" s="15">
        <v>4.3998170769575434E-2</v>
      </c>
      <c r="J55" s="15">
        <v>1.615227898547426E-2</v>
      </c>
      <c r="K55" s="15">
        <v>3.993515880954162E-2</v>
      </c>
      <c r="L55" s="15">
        <v>2.3130358338672403E-2</v>
      </c>
      <c r="M55" s="15">
        <v>2.2656791019204883E-2</v>
      </c>
      <c r="N55" s="15">
        <v>5.6830872306257614E-2</v>
      </c>
      <c r="O55" s="15">
        <v>4.6316096080719668E-2</v>
      </c>
      <c r="P55" s="15">
        <v>9.6967943660235645E-2</v>
      </c>
      <c r="Q55" s="15">
        <v>9.7282564677499905E-2</v>
      </c>
      <c r="R55" s="15">
        <v>0.10018528149593008</v>
      </c>
      <c r="S55" s="15">
        <v>3.617429595538281E-2</v>
      </c>
      <c r="T55" s="15">
        <v>9.0029283523225256E-2</v>
      </c>
      <c r="U55" s="15">
        <v>5.9815505971507851E-2</v>
      </c>
      <c r="V55" s="15">
        <v>6.6539929264740533E-2</v>
      </c>
      <c r="W55" s="15">
        <v>9.8856715587404637E-2</v>
      </c>
      <c r="X55" s="15">
        <v>7.9278306728894604E-2</v>
      </c>
      <c r="Y55" s="15">
        <v>0.14659327135580719</v>
      </c>
      <c r="Z55" s="15">
        <v>0.13601534103663482</v>
      </c>
      <c r="AA55" s="15">
        <v>0.16802732656822369</v>
      </c>
    </row>
    <row r="56" spans="1:27" s="19" customFormat="1">
      <c r="A56" s="16" t="s">
        <v>25</v>
      </c>
      <c r="B56" s="16" t="s">
        <v>2</v>
      </c>
      <c r="C56" s="15">
        <v>0.1632063021794623</v>
      </c>
      <c r="D56" s="15">
        <v>0.13725029713209072</v>
      </c>
      <c r="E56" s="15">
        <v>0.20515957019660888</v>
      </c>
      <c r="F56" s="15">
        <v>0.17167543788658848</v>
      </c>
      <c r="G56" s="15">
        <v>0.14780909014771501</v>
      </c>
      <c r="H56" s="15">
        <v>0.14838197618107812</v>
      </c>
      <c r="I56" s="15">
        <v>0.13527584109687316</v>
      </c>
      <c r="J56" s="15">
        <v>0.16563572035332608</v>
      </c>
      <c r="K56" s="15">
        <v>0.1706287923815486</v>
      </c>
      <c r="L56" s="15">
        <v>0.16195131334720503</v>
      </c>
      <c r="M56" s="15">
        <v>0.13588254313534792</v>
      </c>
      <c r="N56" s="15">
        <v>0.20415187944115259</v>
      </c>
      <c r="O56" s="15">
        <v>0.17105254938657136</v>
      </c>
      <c r="P56" s="15">
        <v>0.14774600777791211</v>
      </c>
      <c r="Q56" s="15">
        <v>0.14792832348534579</v>
      </c>
      <c r="R56" s="15">
        <v>0.1347941101622977</v>
      </c>
      <c r="S56" s="15">
        <v>0.16473246781340509</v>
      </c>
      <c r="T56" s="15">
        <v>0.17039009409187214</v>
      </c>
      <c r="U56" s="15">
        <v>0.16141167875881735</v>
      </c>
      <c r="V56" s="15">
        <v>0.13605506056125724</v>
      </c>
      <c r="W56" s="15">
        <v>0.20390796226360813</v>
      </c>
      <c r="X56" s="15">
        <v>0.17090186577670413</v>
      </c>
      <c r="Y56" s="15">
        <v>0.14777618502239026</v>
      </c>
      <c r="Z56" s="15">
        <v>0.14782051158345966</v>
      </c>
      <c r="AA56" s="15">
        <v>0.13440943788942911</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0.32157092099096951</v>
      </c>
      <c r="D58" s="15">
        <v>0.33816297866187045</v>
      </c>
      <c r="E58" s="15">
        <v>0.31654698195597575</v>
      </c>
      <c r="F58" s="15">
        <v>0.35365714038506252</v>
      </c>
      <c r="G58" s="15">
        <v>0.3402853654912053</v>
      </c>
      <c r="H58" s="15">
        <v>0.37311750726623649</v>
      </c>
      <c r="I58" s="15">
        <v>0.33741844475553168</v>
      </c>
      <c r="J58" s="15">
        <v>0.34748348891310465</v>
      </c>
      <c r="K58" s="15">
        <v>0.33384696052123003</v>
      </c>
      <c r="L58" s="15">
        <v>0.35609910292489666</v>
      </c>
      <c r="M58" s="15">
        <v>0.34906048391731598</v>
      </c>
      <c r="N58" s="15">
        <v>0.3111943153779913</v>
      </c>
      <c r="O58" s="15">
        <v>0.31903371252122809</v>
      </c>
      <c r="P58" s="15">
        <v>0.30225958298861638</v>
      </c>
      <c r="Q58" s="15">
        <v>0.32901615615526336</v>
      </c>
      <c r="R58" s="15">
        <v>0.29972752479714793</v>
      </c>
      <c r="S58" s="15">
        <v>0.30813321900479923</v>
      </c>
      <c r="T58" s="15">
        <v>0.30693333506026915</v>
      </c>
      <c r="U58" s="15">
        <v>0.31828557301934879</v>
      </c>
      <c r="V58" s="15">
        <v>0.32638566365566218</v>
      </c>
      <c r="W58" s="15">
        <v>0.30491266160364761</v>
      </c>
      <c r="X58" s="15">
        <v>0.31133597160246596</v>
      </c>
      <c r="Y58" s="15">
        <v>0.29813038482881571</v>
      </c>
      <c r="Z58" s="15">
        <v>0.32682360663184318</v>
      </c>
      <c r="AA58" s="15">
        <v>0.3027537773478618</v>
      </c>
    </row>
    <row r="59" spans="1:27" s="19" customFormat="1">
      <c r="A59" s="16" t="s">
        <v>25</v>
      </c>
      <c r="B59" s="16" t="s">
        <v>8</v>
      </c>
      <c r="C59" s="15">
        <v>0.30537122157447266</v>
      </c>
      <c r="D59" s="15">
        <v>0.24351370607291276</v>
      </c>
      <c r="E59" s="15">
        <v>0.21241072685064893</v>
      </c>
      <c r="F59" s="15">
        <v>0.23920321893401647</v>
      </c>
      <c r="G59" s="15">
        <v>0.24264751886752545</v>
      </c>
      <c r="H59" s="15">
        <v>0.24347857953452465</v>
      </c>
      <c r="I59" s="15">
        <v>0.24743434110549475</v>
      </c>
      <c r="J59" s="15">
        <v>0.24476441944217767</v>
      </c>
      <c r="K59" s="15">
        <v>0.21445974028339657</v>
      </c>
      <c r="L59" s="15">
        <v>0.22778933420608588</v>
      </c>
      <c r="M59" s="15">
        <v>0.2309273888536206</v>
      </c>
      <c r="N59" s="15">
        <v>0.21726478673372862</v>
      </c>
      <c r="O59" s="15">
        <v>0.22257311773807203</v>
      </c>
      <c r="P59" s="15">
        <v>0.21738211793023407</v>
      </c>
      <c r="Q59" s="15">
        <v>0.22027122106292502</v>
      </c>
      <c r="R59" s="15">
        <v>0.22376029456920865</v>
      </c>
      <c r="S59" s="15">
        <v>0.22140622313728378</v>
      </c>
      <c r="T59" s="15">
        <v>0.21810330368858036</v>
      </c>
      <c r="U59" s="15">
        <v>0.23081444493199352</v>
      </c>
      <c r="V59" s="15">
        <v>0.2340252005049816</v>
      </c>
      <c r="W59" s="15">
        <v>0.21652761808331442</v>
      </c>
      <c r="X59" s="15">
        <v>0.22205768792316519</v>
      </c>
      <c r="Y59" s="15">
        <v>0.22032401206424879</v>
      </c>
      <c r="Z59" s="15">
        <v>0.22039014356863834</v>
      </c>
      <c r="AA59" s="15">
        <v>0.22116313025454146</v>
      </c>
    </row>
    <row r="60" spans="1:27" s="19" customFormat="1">
      <c r="A60" s="16" t="s">
        <v>25</v>
      </c>
      <c r="B60" s="16" t="s">
        <v>84</v>
      </c>
      <c r="C60" s="15">
        <v>0.16704501148153952</v>
      </c>
      <c r="D60" s="15">
        <v>0.17110359700249156</v>
      </c>
      <c r="E60" s="15">
        <v>0.1286456412034051</v>
      </c>
      <c r="F60" s="15">
        <v>8.0749595800883811E-2</v>
      </c>
      <c r="G60" s="15">
        <v>8.9753984476868554E-2</v>
      </c>
      <c r="H60" s="15">
        <v>8.6925589542608137E-2</v>
      </c>
      <c r="I60" s="15">
        <v>9.1751131519069412E-2</v>
      </c>
      <c r="J60" s="15">
        <v>8.6721160102216491E-2</v>
      </c>
      <c r="K60" s="15">
        <v>7.742264056492798E-2</v>
      </c>
      <c r="L60" s="15">
        <v>7.6314595952486422E-2</v>
      </c>
      <c r="M60" s="15">
        <v>7.6829540472506189E-2</v>
      </c>
      <c r="N60" s="15">
        <v>7.5011930089255635E-2</v>
      </c>
      <c r="O60" s="15">
        <v>7.2857295555813509E-2</v>
      </c>
      <c r="P60" s="15">
        <v>7.3115123612098196E-2</v>
      </c>
      <c r="Q60" s="15">
        <v>6.7235542956224026E-2</v>
      </c>
      <c r="R60" s="15">
        <v>6.9449111497400337E-2</v>
      </c>
      <c r="S60" s="15">
        <v>6.6833654226088321E-2</v>
      </c>
      <c r="T60" s="15">
        <v>6.2985531726146168E-2</v>
      </c>
      <c r="U60" s="15">
        <v>6.0707050500814277E-2</v>
      </c>
      <c r="V60" s="15">
        <v>6.3952971487385199E-2</v>
      </c>
      <c r="W60" s="15">
        <v>6.3843249207973449E-2</v>
      </c>
      <c r="X60" s="15">
        <v>5.6699299293377761E-2</v>
      </c>
      <c r="Y60" s="15">
        <v>5.9084397732558518E-2</v>
      </c>
      <c r="Z60" s="15">
        <v>7.4045414216092564E-2</v>
      </c>
      <c r="AA60" s="15">
        <v>7.6038583525139133E-2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0.13230157526389766</v>
      </c>
      <c r="D62" s="15">
        <v>0.12790836026093252</v>
      </c>
      <c r="E62" s="15">
        <v>0.10021787043774454</v>
      </c>
      <c r="F62" s="15">
        <v>5.314000254037151E-2</v>
      </c>
      <c r="G62" s="15">
        <v>6.7206777127254397E-2</v>
      </c>
      <c r="H62" s="15">
        <v>7.2238846861714182E-2</v>
      </c>
      <c r="I62" s="15">
        <v>7.8146584091841623E-2</v>
      </c>
      <c r="J62" s="15">
        <v>7.4163615906583727E-2</v>
      </c>
      <c r="K62" s="15">
        <v>7.7655034125727773E-2</v>
      </c>
      <c r="L62" s="15">
        <v>7.7837857421464915E-2</v>
      </c>
      <c r="M62" s="15">
        <v>8.1807994119410976E-2</v>
      </c>
      <c r="N62" s="15">
        <v>8.1576536592869897E-2</v>
      </c>
      <c r="O62" s="15">
        <v>8.0568520213396944E-2</v>
      </c>
      <c r="P62" s="15">
        <v>8.9906594747208163E-2</v>
      </c>
      <c r="Q62" s="15">
        <v>8.6382363999516501E-2</v>
      </c>
      <c r="R62" s="15">
        <v>9.1864604621253801E-2</v>
      </c>
      <c r="S62" s="15">
        <v>8.3352834487053495E-2</v>
      </c>
      <c r="T62" s="15">
        <v>8.1226119103778652E-2</v>
      </c>
      <c r="U62" s="15">
        <v>8.3194989540244998E-2</v>
      </c>
      <c r="V62" s="15">
        <v>8.6556287860839493E-2</v>
      </c>
      <c r="W62" s="15">
        <v>8.3556570933368018E-2</v>
      </c>
      <c r="X62" s="15">
        <v>7.894471213508121E-2</v>
      </c>
      <c r="Y62" s="15">
        <v>8.4289815133397256E-2</v>
      </c>
      <c r="Z62" s="15">
        <v>8.2944961768980363E-2</v>
      </c>
      <c r="AA62" s="15">
        <v>9.3589001457306545E-2</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0.2029181946403385</v>
      </c>
      <c r="D68" s="15">
        <v>0.12372365037070857</v>
      </c>
      <c r="E68" s="15">
        <v>0.36185891836362177</v>
      </c>
      <c r="F68" s="15">
        <v>0.33593244813596407</v>
      </c>
      <c r="G68" s="15">
        <v>0.38194081253388668</v>
      </c>
      <c r="H68" s="15">
        <v>0.33306056982350046</v>
      </c>
      <c r="I68" s="15">
        <v>0.36134463773562653</v>
      </c>
      <c r="J68" s="15">
        <v>0.39240388640704799</v>
      </c>
      <c r="K68" s="15">
        <v>0.35600648798001455</v>
      </c>
      <c r="L68" s="15">
        <v>0.2600256375321196</v>
      </c>
      <c r="M68" s="15">
        <v>0.27197417488721187</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7.8525953550615535E-2</v>
      </c>
      <c r="D70" s="15">
        <v>1.8543434015165039E-3</v>
      </c>
      <c r="E70" s="15">
        <v>4.5363988343567092E-2</v>
      </c>
      <c r="F70" s="15">
        <v>7.6644420689686285E-2</v>
      </c>
      <c r="G70" s="15">
        <v>8.8849680008881923E-2</v>
      </c>
      <c r="H70" s="15">
        <v>7.9776657308477855E-2</v>
      </c>
      <c r="I70" s="15">
        <v>0.1252201988604372</v>
      </c>
      <c r="J70" s="15">
        <v>0.10104623250353637</v>
      </c>
      <c r="K70" s="15">
        <v>0.11505824639247232</v>
      </c>
      <c r="L70" s="15">
        <v>7.2452999026132212E-2</v>
      </c>
      <c r="M70" s="15">
        <v>7.8847374211186497E-2</v>
      </c>
      <c r="N70" s="15">
        <v>9.9709456931121945E-2</v>
      </c>
      <c r="O70" s="15">
        <v>0.12935504552762137</v>
      </c>
      <c r="P70" s="15">
        <v>0.14300493844517315</v>
      </c>
      <c r="Q70" s="15">
        <v>0.13015574516512274</v>
      </c>
      <c r="R70" s="15">
        <v>0.12993147762864701</v>
      </c>
      <c r="S70" s="15">
        <v>0.11097342614860982</v>
      </c>
      <c r="T70" s="15">
        <v>0.15231417743545125</v>
      </c>
      <c r="U70" s="15">
        <v>5.3688510333426712E-2</v>
      </c>
      <c r="V70" s="15">
        <v>5.6984623232082351E-2</v>
      </c>
      <c r="W70" s="15">
        <v>9.0641437280458897E-2</v>
      </c>
      <c r="X70" s="15">
        <v>9.8585234986180936E-2</v>
      </c>
      <c r="Y70" s="15">
        <v>0.10331721590592567</v>
      </c>
      <c r="Z70" s="15">
        <v>0.10670912931310415</v>
      </c>
      <c r="AA70" s="15">
        <v>0.13183353935843498</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0.36163813910099862</v>
      </c>
      <c r="D73" s="15">
        <v>0.3600352462725559</v>
      </c>
      <c r="E73" s="15">
        <v>0.35134847132366348</v>
      </c>
      <c r="F73" s="15">
        <v>0.35470549914487515</v>
      </c>
      <c r="G73" s="15">
        <v>0.35490002204173471</v>
      </c>
      <c r="H73" s="15">
        <v>0.37774706407601422</v>
      </c>
      <c r="I73" s="15">
        <v>0.3499977006363364</v>
      </c>
      <c r="J73" s="15">
        <v>0.35836275829461106</v>
      </c>
      <c r="K73" s="15">
        <v>0.33940430083661871</v>
      </c>
      <c r="L73" s="15">
        <v>0.39353775535357571</v>
      </c>
      <c r="M73" s="15">
        <v>0.39638751227927249</v>
      </c>
      <c r="N73" s="15">
        <v>0.34462129636130251</v>
      </c>
      <c r="O73" s="15">
        <v>0.35633515781182173</v>
      </c>
      <c r="P73" s="15">
        <v>0.35266660948794504</v>
      </c>
      <c r="Q73" s="15">
        <v>0.37583495956039809</v>
      </c>
      <c r="R73" s="15">
        <v>0.3413110369349443</v>
      </c>
      <c r="S73" s="15">
        <v>0.35481783473827827</v>
      </c>
      <c r="T73" s="15">
        <v>0.32926949811074963</v>
      </c>
      <c r="U73" s="15">
        <v>0.36059209937143516</v>
      </c>
      <c r="V73" s="15">
        <v>0.36666676824082811</v>
      </c>
      <c r="W73" s="15">
        <v>0.33267510333961559</v>
      </c>
      <c r="X73" s="15">
        <v>0.33762654130382924</v>
      </c>
      <c r="Y73" s="15">
        <v>0.33205782055198274</v>
      </c>
      <c r="Z73" s="15">
        <v>0.35072136927111824</v>
      </c>
      <c r="AA73" s="15">
        <v>0.32605649085306604</v>
      </c>
    </row>
    <row r="74" spans="1:27" s="19" customFormat="1">
      <c r="A74" s="16" t="s">
        <v>26</v>
      </c>
      <c r="B74" s="16" t="s">
        <v>8</v>
      </c>
      <c r="C74" s="15">
        <v>0.23616829908777956</v>
      </c>
      <c r="D74" s="15">
        <v>0.21181129946288882</v>
      </c>
      <c r="E74" s="15">
        <v>0.2051776342925416</v>
      </c>
      <c r="F74" s="15">
        <v>0.22322919334581257</v>
      </c>
      <c r="G74" s="15">
        <v>0.21699766575613622</v>
      </c>
      <c r="H74" s="15">
        <v>0.21870084160155182</v>
      </c>
      <c r="I74" s="15">
        <v>0.21693874165540014</v>
      </c>
      <c r="J74" s="15">
        <v>0.2145933078420949</v>
      </c>
      <c r="K74" s="15">
        <v>0.21700259870214494</v>
      </c>
      <c r="L74" s="15">
        <v>0.22630763446908239</v>
      </c>
      <c r="M74" s="15">
        <v>0.2373490428742755</v>
      </c>
      <c r="N74" s="15">
        <v>0.22119776008463962</v>
      </c>
      <c r="O74" s="15">
        <v>0.22420688575692832</v>
      </c>
      <c r="P74" s="15">
        <v>0.22085343907643773</v>
      </c>
      <c r="Q74" s="15">
        <v>0.22693632386056542</v>
      </c>
      <c r="R74" s="15">
        <v>0.20265084279724774</v>
      </c>
      <c r="S74" s="15">
        <v>0.20232670341186021</v>
      </c>
      <c r="T74" s="15">
        <v>0.17419112309177315</v>
      </c>
      <c r="U74" s="15">
        <v>0.17319359550391528</v>
      </c>
      <c r="V74" s="15">
        <v>0.18576439473450795</v>
      </c>
      <c r="W74" s="15">
        <v>0.17721006772347553</v>
      </c>
      <c r="X74" s="15">
        <v>0.16722377269705707</v>
      </c>
      <c r="Y74" s="15">
        <v>0.16173248342734201</v>
      </c>
      <c r="Z74" s="15">
        <v>0.16723777030548115</v>
      </c>
      <c r="AA74" s="15">
        <v>0.16753038146431967</v>
      </c>
    </row>
    <row r="75" spans="1:27" s="19" customFormat="1">
      <c r="A75" s="16" t="s">
        <v>26</v>
      </c>
      <c r="B75" s="16" t="s">
        <v>84</v>
      </c>
      <c r="C75" s="15">
        <v>0.11006584278304794</v>
      </c>
      <c r="D75" s="15">
        <v>0.14906358345506929</v>
      </c>
      <c r="E75" s="15">
        <v>0.12471748807973924</v>
      </c>
      <c r="F75" s="15">
        <v>9.8108297082587198E-2</v>
      </c>
      <c r="G75" s="15">
        <v>0.10606471663358223</v>
      </c>
      <c r="H75" s="15">
        <v>0.10445882523854204</v>
      </c>
      <c r="I75" s="15">
        <v>0.10741685311571014</v>
      </c>
      <c r="J75" s="15">
        <v>0.10204681618963586</v>
      </c>
      <c r="K75" s="15">
        <v>9.90693807355955E-2</v>
      </c>
      <c r="L75" s="15">
        <v>9.424190419793016E-2</v>
      </c>
      <c r="M75" s="15">
        <v>9.3209447581221461E-2</v>
      </c>
      <c r="N75" s="15">
        <v>9.0861199568080184E-2</v>
      </c>
      <c r="O75" s="15">
        <v>9.1433028278431402E-2</v>
      </c>
      <c r="P75" s="15">
        <v>9.3284916678998242E-2</v>
      </c>
      <c r="Q75" s="15">
        <v>8.3628390291289753E-2</v>
      </c>
      <c r="R75" s="15">
        <v>9.0466456957688166E-2</v>
      </c>
      <c r="S75" s="15">
        <v>8.3825474583812287E-2</v>
      </c>
      <c r="T75" s="15">
        <v>8.9563557265467067E-2</v>
      </c>
      <c r="U75" s="15">
        <v>8.6406003616317395E-2</v>
      </c>
      <c r="V75" s="15">
        <v>9.2945718285878803E-2</v>
      </c>
      <c r="W75" s="15">
        <v>9.6344554200687757E-2</v>
      </c>
      <c r="X75" s="15">
        <v>8.7478962474627359E-2</v>
      </c>
      <c r="Y75" s="15">
        <v>8.9454562031642898E-2</v>
      </c>
      <c r="Z75" s="15">
        <v>8.2996950806786651E-2</v>
      </c>
      <c r="AA75" s="15">
        <v>9.7808888086787157E-2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0.10212989725278418</v>
      </c>
      <c r="D77" s="15">
        <v>0.13795394970227992</v>
      </c>
      <c r="E77" s="15">
        <v>0.11193376653421901</v>
      </c>
      <c r="F77" s="15">
        <v>6.9652283870352577E-2</v>
      </c>
      <c r="G77" s="15">
        <v>8.1348205215894642E-2</v>
      </c>
      <c r="H77" s="15">
        <v>8.2376119691262267E-2</v>
      </c>
      <c r="I77" s="15">
        <v>8.7208254468219976E-2</v>
      </c>
      <c r="J77" s="15">
        <v>8.1558249957164528E-2</v>
      </c>
      <c r="K77" s="15">
        <v>8.3885834382419491E-2</v>
      </c>
      <c r="L77" s="15">
        <v>7.9693036307649054E-2</v>
      </c>
      <c r="M77" s="15">
        <v>8.0531454817994494E-2</v>
      </c>
      <c r="N77" s="15">
        <v>8.0141366627572055E-2</v>
      </c>
      <c r="O77" s="15">
        <v>8.1609445620821716E-2</v>
      </c>
      <c r="P77" s="15">
        <v>8.8794861734412242E-2</v>
      </c>
      <c r="Q77" s="15">
        <v>8.1590684605327243E-2</v>
      </c>
      <c r="R77" s="15">
        <v>8.8846407226676513E-2</v>
      </c>
      <c r="S77" s="15">
        <v>8.0133869780506337E-2</v>
      </c>
      <c r="T77" s="15">
        <v>8.7184012612330053E-2</v>
      </c>
      <c r="U77" s="15">
        <v>8.2693608958152101E-2</v>
      </c>
      <c r="V77" s="15">
        <v>8.6744582476160501E-2</v>
      </c>
      <c r="W77" s="15">
        <v>8.781266059924886E-2</v>
      </c>
      <c r="X77" s="15">
        <v>8.4962875057601653E-2</v>
      </c>
      <c r="Y77" s="15">
        <v>9.0362799190199322E-2</v>
      </c>
      <c r="Z77" s="15">
        <v>8.7018373234412166E-2</v>
      </c>
      <c r="AA77" s="15">
        <v>9.4364175908674935E-2</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6.275427533368458E-10</v>
      </c>
      <c r="E83" s="15">
        <v>6.2882546320688445E-10</v>
      </c>
      <c r="F83" s="15">
        <v>5.7238551545486476E-10</v>
      </c>
      <c r="G83" s="15">
        <v>1.0811908368458028E-9</v>
      </c>
      <c r="H83" s="15">
        <v>1.1041998704776958E-9</v>
      </c>
      <c r="I83" s="15">
        <v>1.3278052006498069E-9</v>
      </c>
      <c r="J83" s="15">
        <v>1.2995010647172463E-9</v>
      </c>
      <c r="K83" s="15">
        <v>1.2459776738672286E-9</v>
      </c>
      <c r="L83" s="15">
        <v>1.2320637403407096E-9</v>
      </c>
      <c r="M83" s="15">
        <v>1.2330943756585883E-9</v>
      </c>
      <c r="N83" s="15">
        <v>1.2469768067263786E-9</v>
      </c>
      <c r="O83" s="15">
        <v>1.2594527133825081E-9</v>
      </c>
      <c r="P83" s="15">
        <v>1.3063213470319634E-9</v>
      </c>
      <c r="Q83" s="15">
        <v>1.3957131410256409E-9</v>
      </c>
      <c r="R83" s="15">
        <v>1.4800888544959606E-9</v>
      </c>
      <c r="S83" s="15">
        <v>1.4826929113979626E-9</v>
      </c>
      <c r="T83" s="15">
        <v>1.6419144055145769E-9</v>
      </c>
      <c r="U83" s="15">
        <v>1.6352083882156656E-9</v>
      </c>
      <c r="V83" s="15">
        <v>1.6319898138391287E-9</v>
      </c>
      <c r="W83" s="15">
        <v>1.7541633188443976E-9</v>
      </c>
      <c r="X83" s="15">
        <v>1.7727445007903057E-9</v>
      </c>
      <c r="Y83" s="15">
        <v>2.080541139796277E-9</v>
      </c>
      <c r="Z83" s="15">
        <v>2.0704438883034773E-9</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5.8461929223744294E-10</v>
      </c>
      <c r="D85" s="15">
        <v>9.8917617746652304E-10</v>
      </c>
      <c r="E85" s="15">
        <v>1.0081484146529166E-9</v>
      </c>
      <c r="F85" s="15">
        <v>6.4228037669542351E-4</v>
      </c>
      <c r="G85" s="15">
        <v>1.0534848899848325E-3</v>
      </c>
      <c r="H85" s="15">
        <v>1.3856060250611818E-3</v>
      </c>
      <c r="I85" s="15">
        <v>5.5766534790350998E-3</v>
      </c>
      <c r="J85" s="15">
        <v>3.1104058822411622E-5</v>
      </c>
      <c r="K85" s="15">
        <v>3.5855194719058153E-3</v>
      </c>
      <c r="L85" s="15">
        <v>6.0551637547516168E-3</v>
      </c>
      <c r="M85" s="15">
        <v>3.8857692514124532E-3</v>
      </c>
      <c r="N85" s="15">
        <v>9.0453352438013071E-3</v>
      </c>
      <c r="O85" s="15">
        <v>6.0122326447598247E-3</v>
      </c>
      <c r="P85" s="15">
        <v>7.3877698235411604E-3</v>
      </c>
      <c r="Q85" s="15">
        <v>5.3239197151966232E-3</v>
      </c>
      <c r="R85" s="15">
        <v>1.4310654581022672E-2</v>
      </c>
      <c r="S85" s="15">
        <v>4.6429814882605102E-4</v>
      </c>
      <c r="T85" s="15">
        <v>1.2646073692983978E-2</v>
      </c>
      <c r="U85" s="15">
        <v>9.5603644753989511E-3</v>
      </c>
      <c r="V85" s="15">
        <v>6.5666111191889668E-3</v>
      </c>
      <c r="W85" s="15">
        <v>6.6645574736981187E-3</v>
      </c>
      <c r="X85" s="15">
        <v>7.4789052383625407E-3</v>
      </c>
      <c r="Y85" s="15">
        <v>1.9187681432013465E-2</v>
      </c>
      <c r="Z85" s="15">
        <v>1.0226488604780547E-2</v>
      </c>
      <c r="AA85" s="15" t="s">
        <v>265</v>
      </c>
    </row>
    <row r="86" spans="1:27" s="19" customFormat="1">
      <c r="A86" s="16" t="s">
        <v>27</v>
      </c>
      <c r="B86" s="16" t="s">
        <v>2</v>
      </c>
      <c r="C86" s="15">
        <v>0.47480835707421376</v>
      </c>
      <c r="D86" s="15">
        <v>0.35954634707935046</v>
      </c>
      <c r="E86" s="15">
        <v>0.37992328331163006</v>
      </c>
      <c r="F86" s="15">
        <v>0.45956493960054662</v>
      </c>
      <c r="G86" s="15">
        <v>0.39987660657372637</v>
      </c>
      <c r="H86" s="15">
        <v>0.37124498449646698</v>
      </c>
      <c r="I86" s="15">
        <v>0.35910429880545647</v>
      </c>
      <c r="J86" s="15">
        <v>0.36845839787555917</v>
      </c>
      <c r="K86" s="15">
        <v>0.3991414092137815</v>
      </c>
      <c r="L86" s="15">
        <v>0.35108308365983543</v>
      </c>
      <c r="M86" s="15">
        <v>0.34497649862953855</v>
      </c>
      <c r="N86" s="15">
        <v>0.39390382350784969</v>
      </c>
      <c r="O86" s="15">
        <v>0.35416872846840147</v>
      </c>
      <c r="P86" s="15">
        <v>0.32673335865975228</v>
      </c>
      <c r="Q86" s="15">
        <v>0.31368579149267739</v>
      </c>
      <c r="R86" s="15">
        <v>0.30610525722810794</v>
      </c>
      <c r="S86" s="15">
        <v>0.33218017376151837</v>
      </c>
      <c r="T86" s="15">
        <v>0.32691469395890704</v>
      </c>
      <c r="U86" s="15">
        <v>0.28197244963058549</v>
      </c>
      <c r="V86" s="15">
        <v>0.28897595000850568</v>
      </c>
      <c r="W86" s="15">
        <v>0.34769604946960919</v>
      </c>
      <c r="X86" s="15">
        <v>0.28990445599162301</v>
      </c>
      <c r="Y86" s="15">
        <v>0.29559789444232126</v>
      </c>
      <c r="Z86" s="15">
        <v>0.28935455674469307</v>
      </c>
      <c r="AA86" s="15">
        <v>0.31984933604414456</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0.35426501196474169</v>
      </c>
      <c r="D88" s="15">
        <v>0.37774966363711576</v>
      </c>
      <c r="E88" s="15">
        <v>0.3566726209477365</v>
      </c>
      <c r="F88" s="15">
        <v>0.35234985849450684</v>
      </c>
      <c r="G88" s="15">
        <v>0.36782570667414083</v>
      </c>
      <c r="H88" s="15">
        <v>0.40123474783791391</v>
      </c>
      <c r="I88" s="15">
        <v>0.37193223526956282</v>
      </c>
      <c r="J88" s="15">
        <v>0.37445821833599408</v>
      </c>
      <c r="K88" s="15">
        <v>0.37249069585649713</v>
      </c>
      <c r="L88" s="15">
        <v>0.36812174828833194</v>
      </c>
      <c r="M88" s="15">
        <v>0.37086915166746653</v>
      </c>
      <c r="N88" s="15">
        <v>0.34530718248583225</v>
      </c>
      <c r="O88" s="15">
        <v>0.34164426847480495</v>
      </c>
      <c r="P88" s="15">
        <v>0.30410145431366631</v>
      </c>
      <c r="Q88" s="15">
        <v>0.32321031138720491</v>
      </c>
      <c r="R88" s="15">
        <v>0.30311120485070042</v>
      </c>
      <c r="S88" s="15">
        <v>0.31604756279422613</v>
      </c>
      <c r="T88" s="15">
        <v>0.32259692127098843</v>
      </c>
      <c r="U88" s="15">
        <v>0.33045103119711222</v>
      </c>
      <c r="V88" s="15">
        <v>0.33852448762068049</v>
      </c>
      <c r="W88" s="15">
        <v>0.32744809667526598</v>
      </c>
      <c r="X88" s="15">
        <v>0.32951799715182967</v>
      </c>
      <c r="Y88" s="15">
        <v>0.30336586103387364</v>
      </c>
      <c r="Z88" s="15">
        <v>0.32759566496895265</v>
      </c>
      <c r="AA88" s="15">
        <v>0.32654763553728122</v>
      </c>
    </row>
    <row r="89" spans="1:27" s="19" customFormat="1">
      <c r="A89" s="16" t="s">
        <v>27</v>
      </c>
      <c r="B89" s="16" t="s">
        <v>8</v>
      </c>
      <c r="C89" s="15" t="s">
        <v>265</v>
      </c>
      <c r="D89" s="15" t="s">
        <v>265</v>
      </c>
      <c r="E89" s="15">
        <v>0.20136344782397575</v>
      </c>
      <c r="F89" s="15">
        <v>0.20188807908835893</v>
      </c>
      <c r="G89" s="15">
        <v>0.20729215046973026</v>
      </c>
      <c r="H89" s="15">
        <v>0.20450864797452001</v>
      </c>
      <c r="I89" s="15">
        <v>0.21309877723775697</v>
      </c>
      <c r="J89" s="15">
        <v>0.20947454714265612</v>
      </c>
      <c r="K89" s="15">
        <v>0.20642034334775355</v>
      </c>
      <c r="L89" s="15">
        <v>0.20960955328330808</v>
      </c>
      <c r="M89" s="15">
        <v>0.20910830790510451</v>
      </c>
      <c r="N89" s="15">
        <v>0.20456707465969032</v>
      </c>
      <c r="O89" s="15">
        <v>0.20184880143796188</v>
      </c>
      <c r="P89" s="15">
        <v>0.20649507980635479</v>
      </c>
      <c r="Q89" s="15">
        <v>0.20180732318405889</v>
      </c>
      <c r="R89" s="15">
        <v>0.2099307290433769</v>
      </c>
      <c r="S89" s="15">
        <v>0.20596671318443197</v>
      </c>
      <c r="T89" s="15">
        <v>0.20319297451047255</v>
      </c>
      <c r="U89" s="15">
        <v>0.21068335312881706</v>
      </c>
      <c r="V89" s="15">
        <v>0.2085517218997327</v>
      </c>
      <c r="W89" s="15">
        <v>0.2015172209380944</v>
      </c>
      <c r="X89" s="15">
        <v>0.19970861317201916</v>
      </c>
      <c r="Y89" s="15">
        <v>0.20364779259474922</v>
      </c>
      <c r="Z89" s="15">
        <v>0.1997850732863182</v>
      </c>
      <c r="AA89" s="15">
        <v>0.20599362602235086</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2.283831719432448E-2</v>
      </c>
      <c r="D92" s="15">
        <v>7.2836605783866054E-2</v>
      </c>
      <c r="E92" s="15">
        <v>6.6664603461616928E-2</v>
      </c>
      <c r="F92" s="15">
        <v>4.1962795957711858E-2</v>
      </c>
      <c r="G92" s="15">
        <v>5.2498034179017092E-2</v>
      </c>
      <c r="H92" s="15">
        <v>5.4269156876182043E-2</v>
      </c>
      <c r="I92" s="15">
        <v>5.8119118487035999E-2</v>
      </c>
      <c r="J92" s="15">
        <v>5.7240148288746184E-2</v>
      </c>
      <c r="K92" s="15">
        <v>6.3403046012964343E-2</v>
      </c>
      <c r="L92" s="15">
        <v>6.7974542053494555E-2</v>
      </c>
      <c r="M92" s="15">
        <v>6.2971606088810098E-2</v>
      </c>
      <c r="N92" s="15">
        <v>7.5719208656285536E-2</v>
      </c>
      <c r="O92" s="15">
        <v>7.0721838718708255E-2</v>
      </c>
      <c r="P92" s="15">
        <v>7.9369672294660659E-2</v>
      </c>
      <c r="Q92" s="15">
        <v>6.9834334500746262E-2</v>
      </c>
      <c r="R92" s="15">
        <v>7.786230228467067E-2</v>
      </c>
      <c r="S92" s="15">
        <v>7.0138029415497349E-2</v>
      </c>
      <c r="T92" s="15">
        <v>7.4829270331739167E-2</v>
      </c>
      <c r="U92" s="15">
        <v>7.6358641813707467E-2</v>
      </c>
      <c r="V92" s="15">
        <v>7.4945247697185718E-2</v>
      </c>
      <c r="W92" s="15">
        <v>7.8847316906375128E-2</v>
      </c>
      <c r="X92" s="15">
        <v>7.0484365430264151E-2</v>
      </c>
      <c r="Y92" s="15">
        <v>7.6599468574662849E-2</v>
      </c>
      <c r="Z92" s="15">
        <v>7.4170051680976914E-2</v>
      </c>
      <c r="AA92" s="15">
        <v>8.3528738551673795E-2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0.19434379288503068</v>
      </c>
      <c r="D98" s="15">
        <v>0.19871522319540433</v>
      </c>
      <c r="E98" s="15">
        <v>0.16664609350374546</v>
      </c>
      <c r="F98" s="15">
        <v>0.13381546523329879</v>
      </c>
      <c r="G98" s="15">
        <v>0.14379338944485584</v>
      </c>
      <c r="H98" s="15">
        <v>0.14243018804590865</v>
      </c>
      <c r="I98" s="15">
        <v>0.14625899702235307</v>
      </c>
      <c r="J98" s="15">
        <v>0.14494259083739341</v>
      </c>
      <c r="K98" s="15">
        <v>0.13440236453002138</v>
      </c>
      <c r="L98" s="15">
        <v>0.13434047582926242</v>
      </c>
      <c r="M98" s="15">
        <v>0.13303798510226181</v>
      </c>
      <c r="N98" s="15">
        <v>0.12840212384502978</v>
      </c>
      <c r="O98" s="15">
        <v>0.12724868536479766</v>
      </c>
      <c r="P98" s="15">
        <v>0.12698490834269599</v>
      </c>
      <c r="Q98" s="15">
        <v>0.12097959002529768</v>
      </c>
      <c r="R98" s="15">
        <v>0.12548445583459128</v>
      </c>
      <c r="S98" s="15">
        <v>0.12204834288899317</v>
      </c>
      <c r="T98" s="15">
        <v>0.11869884829529082</v>
      </c>
      <c r="U98" s="15">
        <v>0.11495534429886328</v>
      </c>
      <c r="V98" s="15">
        <v>0.11903006519645315</v>
      </c>
      <c r="W98" s="15">
        <v>0.13000460829435259</v>
      </c>
      <c r="X98" s="15">
        <v>0.12107286787079859</v>
      </c>
      <c r="Y98" s="15">
        <v>0.12232718070961726</v>
      </c>
      <c r="Z98" s="15">
        <v>0.14755146082370255</v>
      </c>
      <c r="AA98" s="15">
        <v>0.16515722188834073</v>
      </c>
    </row>
    <row r="99" spans="1:27" collapsed="1">
      <c r="A99" s="16" t="s">
        <v>17</v>
      </c>
      <c r="B99" s="16" t="s">
        <v>188</v>
      </c>
      <c r="C99" s="15">
        <v>0.23550275362955159</v>
      </c>
      <c r="D99" s="15">
        <v>0.26723131878585649</v>
      </c>
      <c r="E99" s="15">
        <v>0.34722108000218749</v>
      </c>
      <c r="F99" s="15">
        <v>0.25362125455819945</v>
      </c>
      <c r="G99" s="15">
        <v>0.29544734106933779</v>
      </c>
      <c r="H99" s="15">
        <v>0.29691267051636866</v>
      </c>
      <c r="I99" s="15">
        <v>0.31993224984259527</v>
      </c>
      <c r="J99" s="15">
        <v>0.29821172655583045</v>
      </c>
      <c r="K99" s="15">
        <v>0.29872992136478116</v>
      </c>
      <c r="L99" s="15">
        <v>0.306148384577837</v>
      </c>
      <c r="M99" s="15">
        <v>0.28933637024503889</v>
      </c>
      <c r="N99" s="15">
        <v>0.29184398977701514</v>
      </c>
      <c r="O99" s="15">
        <v>0.28294147029945549</v>
      </c>
      <c r="P99" s="15">
        <v>0.28667019150718176</v>
      </c>
      <c r="Q99" s="15">
        <v>0.28389635571301458</v>
      </c>
      <c r="R99" s="15">
        <v>0.27549031826272002</v>
      </c>
      <c r="S99" s="15">
        <v>0.26703645766078621</v>
      </c>
      <c r="T99" s="15">
        <v>0.26080084945781673</v>
      </c>
      <c r="U99" s="15">
        <v>0.28340679827533327</v>
      </c>
      <c r="V99" s="15">
        <v>0.2610175067649263</v>
      </c>
      <c r="W99" s="15">
        <v>0.27732412640626186</v>
      </c>
      <c r="X99" s="15">
        <v>0.24313392047667204</v>
      </c>
      <c r="Y99" s="15">
        <v>0.23142941864261579</v>
      </c>
      <c r="Z99" s="15">
        <v>0.23846047338462359</v>
      </c>
      <c r="AA99" s="15">
        <v>0.27334118368848609</v>
      </c>
    </row>
    <row r="100" spans="1:27">
      <c r="A100" s="16" t="s">
        <v>17</v>
      </c>
      <c r="B100" s="16" t="s">
        <v>94</v>
      </c>
      <c r="C100" s="15">
        <v>0.14322601992721515</v>
      </c>
      <c r="D100" s="15">
        <v>0.15686333944305014</v>
      </c>
      <c r="E100" s="15">
        <v>0.12597273331560493</v>
      </c>
      <c r="F100" s="15">
        <v>7.7882210378093605E-2</v>
      </c>
      <c r="G100" s="15">
        <v>9.4382715198383607E-2</v>
      </c>
      <c r="H100" s="15">
        <v>0.10022030420947917</v>
      </c>
      <c r="I100" s="15">
        <v>0.10565100992536798</v>
      </c>
      <c r="J100" s="15">
        <v>0.10296411361507675</v>
      </c>
      <c r="K100" s="15">
        <v>0.10334827439536878</v>
      </c>
      <c r="L100" s="15">
        <v>0.10447431478990668</v>
      </c>
      <c r="M100" s="15">
        <v>0.10638255629296335</v>
      </c>
      <c r="N100" s="15">
        <v>0.10623770287375361</v>
      </c>
      <c r="O100" s="15">
        <v>0.10823615254533012</v>
      </c>
      <c r="P100" s="15">
        <v>0.11651165116804567</v>
      </c>
      <c r="Q100" s="15">
        <v>0.11459704326828084</v>
      </c>
      <c r="R100" s="15">
        <v>0.11720307852925141</v>
      </c>
      <c r="S100" s="15">
        <v>0.11157203275072552</v>
      </c>
      <c r="T100" s="15">
        <v>0.11008278312991356</v>
      </c>
      <c r="U100" s="15">
        <v>0.11377273852439446</v>
      </c>
      <c r="V100" s="15">
        <v>0.11505473568492135</v>
      </c>
      <c r="W100" s="15">
        <v>0.11351471801594713</v>
      </c>
      <c r="X100" s="15">
        <v>0.11143644692399553</v>
      </c>
      <c r="Y100" s="15">
        <v>0.11474518016302028</v>
      </c>
      <c r="Z100" s="15">
        <v>0.11383101795549548</v>
      </c>
      <c r="AA100" s="15">
        <v>0.12041260048506258</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0.2238392640441452</v>
      </c>
      <c r="D103" s="15">
        <v>0.21074941504878408</v>
      </c>
      <c r="E103" s="15">
        <v>0.1967823933990103</v>
      </c>
      <c r="F103" s="15">
        <v>0.19470546086363902</v>
      </c>
      <c r="G103" s="15">
        <v>0.20414678807812725</v>
      </c>
      <c r="H103" s="15">
        <v>0.20011692194632624</v>
      </c>
      <c r="I103" s="15">
        <v>0.20272618938518397</v>
      </c>
      <c r="J103" s="15">
        <v>0.20689464435312852</v>
      </c>
      <c r="K103" s="15">
        <v>0.20192887283575819</v>
      </c>
      <c r="L103" s="15">
        <v>0.20980127585387698</v>
      </c>
      <c r="M103" s="15">
        <v>0.20670619343154673</v>
      </c>
      <c r="N103" s="15">
        <v>0.19582200347796236</v>
      </c>
      <c r="O103" s="15">
        <v>0.1903978945890438</v>
      </c>
      <c r="P103" s="15">
        <v>0.1879040111088264</v>
      </c>
      <c r="Q103" s="15">
        <v>0.18279511865567713</v>
      </c>
      <c r="R103" s="15">
        <v>0.17993916125125539</v>
      </c>
      <c r="S103" s="15">
        <v>0.17415649650724208</v>
      </c>
      <c r="T103" s="15">
        <v>0.16735778230299908</v>
      </c>
      <c r="U103" s="15">
        <v>0.16194949286492333</v>
      </c>
      <c r="V103" s="15">
        <v>0.16588061030356654</v>
      </c>
      <c r="W103" s="15">
        <v>0.16715352070164477</v>
      </c>
      <c r="X103" s="15">
        <v>0.15526309816744197</v>
      </c>
      <c r="Y103" s="15">
        <v>0.15932499630557501</v>
      </c>
      <c r="Z103" s="15">
        <v>0.16332043452828249</v>
      </c>
      <c r="AA103" s="15">
        <v>0.16866876984699541</v>
      </c>
    </row>
    <row r="104" spans="1:27">
      <c r="A104" s="16" t="s">
        <v>23</v>
      </c>
      <c r="B104" s="16" t="s">
        <v>188</v>
      </c>
      <c r="C104" s="15">
        <v>0.23122295064144383</v>
      </c>
      <c r="D104" s="15">
        <v>0.26412970346814524</v>
      </c>
      <c r="E104" s="15">
        <v>0.44353890594600526</v>
      </c>
      <c r="F104" s="15">
        <v>0.26106831210906056</v>
      </c>
      <c r="G104" s="15">
        <v>0.3074526437983679</v>
      </c>
      <c r="H104" s="15">
        <v>0.3108695397142604</v>
      </c>
      <c r="I104" s="15">
        <v>0.33185828321875127</v>
      </c>
      <c r="J104" s="15">
        <v>0.3101719914990192</v>
      </c>
      <c r="K104" s="15">
        <v>0.31730817199042805</v>
      </c>
      <c r="L104" s="15">
        <v>0.3227534112600271</v>
      </c>
      <c r="M104" s="15">
        <v>0.30195676824328932</v>
      </c>
      <c r="N104" s="15">
        <v>0.29605595508655058</v>
      </c>
      <c r="O104" s="15">
        <v>0.28060839841062651</v>
      </c>
      <c r="P104" s="15">
        <v>0.29237593850858157</v>
      </c>
      <c r="Q104" s="15">
        <v>0.28819481773035033</v>
      </c>
      <c r="R104" s="15">
        <v>0.29649470503811176</v>
      </c>
      <c r="S104" s="15">
        <v>0.28055010413501713</v>
      </c>
      <c r="T104" s="15">
        <v>0.27772846191831918</v>
      </c>
      <c r="U104" s="15">
        <v>0.3195051676770726</v>
      </c>
      <c r="V104" s="15">
        <v>0.29609588919198149</v>
      </c>
      <c r="W104" s="15">
        <v>0.30057971289338586</v>
      </c>
      <c r="X104" s="15">
        <v>0.25882103164621967</v>
      </c>
      <c r="Y104" s="15">
        <v>0.27187969993103001</v>
      </c>
      <c r="Z104" s="15">
        <v>0.25833680779609819</v>
      </c>
      <c r="AA104" s="15">
        <v>0.29695214975681827</v>
      </c>
    </row>
    <row r="105" spans="1:27">
      <c r="A105" s="16" t="s">
        <v>23</v>
      </c>
      <c r="B105" s="16" t="s">
        <v>94</v>
      </c>
      <c r="C105" s="15">
        <v>0.14734066242189295</v>
      </c>
      <c r="D105" s="15">
        <v>0.14799667933035351</v>
      </c>
      <c r="E105" s="15">
        <v>0.12111162168172977</v>
      </c>
      <c r="F105" s="15">
        <v>8.10277534732705E-2</v>
      </c>
      <c r="G105" s="15">
        <v>9.650542609652471E-2</v>
      </c>
      <c r="H105" s="15">
        <v>0.10273280239379684</v>
      </c>
      <c r="I105" s="15">
        <v>0.1061118790531998</v>
      </c>
      <c r="J105" s="15">
        <v>0.10561540089144696</v>
      </c>
      <c r="K105" s="15">
        <v>0.10679482111038396</v>
      </c>
      <c r="L105" s="15">
        <v>0.11219183003463842</v>
      </c>
      <c r="M105" s="15">
        <v>0.11388706604302332</v>
      </c>
      <c r="N105" s="15">
        <v>0.11219004208672767</v>
      </c>
      <c r="O105" s="15">
        <v>0.1140819114047114</v>
      </c>
      <c r="P105" s="15">
        <v>0.12324625430410961</v>
      </c>
      <c r="Q105" s="15">
        <v>0.12307369074093502</v>
      </c>
      <c r="R105" s="15">
        <v>0.12221019223367437</v>
      </c>
      <c r="S105" s="15">
        <v>0.11882128666276619</v>
      </c>
      <c r="T105" s="15">
        <v>0.11490253125730944</v>
      </c>
      <c r="U105" s="15">
        <v>0.12271779112922565</v>
      </c>
      <c r="V105" s="15">
        <v>0.12321603937446104</v>
      </c>
      <c r="W105" s="15">
        <v>0.12200222974992149</v>
      </c>
      <c r="X105" s="15">
        <v>0.11867348502957509</v>
      </c>
      <c r="Y105" s="15">
        <v>0.12395658800219374</v>
      </c>
      <c r="Z105" s="15">
        <v>0.12164275984677747</v>
      </c>
      <c r="AA105" s="15">
        <v>0.12529090854418451</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0.19754749610318273</v>
      </c>
      <c r="D108" s="15">
        <v>0.2002296527142261</v>
      </c>
      <c r="E108" s="15">
        <v>0.1687483114834091</v>
      </c>
      <c r="F108" s="15">
        <v>0.14636472410149573</v>
      </c>
      <c r="G108" s="15">
        <v>0.15610358380822384</v>
      </c>
      <c r="H108" s="15">
        <v>0.15844864477402668</v>
      </c>
      <c r="I108" s="15">
        <v>0.16039995966057816</v>
      </c>
      <c r="J108" s="15">
        <v>0.15634657652609177</v>
      </c>
      <c r="K108" s="15">
        <v>0.14453748867088717</v>
      </c>
      <c r="L108" s="15">
        <v>0.14075001845742011</v>
      </c>
      <c r="M108" s="15">
        <v>0.13835282502332222</v>
      </c>
      <c r="N108" s="15">
        <v>0.13531311691584205</v>
      </c>
      <c r="O108" s="15">
        <v>0.14004084620702076</v>
      </c>
      <c r="P108" s="15">
        <v>0.14168630443140343</v>
      </c>
      <c r="Q108" s="15">
        <v>0.13794360123929766</v>
      </c>
      <c r="R108" s="15">
        <v>0.1482611604311054</v>
      </c>
      <c r="S108" s="15">
        <v>0.14703917689572862</v>
      </c>
      <c r="T108" s="15">
        <v>0.14436099185009146</v>
      </c>
      <c r="U108" s="15">
        <v>0.13890457604730486</v>
      </c>
      <c r="V108" s="15">
        <v>0.1436509367697433</v>
      </c>
      <c r="W108" s="15">
        <v>0.17441367006428163</v>
      </c>
      <c r="X108" s="15">
        <v>0.16857052386267216</v>
      </c>
      <c r="Y108" s="15">
        <v>0.16206687941772305</v>
      </c>
      <c r="Z108" s="15">
        <v>0.1998895841824388</v>
      </c>
      <c r="AA108" s="15">
        <v>0.22912896232064156</v>
      </c>
    </row>
    <row r="109" spans="1:27">
      <c r="A109" s="16" t="s">
        <v>24</v>
      </c>
      <c r="B109" s="16" t="s">
        <v>188</v>
      </c>
      <c r="C109" s="15">
        <v>0.24049585711567731</v>
      </c>
      <c r="D109" s="15">
        <v>0.27084986998985289</v>
      </c>
      <c r="E109" s="15">
        <v>0.23485028221714865</v>
      </c>
      <c r="F109" s="15">
        <v>0.215455083079655</v>
      </c>
      <c r="G109" s="15">
        <v>0.23392016294838144</v>
      </c>
      <c r="H109" s="15">
        <v>0.22538371413254518</v>
      </c>
      <c r="I109" s="15">
        <v>0.25881132701928777</v>
      </c>
      <c r="J109" s="15">
        <v>0.23691536684705181</v>
      </c>
      <c r="K109" s="15">
        <v>0.20351638473409625</v>
      </c>
      <c r="L109" s="15">
        <v>0.28360513581030911</v>
      </c>
      <c r="M109" s="15">
        <v>0.27220271671017837</v>
      </c>
      <c r="N109" s="15">
        <v>0.28612575809502688</v>
      </c>
      <c r="O109" s="15">
        <v>0.28610888512571359</v>
      </c>
      <c r="P109" s="15">
        <v>0.27892397797870444</v>
      </c>
      <c r="Q109" s="15">
        <v>0.27806069464184313</v>
      </c>
      <c r="R109" s="15">
        <v>0.24697442804775199</v>
      </c>
      <c r="S109" s="15">
        <v>0.24869011553284212</v>
      </c>
      <c r="T109" s="15">
        <v>0.23781965276307784</v>
      </c>
      <c r="U109" s="15">
        <v>0.23439907718205372</v>
      </c>
      <c r="V109" s="15">
        <v>0.21339453617184267</v>
      </c>
      <c r="W109" s="15">
        <v>0.24575197146706718</v>
      </c>
      <c r="X109" s="15">
        <v>0.22183684787027794</v>
      </c>
      <c r="Y109" s="15">
        <v>0.17651347267161926</v>
      </c>
      <c r="Z109" s="15">
        <v>0.21147604461714731</v>
      </c>
      <c r="AA109" s="15">
        <v>0.2412865595001697</v>
      </c>
    </row>
    <row r="110" spans="1:27">
      <c r="A110" s="16" t="s">
        <v>24</v>
      </c>
      <c r="B110" s="16" t="s">
        <v>94</v>
      </c>
      <c r="C110" s="15">
        <v>0.15578792543121092</v>
      </c>
      <c r="D110" s="15">
        <v>0.17430088162997995</v>
      </c>
      <c r="E110" s="15">
        <v>0.13728975733239568</v>
      </c>
      <c r="F110" s="15">
        <v>8.5904124198992571E-2</v>
      </c>
      <c r="G110" s="15">
        <v>0.10694802540745155</v>
      </c>
      <c r="H110" s="15">
        <v>0.11550240342015324</v>
      </c>
      <c r="I110" s="15">
        <v>0.12188012509885146</v>
      </c>
      <c r="J110" s="15">
        <v>0.12071036930137237</v>
      </c>
      <c r="K110" s="15">
        <v>0.11287471169842171</v>
      </c>
      <c r="L110" s="15">
        <v>0.11208198369046626</v>
      </c>
      <c r="M110" s="15">
        <v>0.1119200600990935</v>
      </c>
      <c r="N110" s="15">
        <v>0.11326846219082512</v>
      </c>
      <c r="O110" s="15">
        <v>0.11931647677443265</v>
      </c>
      <c r="P110" s="15">
        <v>0.12307617462335067</v>
      </c>
      <c r="Q110" s="15">
        <v>0.12422831126423849</v>
      </c>
      <c r="R110" s="15">
        <v>0.12495740238737864</v>
      </c>
      <c r="S110" s="15">
        <v>0.12260298512317279</v>
      </c>
      <c r="T110" s="15">
        <v>0.12172697358193273</v>
      </c>
      <c r="U110" s="15">
        <v>0.12479826615784605</v>
      </c>
      <c r="V110" s="15">
        <v>0.12222893556827215</v>
      </c>
      <c r="W110" s="15">
        <v>0.12200959430286296</v>
      </c>
      <c r="X110" s="15">
        <v>0.12548514265755176</v>
      </c>
      <c r="Y110" s="15">
        <v>0.12227884276894112</v>
      </c>
      <c r="Z110" s="15">
        <v>0.12458505717791442</v>
      </c>
      <c r="AA110" s="15">
        <v>0.12767433816246634</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0.19018114029687219</v>
      </c>
      <c r="D113" s="15">
        <v>0.19568606802267999</v>
      </c>
      <c r="E113" s="15">
        <v>0.14762252576554702</v>
      </c>
      <c r="F113" s="15">
        <v>9.3818123139817217E-2</v>
      </c>
      <c r="G113" s="15">
        <v>0.10443202579624299</v>
      </c>
      <c r="H113" s="15">
        <v>0.10107516287600313</v>
      </c>
      <c r="I113" s="15">
        <v>0.106896308165965</v>
      </c>
      <c r="J113" s="15">
        <v>0.10066817802644144</v>
      </c>
      <c r="K113" s="15">
        <v>9.0325703817570907E-2</v>
      </c>
      <c r="L113" s="15">
        <v>8.8735302368844318E-2</v>
      </c>
      <c r="M113" s="15">
        <v>8.9547155843363688E-2</v>
      </c>
      <c r="N113" s="15">
        <v>8.7436779342182316E-2</v>
      </c>
      <c r="O113" s="15">
        <v>8.5160301742048861E-2</v>
      </c>
      <c r="P113" s="15">
        <v>8.4769418325858645E-2</v>
      </c>
      <c r="Q113" s="15">
        <v>7.8423004249231015E-2</v>
      </c>
      <c r="R113" s="15">
        <v>8.0392318557326564E-2</v>
      </c>
      <c r="S113" s="15">
        <v>7.8027260044194899E-2</v>
      </c>
      <c r="T113" s="15">
        <v>7.3065993521608183E-2</v>
      </c>
      <c r="U113" s="15">
        <v>7.0679824099291452E-2</v>
      </c>
      <c r="V113" s="15">
        <v>7.478221024508315E-2</v>
      </c>
      <c r="W113" s="15">
        <v>7.4079438092814989E-2</v>
      </c>
      <c r="X113" s="15">
        <v>6.6157904903532502E-2</v>
      </c>
      <c r="Y113" s="15">
        <v>6.832764632301476E-2</v>
      </c>
      <c r="Z113" s="15">
        <v>8.5322799711542302E-2</v>
      </c>
      <c r="AA113" s="15">
        <v>8.7149941976248341E-2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0.15850133690533838</v>
      </c>
      <c r="D115" s="15">
        <v>0.15357582111031909</v>
      </c>
      <c r="E115" s="15">
        <v>0.12002098031151466</v>
      </c>
      <c r="F115" s="15">
        <v>6.3716883527870194E-2</v>
      </c>
      <c r="G115" s="15">
        <v>8.0588946871197706E-2</v>
      </c>
      <c r="H115" s="15">
        <v>8.6619802444090455E-2</v>
      </c>
      <c r="I115" s="15">
        <v>9.3802364849723638E-2</v>
      </c>
      <c r="J115" s="15">
        <v>8.8846149670056482E-2</v>
      </c>
      <c r="K115" s="15">
        <v>9.3268459250963984E-2</v>
      </c>
      <c r="L115" s="15">
        <v>9.320269040258064E-2</v>
      </c>
      <c r="M115" s="15">
        <v>9.8090889640964435E-2</v>
      </c>
      <c r="N115" s="15">
        <v>9.7817070879825233E-2</v>
      </c>
      <c r="O115" s="15">
        <v>9.6659749555101218E-2</v>
      </c>
      <c r="P115" s="15">
        <v>0.10775563675801021</v>
      </c>
      <c r="Q115" s="15">
        <v>0.10394231038440209</v>
      </c>
      <c r="R115" s="15">
        <v>0.1098300203935855</v>
      </c>
      <c r="S115" s="15">
        <v>0.10031772559365786</v>
      </c>
      <c r="T115" s="15">
        <v>9.7064631644535673E-2</v>
      </c>
      <c r="U115" s="15">
        <v>9.9753943016975669E-2</v>
      </c>
      <c r="V115" s="15">
        <v>0.10416466935088821</v>
      </c>
      <c r="W115" s="15">
        <v>9.9846660393247536E-2</v>
      </c>
      <c r="X115" s="15">
        <v>9.503911127725817E-2</v>
      </c>
      <c r="Y115" s="15">
        <v>0.10071958856097792</v>
      </c>
      <c r="Z115" s="15">
        <v>9.9664588645484234E-2</v>
      </c>
      <c r="AA115" s="15">
        <v>0.11201718858351165</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0.13012070070870563</v>
      </c>
      <c r="D118" s="15">
        <v>0.17638281465242497</v>
      </c>
      <c r="E118" s="15">
        <v>0.147223743592483</v>
      </c>
      <c r="F118" s="15">
        <v>0.11603135506076027</v>
      </c>
      <c r="G118" s="15">
        <v>0.12512561219596857</v>
      </c>
      <c r="H118" s="15">
        <v>0.12331683797949762</v>
      </c>
      <c r="I118" s="15">
        <v>0.12702899552583136</v>
      </c>
      <c r="J118" s="15">
        <v>0.12033580895498737</v>
      </c>
      <c r="K118" s="15">
        <v>0.1169729151774441</v>
      </c>
      <c r="L118" s="15">
        <v>0.11126190746211481</v>
      </c>
      <c r="M118" s="15">
        <v>0.11004111303796087</v>
      </c>
      <c r="N118" s="15">
        <v>0.10726539179609632</v>
      </c>
      <c r="O118" s="15">
        <v>0.10823096293068959</v>
      </c>
      <c r="P118" s="15">
        <v>0.10985114631970713</v>
      </c>
      <c r="Q118" s="15">
        <v>9.901982745535054E-2</v>
      </c>
      <c r="R118" s="15">
        <v>0.10662814825516609</v>
      </c>
      <c r="S118" s="15">
        <v>9.9272462310611057E-2</v>
      </c>
      <c r="T118" s="15">
        <v>0.10552352366326997</v>
      </c>
      <c r="U118" s="15">
        <v>0.10223627641388446</v>
      </c>
      <c r="V118" s="15">
        <v>0.11032469034302425</v>
      </c>
      <c r="W118" s="15">
        <v>0.1136070486568235</v>
      </c>
      <c r="X118" s="15">
        <v>0.10382484582158689</v>
      </c>
      <c r="Y118" s="15">
        <v>0.1054043918984631</v>
      </c>
      <c r="Z118" s="15">
        <v>9.8632245386015394E-2</v>
      </c>
      <c r="AA118" s="15">
        <v>0.11603612347634248</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0.12230659941951705</v>
      </c>
      <c r="D120" s="15">
        <v>0.16561475928614691</v>
      </c>
      <c r="E120" s="15">
        <v>0.13405219386426581</v>
      </c>
      <c r="F120" s="15">
        <v>8.3715205961320177E-2</v>
      </c>
      <c r="G120" s="15">
        <v>9.7388433097406205E-2</v>
      </c>
      <c r="H120" s="15">
        <v>9.8760046117894879E-2</v>
      </c>
      <c r="I120" s="15">
        <v>0.10479357961851911</v>
      </c>
      <c r="J120" s="15">
        <v>9.7598629763954323E-2</v>
      </c>
      <c r="K120" s="15">
        <v>0.10058256275724221</v>
      </c>
      <c r="L120" s="15">
        <v>9.5554973883363897E-2</v>
      </c>
      <c r="M120" s="15">
        <v>9.6561656343834984E-2</v>
      </c>
      <c r="N120" s="15">
        <v>9.609389732953745E-2</v>
      </c>
      <c r="O120" s="15">
        <v>9.8130089049501587E-2</v>
      </c>
      <c r="P120" s="15">
        <v>0.10622399677688596</v>
      </c>
      <c r="Q120" s="15">
        <v>9.8119313404679179E-2</v>
      </c>
      <c r="R120" s="15">
        <v>0.10627279301936693</v>
      </c>
      <c r="S120" s="15">
        <v>9.6302686193171075E-2</v>
      </c>
      <c r="T120" s="15">
        <v>0.10434185394178229</v>
      </c>
      <c r="U120" s="15">
        <v>9.9153813721284956E-2</v>
      </c>
      <c r="V120" s="15">
        <v>0.10431685701477744</v>
      </c>
      <c r="W120" s="15">
        <v>0.1050090939662183</v>
      </c>
      <c r="X120" s="15">
        <v>0.10218633939079921</v>
      </c>
      <c r="Y120" s="15">
        <v>0.10806019884943643</v>
      </c>
      <c r="Z120" s="15">
        <v>0.10448287696761607</v>
      </c>
      <c r="AA120" s="15">
        <v>0.11300782399369912</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2.7261672711059191E-2</v>
      </c>
      <c r="D125" s="15">
        <v>8.753899797057331E-2</v>
      </c>
      <c r="E125" s="15">
        <v>7.9791167795622953E-2</v>
      </c>
      <c r="F125" s="15">
        <v>5.0321279412757471E-2</v>
      </c>
      <c r="G125" s="15">
        <v>6.2947899974380231E-2</v>
      </c>
      <c r="H125" s="15">
        <v>6.5075542887383625E-2</v>
      </c>
      <c r="I125" s="15">
        <v>6.9689367928500168E-2</v>
      </c>
      <c r="J125" s="15">
        <v>6.8635755534768361E-2</v>
      </c>
      <c r="K125" s="15">
        <v>7.6294412193275166E-2</v>
      </c>
      <c r="L125" s="15">
        <v>8.127809471864067E-2</v>
      </c>
      <c r="M125" s="15">
        <v>7.5812013637356651E-2</v>
      </c>
      <c r="N125" s="15">
        <v>9.0535630512270635E-2</v>
      </c>
      <c r="O125" s="15">
        <v>8.4801808280061411E-2</v>
      </c>
      <c r="P125" s="15">
        <v>9.5167247448799855E-2</v>
      </c>
      <c r="Q125" s="15">
        <v>8.4079316102909668E-2</v>
      </c>
      <c r="R125" s="15">
        <v>9.3330471401529086E-2</v>
      </c>
      <c r="S125" s="15">
        <v>8.4218990850598155E-2</v>
      </c>
      <c r="T125" s="15">
        <v>8.9771561679773404E-2</v>
      </c>
      <c r="U125" s="15">
        <v>9.1238402092985296E-2</v>
      </c>
      <c r="V125" s="15">
        <v>9.0229737046813974E-2</v>
      </c>
      <c r="W125" s="15">
        <v>9.421195477956136E-2</v>
      </c>
      <c r="X125" s="15">
        <v>8.4885202677682167E-2</v>
      </c>
      <c r="Y125" s="15">
        <v>9.1509389451330456E-2</v>
      </c>
      <c r="Z125" s="15">
        <v>8.9307549188109195E-2</v>
      </c>
      <c r="AA125" s="15">
        <v>9.979705587262018E-2</v>
      </c>
    </row>
  </sheetData>
  <sheetProtection algorithmName="SHA-512" hashValue="I20PCAr1iBbFhtaAFRHltswGzw3ZhVsabeuB26iUC5dzuzSWJkyoXN+27Poyla/+0QIvNPH53LJXd3lfHCgrZQ==" saltValue="LO9KzylXaeI/4vqB0NRu2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4B73C-7222-4113-9B4D-EBFF5A62C911}">
  <sheetPr codeName="Sheet99">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1" width="9.42578125" customWidth="1"/>
    <col min="32" max="32" width="13.5703125" bestFit="1" customWidth="1"/>
  </cols>
  <sheetData>
    <row r="1" spans="1:27" ht="23.25" customHeight="1">
      <c r="A1" s="68" t="s">
        <v>226</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65999.665540000002</v>
      </c>
      <c r="D6" s="8">
        <v>59502.30627999999</v>
      </c>
      <c r="E6" s="8">
        <v>56146.774051362358</v>
      </c>
      <c r="F6" s="8">
        <v>24569.173801579222</v>
      </c>
      <c r="G6" s="8">
        <v>24762.067285051344</v>
      </c>
      <c r="H6" s="8">
        <v>23511.607122627138</v>
      </c>
      <c r="I6" s="8">
        <v>22879.709651533394</v>
      </c>
      <c r="J6" s="8">
        <v>22266.629851526704</v>
      </c>
      <c r="K6" s="8">
        <v>17410.824032878376</v>
      </c>
      <c r="L6" s="8">
        <v>15693.016543091466</v>
      </c>
      <c r="M6" s="8">
        <v>13170.779962410195</v>
      </c>
      <c r="N6" s="8">
        <v>11954.606016929689</v>
      </c>
      <c r="O6" s="8">
        <v>9910.5870123240984</v>
      </c>
      <c r="P6" s="8">
        <v>9998.7177156921862</v>
      </c>
      <c r="Q6" s="8">
        <v>423.57074126086701</v>
      </c>
      <c r="R6" s="8">
        <v>6.9952861499999997E-4</v>
      </c>
      <c r="S6" s="8">
        <v>1.26052633E-4</v>
      </c>
      <c r="T6" s="8">
        <v>1.0247147400000001E-4</v>
      </c>
      <c r="U6" s="8">
        <v>8.7992230999999992E-5</v>
      </c>
      <c r="V6" s="8">
        <v>6.3935797699999998E-5</v>
      </c>
      <c r="W6" s="8">
        <v>6.3830215499999997E-5</v>
      </c>
      <c r="X6" s="8">
        <v>6.1413678000000004E-5</v>
      </c>
      <c r="Y6" s="8">
        <v>5.7085247999999998E-5</v>
      </c>
      <c r="Z6" s="8">
        <v>5.8995742999999999E-5</v>
      </c>
      <c r="AA6" s="8">
        <v>7.7485561999999998E-5</v>
      </c>
    </row>
    <row r="7" spans="1:27">
      <c r="A7" s="16" t="s">
        <v>17</v>
      </c>
      <c r="B7" s="16" t="s">
        <v>11</v>
      </c>
      <c r="C7" s="8">
        <v>25246.865600000001</v>
      </c>
      <c r="D7" s="8">
        <v>22445.015521115445</v>
      </c>
      <c r="E7" s="8">
        <v>15945.188022681614</v>
      </c>
      <c r="F7" s="8">
        <v>2768.1938401227667</v>
      </c>
      <c r="G7" s="8">
        <v>1131.6190443035728</v>
      </c>
      <c r="H7" s="8">
        <v>5.7167227000000004E-5</v>
      </c>
      <c r="I7" s="8">
        <v>5.6067280000000003E-5</v>
      </c>
      <c r="J7" s="8">
        <v>5.4660058E-5</v>
      </c>
      <c r="K7" s="8">
        <v>3.1238072299999993E-5</v>
      </c>
      <c r="L7" s="8">
        <v>1.12863544E-5</v>
      </c>
      <c r="M7" s="8">
        <v>1.0225170399999999E-5</v>
      </c>
      <c r="N7" s="8">
        <v>1.0103855E-5</v>
      </c>
      <c r="O7" s="8">
        <v>1.0280607E-5</v>
      </c>
      <c r="P7" s="8">
        <v>1.0356357099999999E-5</v>
      </c>
      <c r="Q7" s="8">
        <v>9.6429763999999998E-6</v>
      </c>
      <c r="R7" s="8">
        <v>9.2420262999999999E-6</v>
      </c>
      <c r="S7" s="8">
        <v>8.8823389999999997E-6</v>
      </c>
      <c r="T7" s="8">
        <v>8.9063219999999999E-6</v>
      </c>
      <c r="U7" s="8">
        <v>8.4311800000000001E-6</v>
      </c>
      <c r="V7" s="8">
        <v>7.0993269000000005E-6</v>
      </c>
      <c r="W7" s="8">
        <v>7.0797712000000001E-6</v>
      </c>
      <c r="X7" s="8">
        <v>0</v>
      </c>
      <c r="Y7" s="8">
        <v>0</v>
      </c>
      <c r="Z7" s="8">
        <v>0</v>
      </c>
      <c r="AA7" s="8">
        <v>0</v>
      </c>
    </row>
    <row r="8" spans="1:27">
      <c r="A8" s="16" t="s">
        <v>17</v>
      </c>
      <c r="B8" s="16" t="s">
        <v>7</v>
      </c>
      <c r="C8" s="8">
        <v>5132.9159171757401</v>
      </c>
      <c r="D8" s="8">
        <v>3216.3604640551198</v>
      </c>
      <c r="E8" s="8">
        <v>7621.5491721186454</v>
      </c>
      <c r="F8" s="8">
        <v>8643.2588968249547</v>
      </c>
      <c r="G8" s="8">
        <v>8691.1148901349134</v>
      </c>
      <c r="H8" s="8">
        <v>7628.0252107788256</v>
      </c>
      <c r="I8" s="8">
        <v>8966.333145582279</v>
      </c>
      <c r="J8" s="8">
        <v>9315.5971092517284</v>
      </c>
      <c r="K8" s="8">
        <v>8831.3333587604011</v>
      </c>
      <c r="L8" s="8">
        <v>7861.3513431661995</v>
      </c>
      <c r="M8" s="8">
        <v>7429.1725784126147</v>
      </c>
      <c r="N8" s="8">
        <v>7430.4156071613706</v>
      </c>
      <c r="O8" s="8">
        <v>7071.464746714415</v>
      </c>
      <c r="P8" s="8">
        <v>6449.6694860759217</v>
      </c>
      <c r="Q8" s="8">
        <v>6878.674226462871</v>
      </c>
      <c r="R8" s="8">
        <v>5810.0291758054236</v>
      </c>
      <c r="S8" s="8">
        <v>6438.6872369506145</v>
      </c>
      <c r="T8" s="8">
        <v>5199.9589678417506</v>
      </c>
      <c r="U8" s="8">
        <v>4738.3084965568441</v>
      </c>
      <c r="V8" s="8">
        <v>3162.3001469407136</v>
      </c>
      <c r="W8" s="8">
        <v>2745.743249259906</v>
      </c>
      <c r="X8" s="8">
        <v>2409.20998889681</v>
      </c>
      <c r="Y8" s="8">
        <v>2646.8827161828794</v>
      </c>
      <c r="Z8" s="8">
        <v>2492.0730562727631</v>
      </c>
      <c r="AA8" s="8">
        <v>1650.7785172338006</v>
      </c>
    </row>
    <row r="9" spans="1:27">
      <c r="A9" s="16" t="s">
        <v>17</v>
      </c>
      <c r="B9" s="16" t="s">
        <v>12</v>
      </c>
      <c r="C9" s="8">
        <v>206.869035</v>
      </c>
      <c r="D9" s="8">
        <v>182.26302045341438</v>
      </c>
      <c r="E9" s="8">
        <v>285.91023000000001</v>
      </c>
      <c r="F9" s="8">
        <v>351.26336000000003</v>
      </c>
      <c r="G9" s="8">
        <v>417.6275</v>
      </c>
      <c r="H9" s="8">
        <v>303.00029000000001</v>
      </c>
      <c r="I9" s="8">
        <v>376.94475999999997</v>
      </c>
      <c r="J9" s="8">
        <v>274.18844000000001</v>
      </c>
      <c r="K9" s="8">
        <v>452.81248999999997</v>
      </c>
      <c r="L9" s="8">
        <v>293.81848500000001</v>
      </c>
      <c r="M9" s="8">
        <v>305.10471000000001</v>
      </c>
      <c r="N9" s="8">
        <v>445.50811999999996</v>
      </c>
      <c r="O9" s="8">
        <v>386.40823</v>
      </c>
      <c r="P9" s="8">
        <v>164.59961000000001</v>
      </c>
      <c r="Q9" s="8">
        <v>166.17773</v>
      </c>
      <c r="R9" s="8">
        <v>160.81985</v>
      </c>
      <c r="S9" s="8">
        <v>174.8184</v>
      </c>
      <c r="T9" s="8">
        <v>160.07881</v>
      </c>
      <c r="U9" s="8">
        <v>150.32900000000001</v>
      </c>
      <c r="V9" s="8">
        <v>152.04445000000001</v>
      </c>
      <c r="W9" s="8">
        <v>164.38603000000001</v>
      </c>
      <c r="X9" s="8">
        <v>146.90799999999999</v>
      </c>
      <c r="Y9" s="8">
        <v>146.15678</v>
      </c>
      <c r="Z9" s="8">
        <v>145.58524</v>
      </c>
      <c r="AA9" s="8">
        <v>0</v>
      </c>
    </row>
    <row r="10" spans="1:27">
      <c r="A10" s="16" t="s">
        <v>17</v>
      </c>
      <c r="B10" s="16" t="s">
        <v>4</v>
      </c>
      <c r="C10" s="8">
        <v>2474.6984383507629</v>
      </c>
      <c r="D10" s="8">
        <v>1536.1088951498648</v>
      </c>
      <c r="E10" s="8">
        <v>3008.7910001513096</v>
      </c>
      <c r="F10" s="8">
        <v>4615.5854299844477</v>
      </c>
      <c r="G10" s="8">
        <v>5163.4363865946489</v>
      </c>
      <c r="H10" s="8">
        <v>4159.2497936318514</v>
      </c>
      <c r="I10" s="8">
        <v>4951.7313573983965</v>
      </c>
      <c r="J10" s="8">
        <v>3753.4883344989807</v>
      </c>
      <c r="K10" s="8">
        <v>5906.4486693277258</v>
      </c>
      <c r="L10" s="8">
        <v>3663.4194210611331</v>
      </c>
      <c r="M10" s="8">
        <v>4649.9809552697616</v>
      </c>
      <c r="N10" s="8">
        <v>7345.9871727445425</v>
      </c>
      <c r="O10" s="8">
        <v>9342.1259214788461</v>
      </c>
      <c r="P10" s="8">
        <v>10511.352636712472</v>
      </c>
      <c r="Q10" s="8">
        <v>11986.457418133115</v>
      </c>
      <c r="R10" s="8">
        <v>11338.269707409969</v>
      </c>
      <c r="S10" s="8">
        <v>8437.1556194208606</v>
      </c>
      <c r="T10" s="8">
        <v>14753.797998701535</v>
      </c>
      <c r="U10" s="8">
        <v>9949.1095019569766</v>
      </c>
      <c r="V10" s="8">
        <v>11169.88651630582</v>
      </c>
      <c r="W10" s="8">
        <v>13557.358168887444</v>
      </c>
      <c r="X10" s="8">
        <v>13744.764211259151</v>
      </c>
      <c r="Y10" s="8">
        <v>15277.582217643547</v>
      </c>
      <c r="Z10" s="8">
        <v>14484.761025329832</v>
      </c>
      <c r="AA10" s="8">
        <v>18438.140027629299</v>
      </c>
    </row>
    <row r="11" spans="1:27">
      <c r="A11" s="16" t="s">
        <v>17</v>
      </c>
      <c r="B11" s="16" t="s">
        <v>2</v>
      </c>
      <c r="C11" s="8">
        <v>17074.173288999998</v>
      </c>
      <c r="D11" s="8">
        <v>13645.327270000002</v>
      </c>
      <c r="E11" s="8">
        <v>16644.998</v>
      </c>
      <c r="F11" s="8">
        <v>17024.994129999999</v>
      </c>
      <c r="G11" s="8">
        <v>15922.322910000001</v>
      </c>
      <c r="H11" s="8">
        <v>15187.237050000002</v>
      </c>
      <c r="I11" s="8">
        <v>14680.827955999999</v>
      </c>
      <c r="J11" s="8">
        <v>15893.782920000001</v>
      </c>
      <c r="K11" s="8">
        <v>16850.271353999997</v>
      </c>
      <c r="L11" s="8">
        <v>15209.590495999999</v>
      </c>
      <c r="M11" s="8">
        <v>13988.72063</v>
      </c>
      <c r="N11" s="8">
        <v>17382.5121</v>
      </c>
      <c r="O11" s="8">
        <v>14986.625769999999</v>
      </c>
      <c r="P11" s="8">
        <v>13390.519804</v>
      </c>
      <c r="Q11" s="8">
        <v>13050.962458999998</v>
      </c>
      <c r="R11" s="8">
        <v>12216.659596000001</v>
      </c>
      <c r="S11" s="8">
        <v>13951.888800820001</v>
      </c>
      <c r="T11" s="8">
        <v>14001.426130027303</v>
      </c>
      <c r="U11" s="8">
        <v>12551.492519028747</v>
      </c>
      <c r="V11" s="8">
        <v>11602.842083027088</v>
      </c>
      <c r="W11" s="8">
        <v>15902.371084027476</v>
      </c>
      <c r="X11" s="8">
        <v>12932.239640026814</v>
      </c>
      <c r="Y11" s="8">
        <v>12258.012399499999</v>
      </c>
      <c r="Z11" s="8">
        <v>12137.243646031737</v>
      </c>
      <c r="AA11" s="8">
        <v>12461.030570069302</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41171.995128000002</v>
      </c>
      <c r="D13" s="8">
        <v>50683.197309402858</v>
      </c>
      <c r="E13" s="8">
        <v>53549.805327305658</v>
      </c>
      <c r="F13" s="8">
        <v>78654.991343341404</v>
      </c>
      <c r="G13" s="8">
        <v>81403.135465422776</v>
      </c>
      <c r="H13" s="8">
        <v>87420.786014238198</v>
      </c>
      <c r="I13" s="8">
        <v>88443.544288343139</v>
      </c>
      <c r="J13" s="8">
        <v>92002.654810091015</v>
      </c>
      <c r="K13" s="8">
        <v>99733.059942716383</v>
      </c>
      <c r="L13" s="8">
        <v>106364.62892506611</v>
      </c>
      <c r="M13" s="8">
        <v>115442.58652763633</v>
      </c>
      <c r="N13" s="8">
        <v>117871.58698840126</v>
      </c>
      <c r="O13" s="8">
        <v>118916.0260052174</v>
      </c>
      <c r="P13" s="8">
        <v>120130.39529639631</v>
      </c>
      <c r="Q13" s="8">
        <v>125652.62175829431</v>
      </c>
      <c r="R13" s="8">
        <v>131381.50445260367</v>
      </c>
      <c r="S13" s="8">
        <v>137840.57736124017</v>
      </c>
      <c r="T13" s="8">
        <v>135205.05164433844</v>
      </c>
      <c r="U13" s="8">
        <v>141354.40829434566</v>
      </c>
      <c r="V13" s="8">
        <v>144789.89130304189</v>
      </c>
      <c r="W13" s="8">
        <v>141211.82261806083</v>
      </c>
      <c r="X13" s="8">
        <v>140355.1681974637</v>
      </c>
      <c r="Y13" s="8">
        <v>136706.60865318702</v>
      </c>
      <c r="Z13" s="8">
        <v>137886.89307842415</v>
      </c>
      <c r="AA13" s="8">
        <v>136189.89784479167</v>
      </c>
    </row>
    <row r="14" spans="1:27">
      <c r="A14" s="16" t="s">
        <v>17</v>
      </c>
      <c r="B14" s="16" t="s">
        <v>8</v>
      </c>
      <c r="C14" s="8">
        <v>28044.622678</v>
      </c>
      <c r="D14" s="8">
        <v>37434.300475835938</v>
      </c>
      <c r="E14" s="8">
        <v>37979.480152353062</v>
      </c>
      <c r="F14" s="8">
        <v>54369.410610889579</v>
      </c>
      <c r="G14" s="8">
        <v>55083.65994963199</v>
      </c>
      <c r="H14" s="8">
        <v>56089.245173296804</v>
      </c>
      <c r="I14" s="8">
        <v>56831.844119960697</v>
      </c>
      <c r="J14" s="8">
        <v>56515.715797661855</v>
      </c>
      <c r="K14" s="8">
        <v>58107.241091856311</v>
      </c>
      <c r="L14" s="8">
        <v>62827.824020092856</v>
      </c>
      <c r="M14" s="8">
        <v>62855.751458182327</v>
      </c>
      <c r="N14" s="8">
        <v>63941.388474927291</v>
      </c>
      <c r="O14" s="8">
        <v>65393.484912041211</v>
      </c>
      <c r="P14" s="8">
        <v>65771.040815952467</v>
      </c>
      <c r="Q14" s="8">
        <v>70977.723591359536</v>
      </c>
      <c r="R14" s="8">
        <v>71464.270185535046</v>
      </c>
      <c r="S14" s="8">
        <v>71856.468950961382</v>
      </c>
      <c r="T14" s="8">
        <v>77580.943751244078</v>
      </c>
      <c r="U14" s="8">
        <v>79872.885258247028</v>
      </c>
      <c r="V14" s="8">
        <v>80318.828129204572</v>
      </c>
      <c r="W14" s="8">
        <v>84194.575118099514</v>
      </c>
      <c r="X14" s="8">
        <v>83423.087819193737</v>
      </c>
      <c r="Y14" s="8">
        <v>82071.191984097371</v>
      </c>
      <c r="Z14" s="8">
        <v>81337.036120409961</v>
      </c>
      <c r="AA14" s="8">
        <v>83501.052316762871</v>
      </c>
    </row>
    <row r="15" spans="1:27">
      <c r="A15" s="16" t="s">
        <v>17</v>
      </c>
      <c r="B15" s="16" t="s">
        <v>84</v>
      </c>
      <c r="C15" s="8">
        <v>12174.937037600001</v>
      </c>
      <c r="D15" s="8">
        <v>18893.050555204263</v>
      </c>
      <c r="E15" s="8">
        <v>17800.676661167789</v>
      </c>
      <c r="F15" s="8">
        <v>21813.040647482849</v>
      </c>
      <c r="G15" s="8">
        <v>23381.881207287301</v>
      </c>
      <c r="H15" s="8">
        <v>23378.212394246704</v>
      </c>
      <c r="I15" s="8">
        <v>24012.097861450249</v>
      </c>
      <c r="J15" s="8">
        <v>24354.106576109749</v>
      </c>
      <c r="K15" s="8">
        <v>23520.645207310481</v>
      </c>
      <c r="L15" s="8">
        <v>23541.787779383958</v>
      </c>
      <c r="M15" s="8">
        <v>23241.160680529229</v>
      </c>
      <c r="N15" s="8">
        <v>22393.8646080371</v>
      </c>
      <c r="O15" s="8">
        <v>22147.466384559037</v>
      </c>
      <c r="P15" s="8">
        <v>22163.594750161217</v>
      </c>
      <c r="Q15" s="8">
        <v>20969.928242747457</v>
      </c>
      <c r="R15" s="8">
        <v>22274.589169029598</v>
      </c>
      <c r="S15" s="8">
        <v>21522.591668909849</v>
      </c>
      <c r="T15" s="8">
        <v>20556.068200384594</v>
      </c>
      <c r="U15" s="8">
        <v>19328.835508042441</v>
      </c>
      <c r="V15" s="8">
        <v>19352.159907263012</v>
      </c>
      <c r="W15" s="8">
        <v>21346.450424574788</v>
      </c>
      <c r="X15" s="8">
        <v>19409.431538663772</v>
      </c>
      <c r="Y15" s="8">
        <v>20168.575311342203</v>
      </c>
      <c r="Z15" s="8">
        <v>15793.84113007258</v>
      </c>
      <c r="AA15" s="8">
        <v>17354.034963040569</v>
      </c>
    </row>
    <row r="16" spans="1:27">
      <c r="A16" s="16" t="s">
        <v>17</v>
      </c>
      <c r="B16" s="16" t="s">
        <v>187</v>
      </c>
      <c r="C16" s="8">
        <v>1411.7902500000002</v>
      </c>
      <c r="D16" s="8">
        <v>1579.8227999999999</v>
      </c>
      <c r="E16" s="8">
        <v>2544.9125182371349</v>
      </c>
      <c r="F16" s="8">
        <v>6841.3221333545162</v>
      </c>
      <c r="G16" s="8">
        <v>7539.9262861443349</v>
      </c>
      <c r="H16" s="8">
        <v>7666.5982209433196</v>
      </c>
      <c r="I16" s="8">
        <v>8318.7685674863133</v>
      </c>
      <c r="J16" s="8">
        <v>7624.7632020535293</v>
      </c>
      <c r="K16" s="8">
        <v>7820.7738218871318</v>
      </c>
      <c r="L16" s="8">
        <v>12154.368466985337</v>
      </c>
      <c r="M16" s="8">
        <v>11230.946944692216</v>
      </c>
      <c r="N16" s="8">
        <v>11616.675535512986</v>
      </c>
      <c r="O16" s="8">
        <v>11374.890734974126</v>
      </c>
      <c r="P16" s="8">
        <v>11775.550707594204</v>
      </c>
      <c r="Q16" s="8">
        <v>11289.044010654923</v>
      </c>
      <c r="R16" s="8">
        <v>11355.114292200255</v>
      </c>
      <c r="S16" s="8">
        <v>10514.15330102941</v>
      </c>
      <c r="T16" s="8">
        <v>10818.509080547059</v>
      </c>
      <c r="U16" s="8">
        <v>11440.459436463041</v>
      </c>
      <c r="V16" s="8">
        <v>10419.853971447925</v>
      </c>
      <c r="W16" s="8">
        <v>11260.613174385522</v>
      </c>
      <c r="X16" s="8">
        <v>9892.7721558468966</v>
      </c>
      <c r="Y16" s="8">
        <v>9521.7893123515278</v>
      </c>
      <c r="Z16" s="8">
        <v>9770.7913699665296</v>
      </c>
      <c r="AA16" s="8">
        <v>11096.649046538336</v>
      </c>
    </row>
    <row r="17" spans="1:27">
      <c r="A17" s="16" t="s">
        <v>17</v>
      </c>
      <c r="B17" s="16" t="s">
        <v>15</v>
      </c>
      <c r="C17" s="8">
        <v>587.29025999999999</v>
      </c>
      <c r="D17" s="8">
        <v>867.67723799999999</v>
      </c>
      <c r="E17" s="8">
        <v>920.08998040000006</v>
      </c>
      <c r="F17" s="8">
        <v>762.58057639999993</v>
      </c>
      <c r="G17" s="8">
        <v>1157.33785906</v>
      </c>
      <c r="H17" s="8">
        <v>1512.1968282999999</v>
      </c>
      <c r="I17" s="8">
        <v>1941.5920275999999</v>
      </c>
      <c r="J17" s="8">
        <v>2279.5565523</v>
      </c>
      <c r="K17" s="8">
        <v>2694.0656299999996</v>
      </c>
      <c r="L17" s="8">
        <v>3210.5139610000001</v>
      </c>
      <c r="M17" s="8">
        <v>3853.7829120000001</v>
      </c>
      <c r="N17" s="8">
        <v>4500.4583889999994</v>
      </c>
      <c r="O17" s="8">
        <v>5361.0504650000003</v>
      </c>
      <c r="P17" s="8">
        <v>6661.0484229999993</v>
      </c>
      <c r="Q17" s="8">
        <v>7470.4964350000009</v>
      </c>
      <c r="R17" s="8">
        <v>8706.6714740000007</v>
      </c>
      <c r="S17" s="8">
        <v>9338.7269049999995</v>
      </c>
      <c r="T17" s="8">
        <v>10368.09331</v>
      </c>
      <c r="U17" s="8">
        <v>11946.821529999999</v>
      </c>
      <c r="V17" s="8">
        <v>13354.099890000001</v>
      </c>
      <c r="W17" s="8">
        <v>14571.493490000003</v>
      </c>
      <c r="X17" s="8">
        <v>15615.13818</v>
      </c>
      <c r="Y17" s="8">
        <v>17619.118289999999</v>
      </c>
      <c r="Z17" s="8">
        <v>18950.1839</v>
      </c>
      <c r="AA17" s="8">
        <v>20918.655119999999</v>
      </c>
    </row>
    <row r="18" spans="1:27">
      <c r="A18" s="16" t="s">
        <v>17</v>
      </c>
      <c r="B18" s="16" t="s">
        <v>6</v>
      </c>
      <c r="C18" s="8">
        <v>266.68723155287296</v>
      </c>
      <c r="D18" s="8">
        <v>2.1590671714999996E-6</v>
      </c>
      <c r="E18" s="8">
        <v>2.7240632240999998E-6</v>
      </c>
      <c r="F18" s="8">
        <v>2584.9319930967367</v>
      </c>
      <c r="G18" s="8">
        <v>2459.8859876187425</v>
      </c>
      <c r="H18" s="8">
        <v>2436.1403286332147</v>
      </c>
      <c r="I18" s="8">
        <v>2252.3227632277249</v>
      </c>
      <c r="J18" s="8">
        <v>2065.2983580961832</v>
      </c>
      <c r="K18" s="8">
        <v>2338.1692603841411</v>
      </c>
      <c r="L18" s="8">
        <v>2627.8224313222704</v>
      </c>
      <c r="M18" s="8">
        <v>2757.7401152759426</v>
      </c>
      <c r="N18" s="8">
        <v>2681.8630262515148</v>
      </c>
      <c r="O18" s="8">
        <v>2531.7914705764456</v>
      </c>
      <c r="P18" s="8">
        <v>2511.7062805089563</v>
      </c>
      <c r="Q18" s="8">
        <v>2507.708694233801</v>
      </c>
      <c r="R18" s="8">
        <v>2530.2581229597845</v>
      </c>
      <c r="S18" s="8">
        <v>2512.8456838257189</v>
      </c>
      <c r="T18" s="8">
        <v>2662.3659884427034</v>
      </c>
      <c r="U18" s="8">
        <v>2632.656510969</v>
      </c>
      <c r="V18" s="8">
        <v>2638.9491309713621</v>
      </c>
      <c r="W18" s="8">
        <v>2747.008388149467</v>
      </c>
      <c r="X18" s="8">
        <v>2823.2971708057257</v>
      </c>
      <c r="Y18" s="8">
        <v>2853.8272985673784</v>
      </c>
      <c r="Z18" s="8">
        <v>2858.5107946766771</v>
      </c>
      <c r="AA18" s="8">
        <v>2599.072402577488</v>
      </c>
    </row>
    <row r="19" spans="1:27">
      <c r="A19" s="77" t="s">
        <v>83</v>
      </c>
      <c r="B19" s="77"/>
      <c r="C19" s="70">
        <v>199792.5104046794</v>
      </c>
      <c r="D19" s="70">
        <v>209985.42983137601</v>
      </c>
      <c r="E19" s="70">
        <v>212448.17511850162</v>
      </c>
      <c r="F19" s="70">
        <v>222998.74676307652</v>
      </c>
      <c r="G19" s="70">
        <v>227114.01477124961</v>
      </c>
      <c r="H19" s="70">
        <v>229292.2984838633</v>
      </c>
      <c r="I19" s="70">
        <v>233655.71655464949</v>
      </c>
      <c r="J19" s="70">
        <v>236345.78200624979</v>
      </c>
      <c r="K19" s="70">
        <v>243665.64489035902</v>
      </c>
      <c r="L19" s="70">
        <v>253448.14188345565</v>
      </c>
      <c r="M19" s="70">
        <v>258925.72748463377</v>
      </c>
      <c r="N19" s="70">
        <v>267564.86604906956</v>
      </c>
      <c r="O19" s="70">
        <v>267421.92166316614</v>
      </c>
      <c r="P19" s="70">
        <v>269528.19553645008</v>
      </c>
      <c r="Q19" s="70">
        <v>271373.36531678989</v>
      </c>
      <c r="R19" s="70">
        <v>277238.18673431431</v>
      </c>
      <c r="S19" s="70">
        <v>282587.91406309302</v>
      </c>
      <c r="T19" s="70">
        <v>291306.2939929053</v>
      </c>
      <c r="U19" s="70">
        <v>293965.3061520331</v>
      </c>
      <c r="V19" s="70">
        <v>296960.85559923749</v>
      </c>
      <c r="W19" s="70">
        <v>307701.82181635499</v>
      </c>
      <c r="X19" s="70">
        <v>300752.01696357026</v>
      </c>
      <c r="Y19" s="70">
        <v>299269.74501995725</v>
      </c>
      <c r="Z19" s="70">
        <v>295856.91942017997</v>
      </c>
      <c r="AA19" s="70">
        <v>304209.31088612892</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29949.065099999996</v>
      </c>
      <c r="D22" s="8">
        <v>25934.899119999998</v>
      </c>
      <c r="E22" s="8">
        <v>23326.273566440908</v>
      </c>
      <c r="F22" s="8">
        <v>7565.4817451364515</v>
      </c>
      <c r="G22" s="8">
        <v>7876.3881573644931</v>
      </c>
      <c r="H22" s="8">
        <v>8054.0140411496222</v>
      </c>
      <c r="I22" s="8">
        <v>7489.5779484832901</v>
      </c>
      <c r="J22" s="8">
        <v>5721.8059000000003</v>
      </c>
      <c r="K22" s="8">
        <v>5204.7453999999998</v>
      </c>
      <c r="L22" s="8">
        <v>4829.2445000000007</v>
      </c>
      <c r="M22" s="8">
        <v>4077.5036</v>
      </c>
      <c r="N22" s="8">
        <v>4821.8296</v>
      </c>
      <c r="O22" s="8">
        <v>3174.5810858848399</v>
      </c>
      <c r="P22" s="8">
        <v>2897.9358027023</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2682.1979000000001</v>
      </c>
      <c r="D24" s="8">
        <v>1647.6497216994569</v>
      </c>
      <c r="E24" s="8">
        <v>2845.2967020284896</v>
      </c>
      <c r="F24" s="8">
        <v>3209.4034019593923</v>
      </c>
      <c r="G24" s="8">
        <v>2824.3171027015151</v>
      </c>
      <c r="H24" s="8">
        <v>2326.7599028499676</v>
      </c>
      <c r="I24" s="8">
        <v>3068.3800042756016</v>
      </c>
      <c r="J24" s="8">
        <v>3252.2411051229956</v>
      </c>
      <c r="K24" s="8">
        <v>2729.7545049905198</v>
      </c>
      <c r="L24" s="8">
        <v>2903.2722048111145</v>
      </c>
      <c r="M24" s="8">
        <v>2862.1772049088813</v>
      </c>
      <c r="N24" s="8">
        <v>3058.6973082438353</v>
      </c>
      <c r="O24" s="8">
        <v>3009.6025082826241</v>
      </c>
      <c r="P24" s="8">
        <v>2901.8674081391982</v>
      </c>
      <c r="Q24" s="8">
        <v>3207.1490081796464</v>
      </c>
      <c r="R24" s="8">
        <v>2757.6340080259101</v>
      </c>
      <c r="S24" s="8">
        <v>2835.718208256143</v>
      </c>
      <c r="T24" s="8">
        <v>1663.3636081661459</v>
      </c>
      <c r="U24" s="8">
        <v>1658.1906079248558</v>
      </c>
      <c r="V24" s="8">
        <v>1592.5394080566909</v>
      </c>
      <c r="W24" s="8">
        <v>1738.1742090657849</v>
      </c>
      <c r="X24" s="8">
        <v>1442.0557091361629</v>
      </c>
      <c r="Y24" s="8">
        <v>1666.0914092368209</v>
      </c>
      <c r="Z24" s="8">
        <v>1592.0860092400901</v>
      </c>
      <c r="AA24" s="8">
        <v>1650.7784172449019</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1463.2722029703395</v>
      </c>
      <c r="D26" s="8">
        <v>1512.0604038288475</v>
      </c>
      <c r="E26" s="8">
        <v>2097.558271616967</v>
      </c>
      <c r="F26" s="8">
        <v>2829.3639017483574</v>
      </c>
      <c r="G26" s="8">
        <v>2984.7615421221194</v>
      </c>
      <c r="H26" s="8">
        <v>2637.1971022759085</v>
      </c>
      <c r="I26" s="8">
        <v>2804.4376395724598</v>
      </c>
      <c r="J26" s="8">
        <v>2319.7056735124047</v>
      </c>
      <c r="K26" s="8">
        <v>3323.9727806205633</v>
      </c>
      <c r="L26" s="8">
        <v>2123.368509902823</v>
      </c>
      <c r="M26" s="8">
        <v>2657.5042286042817</v>
      </c>
      <c r="N26" s="8">
        <v>3677.8687426874462</v>
      </c>
      <c r="O26" s="8">
        <v>5026.1246436856982</v>
      </c>
      <c r="P26" s="8">
        <v>5078.657693791396</v>
      </c>
      <c r="Q26" s="8">
        <v>6177.9503040578975</v>
      </c>
      <c r="R26" s="8">
        <v>4665.0348541889107</v>
      </c>
      <c r="S26" s="8">
        <v>3778.9917940371238</v>
      </c>
      <c r="T26" s="8">
        <v>7596.4863953124141</v>
      </c>
      <c r="U26" s="8">
        <v>5181.0307250329661</v>
      </c>
      <c r="V26" s="8">
        <v>5930.4525054005317</v>
      </c>
      <c r="W26" s="8">
        <v>7143.4845461473742</v>
      </c>
      <c r="X26" s="8">
        <v>8739.6724771099398</v>
      </c>
      <c r="Y26" s="8">
        <v>8015.9681471403856</v>
      </c>
      <c r="Z26" s="8">
        <v>8829.6936072887402</v>
      </c>
      <c r="AA26" s="8">
        <v>10857.443908887286</v>
      </c>
    </row>
    <row r="27" spans="1:27">
      <c r="A27" s="16" t="s">
        <v>23</v>
      </c>
      <c r="B27" s="16" t="s">
        <v>2</v>
      </c>
      <c r="C27" s="8">
        <v>3109.1649259999999</v>
      </c>
      <c r="D27" s="8">
        <v>2636.1373100000001</v>
      </c>
      <c r="E27" s="8">
        <v>3841.5683399999998</v>
      </c>
      <c r="F27" s="8">
        <v>3214.44812</v>
      </c>
      <c r="G27" s="8">
        <v>2659.1591699999999</v>
      </c>
      <c r="H27" s="8">
        <v>2610.9537300000002</v>
      </c>
      <c r="I27" s="8">
        <v>2674.2321359999996</v>
      </c>
      <c r="J27" s="8">
        <v>3027.52261</v>
      </c>
      <c r="K27" s="8">
        <v>3164.8531899999998</v>
      </c>
      <c r="L27" s="8">
        <v>2833.9763899999998</v>
      </c>
      <c r="M27" s="8">
        <v>2295.3658700000001</v>
      </c>
      <c r="N27" s="8">
        <v>3607.6021149999997</v>
      </c>
      <c r="O27" s="8">
        <v>2845.3068599999997</v>
      </c>
      <c r="P27" s="8">
        <v>2411.6950240000001</v>
      </c>
      <c r="Q27" s="8">
        <v>2354.7409550000002</v>
      </c>
      <c r="R27" s="8">
        <v>2020.6069560000001</v>
      </c>
      <c r="S27" s="8">
        <v>2663.7214349999999</v>
      </c>
      <c r="T27" s="8">
        <v>2727.49683</v>
      </c>
      <c r="U27" s="8">
        <v>2539.0358340000002</v>
      </c>
      <c r="V27" s="8">
        <v>1927.9635400000002</v>
      </c>
      <c r="W27" s="8">
        <v>3458.8612499999999</v>
      </c>
      <c r="X27" s="8">
        <v>2539.31322</v>
      </c>
      <c r="Y27" s="8">
        <v>2189.1098259999999</v>
      </c>
      <c r="Z27" s="8">
        <v>2218.3601199999998</v>
      </c>
      <c r="AA27" s="8">
        <v>2075.56322</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8303.4824100000023</v>
      </c>
      <c r="D29" s="8">
        <v>11930.825633158644</v>
      </c>
      <c r="E29" s="8">
        <v>13511.664716431227</v>
      </c>
      <c r="F29" s="8">
        <v>18745.391444993675</v>
      </c>
      <c r="G29" s="8">
        <v>20816.577247088979</v>
      </c>
      <c r="H29" s="8">
        <v>20978.172317302309</v>
      </c>
      <c r="I29" s="8">
        <v>21440.31902512817</v>
      </c>
      <c r="J29" s="8">
        <v>21401.950894196725</v>
      </c>
      <c r="K29" s="8">
        <v>21057.601845225036</v>
      </c>
      <c r="L29" s="8">
        <v>22432.886432306848</v>
      </c>
      <c r="M29" s="8">
        <v>22641.435123816631</v>
      </c>
      <c r="N29" s="8">
        <v>26463.608521628339</v>
      </c>
      <c r="O29" s="8">
        <v>24519.123280989192</v>
      </c>
      <c r="P29" s="8">
        <v>26047.993510857385</v>
      </c>
      <c r="Q29" s="8">
        <v>26756.4125679381</v>
      </c>
      <c r="R29" s="8">
        <v>30502.901548435158</v>
      </c>
      <c r="S29" s="8">
        <v>34874.60503367053</v>
      </c>
      <c r="T29" s="8">
        <v>32134.096465967003</v>
      </c>
      <c r="U29" s="8">
        <v>34342.435682346513</v>
      </c>
      <c r="V29" s="8">
        <v>35360.025385442976</v>
      </c>
      <c r="W29" s="8">
        <v>34909.172439478738</v>
      </c>
      <c r="X29" s="8">
        <v>32955.605498166078</v>
      </c>
      <c r="Y29" s="8">
        <v>32243.334119661609</v>
      </c>
      <c r="Z29" s="8">
        <v>31769.087339947051</v>
      </c>
      <c r="AA29" s="8">
        <v>33094.51121273185</v>
      </c>
    </row>
    <row r="30" spans="1:27">
      <c r="A30" s="16" t="s">
        <v>23</v>
      </c>
      <c r="B30" s="16" t="s">
        <v>8</v>
      </c>
      <c r="C30" s="8">
        <v>12026.223216</v>
      </c>
      <c r="D30" s="8">
        <v>14583.204718904948</v>
      </c>
      <c r="E30" s="8">
        <v>15089.611733570109</v>
      </c>
      <c r="F30" s="8">
        <v>24413.926990496606</v>
      </c>
      <c r="G30" s="8">
        <v>25002.68812484033</v>
      </c>
      <c r="H30" s="8">
        <v>25076.498912615061</v>
      </c>
      <c r="I30" s="8">
        <v>26030.333935520179</v>
      </c>
      <c r="J30" s="8">
        <v>26341.988890645214</v>
      </c>
      <c r="K30" s="8">
        <v>25852.688700699364</v>
      </c>
      <c r="L30" s="8">
        <v>28677.678383302398</v>
      </c>
      <c r="M30" s="8">
        <v>28475.754937009267</v>
      </c>
      <c r="N30" s="8">
        <v>25500.574710267469</v>
      </c>
      <c r="O30" s="8">
        <v>25632.347646978018</v>
      </c>
      <c r="P30" s="8">
        <v>26664.126181450683</v>
      </c>
      <c r="Q30" s="8">
        <v>27606.903381727094</v>
      </c>
      <c r="R30" s="8">
        <v>27044.532454099161</v>
      </c>
      <c r="S30" s="8">
        <v>26743.621273654269</v>
      </c>
      <c r="T30" s="8">
        <v>29214.404364715312</v>
      </c>
      <c r="U30" s="8">
        <v>31484.919103093183</v>
      </c>
      <c r="V30" s="8">
        <v>31375.856738284423</v>
      </c>
      <c r="W30" s="8">
        <v>30778.050098933832</v>
      </c>
      <c r="X30" s="8">
        <v>30674.886460700687</v>
      </c>
      <c r="Y30" s="8">
        <v>31527.053016776706</v>
      </c>
      <c r="Z30" s="8">
        <v>30105.140142965367</v>
      </c>
      <c r="AA30" s="8">
        <v>29979.318192055234</v>
      </c>
    </row>
    <row r="31" spans="1:27">
      <c r="A31" s="16" t="s">
        <v>23</v>
      </c>
      <c r="B31" s="16" t="s">
        <v>84</v>
      </c>
      <c r="C31" s="8">
        <v>4449.9380740000006</v>
      </c>
      <c r="D31" s="8">
        <v>6260.9120285693825</v>
      </c>
      <c r="E31" s="8">
        <v>5974.7926190454391</v>
      </c>
      <c r="F31" s="8">
        <v>7652.9097571625734</v>
      </c>
      <c r="G31" s="8">
        <v>8008.0159423639452</v>
      </c>
      <c r="H31" s="8">
        <v>8157.6250213831236</v>
      </c>
      <c r="I31" s="8">
        <v>8277.4426052845174</v>
      </c>
      <c r="J31" s="8">
        <v>9325.7759772798599</v>
      </c>
      <c r="K31" s="8">
        <v>9081.4232566392348</v>
      </c>
      <c r="L31" s="8">
        <v>9453.9272059060931</v>
      </c>
      <c r="M31" s="8">
        <v>9220.1807271050911</v>
      </c>
      <c r="N31" s="8">
        <v>8720.4959867925299</v>
      </c>
      <c r="O31" s="8">
        <v>8524.3349611242156</v>
      </c>
      <c r="P31" s="8">
        <v>8426.3194436801823</v>
      </c>
      <c r="Q31" s="8">
        <v>8075.8098068365871</v>
      </c>
      <c r="R31" s="8">
        <v>8004.8193567916951</v>
      </c>
      <c r="S31" s="8">
        <v>7707.1818079654076</v>
      </c>
      <c r="T31" s="8">
        <v>7373.2662760946578</v>
      </c>
      <c r="U31" s="8">
        <v>7126.2972739419029</v>
      </c>
      <c r="V31" s="8">
        <v>7237.2909440881149</v>
      </c>
      <c r="W31" s="8">
        <v>6657.2288337843183</v>
      </c>
      <c r="X31" s="8">
        <v>6043.6030672272491</v>
      </c>
      <c r="Y31" s="8">
        <v>6125.4989803492608</v>
      </c>
      <c r="Z31" s="8">
        <v>4979.7858055940842</v>
      </c>
      <c r="AA31" s="8">
        <v>5131.9707463650202</v>
      </c>
    </row>
    <row r="32" spans="1:27">
      <c r="A32" s="16" t="s">
        <v>23</v>
      </c>
      <c r="B32" s="16" t="s">
        <v>187</v>
      </c>
      <c r="C32" s="8">
        <v>315.91559999999998</v>
      </c>
      <c r="D32" s="8">
        <v>352.3886</v>
      </c>
      <c r="E32" s="8">
        <v>1479.4357141643125</v>
      </c>
      <c r="F32" s="8">
        <v>5856.5043060471862</v>
      </c>
      <c r="G32" s="8">
        <v>6476.2069169756314</v>
      </c>
      <c r="H32" s="8">
        <v>6640.1070312446764</v>
      </c>
      <c r="I32" s="8">
        <v>7141.2915576534915</v>
      </c>
      <c r="J32" s="8">
        <v>6546.5732917109017</v>
      </c>
      <c r="K32" s="8">
        <v>6895.0586901011056</v>
      </c>
      <c r="L32" s="8">
        <v>7061.2893556935251</v>
      </c>
      <c r="M32" s="8">
        <v>6359.0976134608654</v>
      </c>
      <c r="N32" s="8">
        <v>6501.3112040340366</v>
      </c>
      <c r="O32" s="8">
        <v>6182.6759431839237</v>
      </c>
      <c r="P32" s="8">
        <v>6759.2274446950423</v>
      </c>
      <c r="Q32" s="8">
        <v>6339.5692277168946</v>
      </c>
      <c r="R32" s="8">
        <v>6893.6096961966541</v>
      </c>
      <c r="S32" s="8">
        <v>6036.5088449668538</v>
      </c>
      <c r="T32" s="8">
        <v>6528.8626429937003</v>
      </c>
      <c r="U32" s="8">
        <v>7242.4877875480279</v>
      </c>
      <c r="V32" s="8">
        <v>6610.0768020609348</v>
      </c>
      <c r="W32" s="8">
        <v>6818.8416344758389</v>
      </c>
      <c r="X32" s="8">
        <v>5891.6032150345463</v>
      </c>
      <c r="Y32" s="8">
        <v>6393.0700009946913</v>
      </c>
      <c r="Z32" s="8">
        <v>5973.9874073347391</v>
      </c>
      <c r="AA32" s="8">
        <v>6717.4651515199712</v>
      </c>
    </row>
    <row r="33" spans="1:27">
      <c r="A33" s="16" t="s">
        <v>23</v>
      </c>
      <c r="B33" s="16" t="s">
        <v>15</v>
      </c>
      <c r="C33" s="8">
        <v>229.16767999999999</v>
      </c>
      <c r="D33" s="8">
        <v>310.39940000000001</v>
      </c>
      <c r="E33" s="8">
        <v>335.28942999999998</v>
      </c>
      <c r="F33" s="8">
        <v>302.43124</v>
      </c>
      <c r="G33" s="8">
        <v>444.23705499999994</v>
      </c>
      <c r="H33" s="8">
        <v>574.89058999999997</v>
      </c>
      <c r="I33" s="8">
        <v>718.92698999999993</v>
      </c>
      <c r="J33" s="8">
        <v>851.1567</v>
      </c>
      <c r="K33" s="8">
        <v>994.81622000000004</v>
      </c>
      <c r="L33" s="8">
        <v>1214.2426</v>
      </c>
      <c r="M33" s="8">
        <v>1443.4456399999999</v>
      </c>
      <c r="N33" s="8">
        <v>1651.4149600000001</v>
      </c>
      <c r="O33" s="8">
        <v>1960.2132000000001</v>
      </c>
      <c r="P33" s="8">
        <v>2435.0752000000002</v>
      </c>
      <c r="Q33" s="8">
        <v>2770.5684000000001</v>
      </c>
      <c r="R33" s="8">
        <v>3136.7941000000001</v>
      </c>
      <c r="S33" s="8">
        <v>3435.7644</v>
      </c>
      <c r="T33" s="8">
        <v>3723.9304000000002</v>
      </c>
      <c r="U33" s="8">
        <v>4433.6622000000007</v>
      </c>
      <c r="V33" s="8">
        <v>4911.2133000000003</v>
      </c>
      <c r="W33" s="8">
        <v>5381.7314999999999</v>
      </c>
      <c r="X33" s="8">
        <v>5701.6956</v>
      </c>
      <c r="Y33" s="8">
        <v>6519.5535</v>
      </c>
      <c r="Z33" s="8">
        <v>6934.7222000000002</v>
      </c>
      <c r="AA33" s="8">
        <v>7428.1008999999995</v>
      </c>
    </row>
    <row r="34" spans="1:27">
      <c r="A34" s="16" t="s">
        <v>23</v>
      </c>
      <c r="B34" s="16" t="s">
        <v>6</v>
      </c>
      <c r="C34" s="8">
        <v>4.8173699999999994E-7</v>
      </c>
      <c r="D34" s="8">
        <v>5.0794562799999996E-7</v>
      </c>
      <c r="E34" s="8">
        <v>6.2785369070000009E-7</v>
      </c>
      <c r="F34" s="8">
        <v>1662.4108830164159</v>
      </c>
      <c r="G34" s="8">
        <v>1714.2441955995821</v>
      </c>
      <c r="H34" s="8">
        <v>1667.5544466071028</v>
      </c>
      <c r="I34" s="8">
        <v>1473.8384736650833</v>
      </c>
      <c r="J34" s="8">
        <v>1276.6989787718483</v>
      </c>
      <c r="K34" s="8">
        <v>1535.8294678805212</v>
      </c>
      <c r="L34" s="8">
        <v>1789.9236667730399</v>
      </c>
      <c r="M34" s="8">
        <v>1919.2910909964223</v>
      </c>
      <c r="N34" s="8">
        <v>1784.7160738936004</v>
      </c>
      <c r="O34" s="8">
        <v>1637.4300466505274</v>
      </c>
      <c r="P34" s="8">
        <v>1547.3467813716707</v>
      </c>
      <c r="Q34" s="8">
        <v>1536.2656340097001</v>
      </c>
      <c r="R34" s="8">
        <v>1537.6018965196836</v>
      </c>
      <c r="S34" s="8">
        <v>1535.8428792125565</v>
      </c>
      <c r="T34" s="8">
        <v>1551.2279995551835</v>
      </c>
      <c r="U34" s="8">
        <v>1539.8840162589997</v>
      </c>
      <c r="V34" s="8">
        <v>1537.5843020912798</v>
      </c>
      <c r="W34" s="8">
        <v>1539.823588623907</v>
      </c>
      <c r="X34" s="8">
        <v>1552.1817489187247</v>
      </c>
      <c r="Y34" s="8">
        <v>1539.7228168045685</v>
      </c>
      <c r="Z34" s="8">
        <v>1538.521049145914</v>
      </c>
      <c r="AA34" s="8">
        <v>1535.895725455825</v>
      </c>
    </row>
    <row r="35" spans="1:27">
      <c r="A35" s="77" t="s">
        <v>83</v>
      </c>
      <c r="B35" s="77"/>
      <c r="C35" s="70">
        <v>62528.427109452066</v>
      </c>
      <c r="D35" s="70">
        <v>65168.476936669234</v>
      </c>
      <c r="E35" s="70">
        <v>68501.491093925317</v>
      </c>
      <c r="F35" s="70">
        <v>75452.271790560655</v>
      </c>
      <c r="G35" s="70">
        <v>78806.595454056602</v>
      </c>
      <c r="H35" s="70">
        <v>78723.773095427765</v>
      </c>
      <c r="I35" s="70">
        <v>81118.780315582771</v>
      </c>
      <c r="J35" s="70">
        <v>80065.420021239959</v>
      </c>
      <c r="K35" s="70">
        <v>79840.744056156342</v>
      </c>
      <c r="L35" s="70">
        <v>83319.809248695849</v>
      </c>
      <c r="M35" s="70">
        <v>81951.756035901446</v>
      </c>
      <c r="N35" s="70">
        <v>85788.119222547262</v>
      </c>
      <c r="O35" s="70">
        <v>82511.740176779043</v>
      </c>
      <c r="P35" s="70">
        <v>85170.244490687881</v>
      </c>
      <c r="Q35" s="70">
        <v>84825.369285465946</v>
      </c>
      <c r="R35" s="70">
        <v>86563.534870257165</v>
      </c>
      <c r="S35" s="70">
        <v>89611.955676762882</v>
      </c>
      <c r="T35" s="70">
        <v>92513.134982804404</v>
      </c>
      <c r="U35" s="70">
        <v>95547.943230146469</v>
      </c>
      <c r="V35" s="70">
        <v>96483.002925424953</v>
      </c>
      <c r="W35" s="70">
        <v>98425.368100509804</v>
      </c>
      <c r="X35" s="70">
        <v>95540.616996293378</v>
      </c>
      <c r="Y35" s="70">
        <v>96219.401816964033</v>
      </c>
      <c r="Z35" s="70">
        <v>93941.383681516003</v>
      </c>
      <c r="AA35" s="70">
        <v>98471.047474260093</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36050.600440000002</v>
      </c>
      <c r="D38" s="8">
        <v>33567.407159999995</v>
      </c>
      <c r="E38" s="8">
        <v>32820.500484921453</v>
      </c>
      <c r="F38" s="8">
        <v>17003.692056442771</v>
      </c>
      <c r="G38" s="8">
        <v>16885.67912768685</v>
      </c>
      <c r="H38" s="8">
        <v>15457.593081477517</v>
      </c>
      <c r="I38" s="8">
        <v>15390.131703050105</v>
      </c>
      <c r="J38" s="8">
        <v>16544.823951526705</v>
      </c>
      <c r="K38" s="8">
        <v>12206.078632878376</v>
      </c>
      <c r="L38" s="8">
        <v>10863.772043091465</v>
      </c>
      <c r="M38" s="8">
        <v>9093.2763624101954</v>
      </c>
      <c r="N38" s="8">
        <v>7132.7764169296888</v>
      </c>
      <c r="O38" s="8">
        <v>6736.0059264392585</v>
      </c>
      <c r="P38" s="8">
        <v>7100.7819129898862</v>
      </c>
      <c r="Q38" s="8">
        <v>423.57074126086701</v>
      </c>
      <c r="R38" s="8">
        <v>6.9952861499999997E-4</v>
      </c>
      <c r="S38" s="8">
        <v>1.26052633E-4</v>
      </c>
      <c r="T38" s="8">
        <v>1.0247147400000001E-4</v>
      </c>
      <c r="U38" s="8">
        <v>8.7992230999999992E-5</v>
      </c>
      <c r="V38" s="8">
        <v>6.3935797699999998E-5</v>
      </c>
      <c r="W38" s="8">
        <v>6.3830215499999997E-5</v>
      </c>
      <c r="X38" s="8">
        <v>6.1413678000000004E-5</v>
      </c>
      <c r="Y38" s="8">
        <v>5.7085247999999998E-5</v>
      </c>
      <c r="Z38" s="8">
        <v>5.8995742999999999E-5</v>
      </c>
      <c r="AA38" s="8">
        <v>7.7485561999999998E-5</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1190.42557717574</v>
      </c>
      <c r="D40" s="8">
        <v>800.28294454381796</v>
      </c>
      <c r="E40" s="8">
        <v>3099.3837668906272</v>
      </c>
      <c r="F40" s="8">
        <v>3877.1310918626468</v>
      </c>
      <c r="G40" s="8">
        <v>4096.8687825488505</v>
      </c>
      <c r="H40" s="8">
        <v>3757.849302932023</v>
      </c>
      <c r="I40" s="8">
        <v>4223.4676338349072</v>
      </c>
      <c r="J40" s="8">
        <v>4244.9406959952221</v>
      </c>
      <c r="K40" s="8">
        <v>4451.830545940702</v>
      </c>
      <c r="L40" s="8">
        <v>3753.1099307608224</v>
      </c>
      <c r="M40" s="8">
        <v>3306.656165862601</v>
      </c>
      <c r="N40" s="8">
        <v>4371.7182856288327</v>
      </c>
      <c r="O40" s="8">
        <v>4061.8622251655675</v>
      </c>
      <c r="P40" s="8">
        <v>3547.8020647434309</v>
      </c>
      <c r="Q40" s="8">
        <v>3671.5252050241793</v>
      </c>
      <c r="R40" s="8">
        <v>3052.3951544375486</v>
      </c>
      <c r="S40" s="8">
        <v>3602.9690150182032</v>
      </c>
      <c r="T40" s="8">
        <v>3536.5953447931311</v>
      </c>
      <c r="U40" s="8">
        <v>3080.1178742794864</v>
      </c>
      <c r="V40" s="8">
        <v>1569.7607244322151</v>
      </c>
      <c r="W40" s="8">
        <v>1007.5690251986059</v>
      </c>
      <c r="X40" s="8">
        <v>967.15426465114797</v>
      </c>
      <c r="Y40" s="8">
        <v>980.79129128569696</v>
      </c>
      <c r="Z40" s="8">
        <v>899.98703147090691</v>
      </c>
      <c r="AA40" s="8">
        <v>5.1666363999999999E-5</v>
      </c>
    </row>
    <row r="41" spans="1:27">
      <c r="A41" s="16" t="s">
        <v>24</v>
      </c>
      <c r="B41" s="16" t="s">
        <v>12</v>
      </c>
      <c r="C41" s="8">
        <v>203.65678</v>
      </c>
      <c r="D41" s="8">
        <v>182.26302000000001</v>
      </c>
      <c r="E41" s="8">
        <v>202.48586</v>
      </c>
      <c r="F41" s="8">
        <v>201.01453000000001</v>
      </c>
      <c r="G41" s="8">
        <v>201.62935999999999</v>
      </c>
      <c r="H41" s="8">
        <v>191.31168</v>
      </c>
      <c r="I41" s="8">
        <v>193.38553999999999</v>
      </c>
      <c r="J41" s="8">
        <v>197.88576</v>
      </c>
      <c r="K41" s="8">
        <v>188.34105</v>
      </c>
      <c r="L41" s="8">
        <v>173.42035999999999</v>
      </c>
      <c r="M41" s="8">
        <v>185.80343999999999</v>
      </c>
      <c r="N41" s="8">
        <v>187.55954</v>
      </c>
      <c r="O41" s="8">
        <v>172.09866</v>
      </c>
      <c r="P41" s="8">
        <v>164.59961000000001</v>
      </c>
      <c r="Q41" s="8">
        <v>166.17773</v>
      </c>
      <c r="R41" s="8">
        <v>160.81985</v>
      </c>
      <c r="S41" s="8">
        <v>174.8184</v>
      </c>
      <c r="T41" s="8">
        <v>160.07881</v>
      </c>
      <c r="U41" s="8">
        <v>150.32900000000001</v>
      </c>
      <c r="V41" s="8">
        <v>152.04445000000001</v>
      </c>
      <c r="W41" s="8">
        <v>164.38603000000001</v>
      </c>
      <c r="X41" s="8">
        <v>146.90799999999999</v>
      </c>
      <c r="Y41" s="8">
        <v>146.15678</v>
      </c>
      <c r="Z41" s="8">
        <v>145.58524</v>
      </c>
      <c r="AA41" s="8">
        <v>0</v>
      </c>
    </row>
    <row r="42" spans="1:27">
      <c r="A42" s="16" t="s">
        <v>24</v>
      </c>
      <c r="B42" s="16" t="s">
        <v>4</v>
      </c>
      <c r="C42" s="8">
        <v>2.93197558E-6</v>
      </c>
      <c r="D42" s="8">
        <v>4.1021898499999997E-6</v>
      </c>
      <c r="E42" s="8">
        <v>135.37444117216555</v>
      </c>
      <c r="F42" s="8">
        <v>412.34055205168153</v>
      </c>
      <c r="G42" s="8">
        <v>764.74582306595414</v>
      </c>
      <c r="H42" s="8">
        <v>507.56055950866966</v>
      </c>
      <c r="I42" s="8">
        <v>527.32343889865729</v>
      </c>
      <c r="J42" s="8">
        <v>479.66689227546459</v>
      </c>
      <c r="K42" s="8">
        <v>1164.0372419187781</v>
      </c>
      <c r="L42" s="8">
        <v>668.32494132401723</v>
      </c>
      <c r="M42" s="8">
        <v>1092.0113621451594</v>
      </c>
      <c r="N42" s="8">
        <v>1874.6062131898912</v>
      </c>
      <c r="O42" s="8">
        <v>2508.8934789678433</v>
      </c>
      <c r="P42" s="8">
        <v>2954.8224246825343</v>
      </c>
      <c r="Q42" s="8">
        <v>3427.6545701964005</v>
      </c>
      <c r="R42" s="8">
        <v>2683.1112976347631</v>
      </c>
      <c r="S42" s="8">
        <v>2786.692216695149</v>
      </c>
      <c r="T42" s="8">
        <v>3063.5014003374358</v>
      </c>
      <c r="U42" s="8">
        <v>2408.1591822818255</v>
      </c>
      <c r="V42" s="8">
        <v>2635.6629715770155</v>
      </c>
      <c r="W42" s="8">
        <v>2627.0510423177238</v>
      </c>
      <c r="X42" s="8">
        <v>2224.4583094149157</v>
      </c>
      <c r="Y42" s="8">
        <v>2569.4491260286354</v>
      </c>
      <c r="Z42" s="8">
        <v>1243.2204877570616</v>
      </c>
      <c r="AA42" s="8">
        <v>802.14831662576864</v>
      </c>
    </row>
    <row r="43" spans="1:27">
      <c r="A43" s="16" t="s">
        <v>24</v>
      </c>
      <c r="B43" s="16" t="s">
        <v>2</v>
      </c>
      <c r="C43" s="8">
        <v>686.91785000000004</v>
      </c>
      <c r="D43" s="8">
        <v>681.64647000000002</v>
      </c>
      <c r="E43" s="8">
        <v>690.11960999999997</v>
      </c>
      <c r="F43" s="8">
        <v>685.05525</v>
      </c>
      <c r="G43" s="8">
        <v>683.09705000000008</v>
      </c>
      <c r="H43" s="8">
        <v>674.23928999999998</v>
      </c>
      <c r="I43" s="8">
        <v>658.55762000000004</v>
      </c>
      <c r="J43" s="8">
        <v>686.86084000000005</v>
      </c>
      <c r="K43" s="8">
        <v>667.47784999999999</v>
      </c>
      <c r="L43" s="8">
        <v>688.17481999999995</v>
      </c>
      <c r="M43" s="8">
        <v>673.40679999999998</v>
      </c>
      <c r="N43" s="8">
        <v>213.83052000000001</v>
      </c>
      <c r="O43" s="8">
        <v>197.87714</v>
      </c>
      <c r="P43" s="8">
        <v>161.33350999999999</v>
      </c>
      <c r="Q43" s="8">
        <v>189.28061</v>
      </c>
      <c r="R43" s="8">
        <v>133.86803</v>
      </c>
      <c r="S43" s="8">
        <v>0.39346382000000002</v>
      </c>
      <c r="T43" s="8">
        <v>2.7302012999999999E-8</v>
      </c>
      <c r="U43" s="8">
        <v>2.8749251999999999E-8</v>
      </c>
      <c r="V43" s="8">
        <v>2.7086147999999999E-8</v>
      </c>
      <c r="W43" s="8">
        <v>2.7473989999999999E-8</v>
      </c>
      <c r="X43" s="8">
        <v>2.6815736999999999E-8</v>
      </c>
      <c r="Y43" s="8">
        <v>0.56214850000000005</v>
      </c>
      <c r="Z43" s="8">
        <v>3.1734583000000002E-8</v>
      </c>
      <c r="AA43" s="8">
        <v>6.9301599999999999E-8</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7572.8690900000001</v>
      </c>
      <c r="D45" s="8">
        <v>9205.582716369252</v>
      </c>
      <c r="E45" s="8">
        <v>9588.7901310862781</v>
      </c>
      <c r="F45" s="8">
        <v>16961.040829531903</v>
      </c>
      <c r="G45" s="8">
        <v>17615.971398469661</v>
      </c>
      <c r="H45" s="8">
        <v>17938.93548878307</v>
      </c>
      <c r="I45" s="8">
        <v>20378.077713098228</v>
      </c>
      <c r="J45" s="8">
        <v>20154.485141885387</v>
      </c>
      <c r="K45" s="8">
        <v>22632.805806258035</v>
      </c>
      <c r="L45" s="8">
        <v>23553.115574789717</v>
      </c>
      <c r="M45" s="8">
        <v>29617.0301842687</v>
      </c>
      <c r="N45" s="8">
        <v>27979.129447955023</v>
      </c>
      <c r="O45" s="8">
        <v>27534.266329722366</v>
      </c>
      <c r="P45" s="8">
        <v>28388.774239453316</v>
      </c>
      <c r="Q45" s="8">
        <v>28768.825704773466</v>
      </c>
      <c r="R45" s="8">
        <v>36312.206606654305</v>
      </c>
      <c r="S45" s="8">
        <v>35107.879899364205</v>
      </c>
      <c r="T45" s="8">
        <v>36160.892158213428</v>
      </c>
      <c r="U45" s="8">
        <v>36303.330401476618</v>
      </c>
      <c r="V45" s="8">
        <v>38867.992803202294</v>
      </c>
      <c r="W45" s="8">
        <v>36128.207774478557</v>
      </c>
      <c r="X45" s="8">
        <v>35526.101161558319</v>
      </c>
      <c r="Y45" s="8">
        <v>36192.151146026285</v>
      </c>
      <c r="Z45" s="8">
        <v>34429.760772189584</v>
      </c>
      <c r="AA45" s="8">
        <v>37099.742141084265</v>
      </c>
    </row>
    <row r="46" spans="1:27">
      <c r="A46" s="16" t="s">
        <v>24</v>
      </c>
      <c r="B46" s="16" t="s">
        <v>8</v>
      </c>
      <c r="C46" s="8">
        <v>10933.085458999998</v>
      </c>
      <c r="D46" s="8">
        <v>12934.816804169617</v>
      </c>
      <c r="E46" s="8">
        <v>12801.436099506567</v>
      </c>
      <c r="F46" s="8">
        <v>16877.759383393503</v>
      </c>
      <c r="G46" s="8">
        <v>16932.882179267355</v>
      </c>
      <c r="H46" s="8">
        <v>17829.602796865431</v>
      </c>
      <c r="I46" s="8">
        <v>17458.057093897431</v>
      </c>
      <c r="J46" s="8">
        <v>16978.503199185168</v>
      </c>
      <c r="K46" s="8">
        <v>16981.938517306124</v>
      </c>
      <c r="L46" s="8">
        <v>18014.238628471892</v>
      </c>
      <c r="M46" s="8">
        <v>17927.377348025737</v>
      </c>
      <c r="N46" s="8">
        <v>22862.222204556438</v>
      </c>
      <c r="O46" s="8">
        <v>23859.201487646726</v>
      </c>
      <c r="P46" s="8">
        <v>23520.534065290776</v>
      </c>
      <c r="Q46" s="8">
        <v>27557.556881517066</v>
      </c>
      <c r="R46" s="8">
        <v>27857.534876000154</v>
      </c>
      <c r="S46" s="8">
        <v>28697.887405726491</v>
      </c>
      <c r="T46" s="8">
        <v>30328.754009705299</v>
      </c>
      <c r="U46" s="8">
        <v>30294.871240482724</v>
      </c>
      <c r="V46" s="8">
        <v>30413.671286971927</v>
      </c>
      <c r="W46" s="8">
        <v>36091.978225463063</v>
      </c>
      <c r="X46" s="8">
        <v>35537.004474503126</v>
      </c>
      <c r="Y46" s="8">
        <v>33872.449674568918</v>
      </c>
      <c r="Z46" s="8">
        <v>35339.832095572478</v>
      </c>
      <c r="AA46" s="8">
        <v>37743.828695020013</v>
      </c>
    </row>
    <row r="47" spans="1:27">
      <c r="A47" s="16" t="s">
        <v>24</v>
      </c>
      <c r="B47" s="16" t="s">
        <v>84</v>
      </c>
      <c r="C47" s="8">
        <v>3615.6623399999999</v>
      </c>
      <c r="D47" s="8">
        <v>4689.129371511598</v>
      </c>
      <c r="E47" s="8">
        <v>4447.3401314403773</v>
      </c>
      <c r="F47" s="8">
        <v>6092.9771509262664</v>
      </c>
      <c r="G47" s="8">
        <v>6493.0682703573075</v>
      </c>
      <c r="H47" s="8">
        <v>6586.3187300820555</v>
      </c>
      <c r="I47" s="8">
        <v>6675.5948575123402</v>
      </c>
      <c r="J47" s="8">
        <v>6497.9811048272895</v>
      </c>
      <c r="K47" s="8">
        <v>6009.5995854260909</v>
      </c>
      <c r="L47" s="8">
        <v>5843.5768696294053</v>
      </c>
      <c r="M47" s="8">
        <v>5752.7235861614181</v>
      </c>
      <c r="N47" s="8">
        <v>5603.4359933400638</v>
      </c>
      <c r="O47" s="8">
        <v>5727.8174732583238</v>
      </c>
      <c r="P47" s="8">
        <v>5785.0217342150909</v>
      </c>
      <c r="Q47" s="8">
        <v>5622.2387048974233</v>
      </c>
      <c r="R47" s="8">
        <v>6828.3004696067101</v>
      </c>
      <c r="S47" s="8">
        <v>6716.8090496405666</v>
      </c>
      <c r="T47" s="8">
        <v>6601.1628960479502</v>
      </c>
      <c r="U47" s="8">
        <v>6138.8302644545602</v>
      </c>
      <c r="V47" s="8">
        <v>5762.1595844081703</v>
      </c>
      <c r="W47" s="8">
        <v>8618.7450110474401</v>
      </c>
      <c r="X47" s="8">
        <v>7996.5904655762297</v>
      </c>
      <c r="Y47" s="8">
        <v>8512.43983000347</v>
      </c>
      <c r="Z47" s="8">
        <v>7225.4831809970901</v>
      </c>
      <c r="AA47" s="8">
        <v>8759.3382948082999</v>
      </c>
    </row>
    <row r="48" spans="1:27">
      <c r="A48" s="16" t="s">
        <v>24</v>
      </c>
      <c r="B48" s="16" t="s">
        <v>187</v>
      </c>
      <c r="C48" s="8">
        <v>1095.8746500000002</v>
      </c>
      <c r="D48" s="8">
        <v>1227.4341999999999</v>
      </c>
      <c r="E48" s="8">
        <v>1065.4767999999999</v>
      </c>
      <c r="F48" s="8">
        <v>984.81781999999998</v>
      </c>
      <c r="G48" s="8">
        <v>1063.7193613240661</v>
      </c>
      <c r="H48" s="8">
        <v>1026.491181349958</v>
      </c>
      <c r="I48" s="8">
        <v>1177.4770013498269</v>
      </c>
      <c r="J48" s="8">
        <v>1078.189901351072</v>
      </c>
      <c r="K48" s="8">
        <v>925.71512136336139</v>
      </c>
      <c r="L48" s="8">
        <v>5093.0790999999999</v>
      </c>
      <c r="M48" s="8">
        <v>4871.8493199999994</v>
      </c>
      <c r="N48" s="8">
        <v>5115.3643200000006</v>
      </c>
      <c r="O48" s="8">
        <v>5192.2147800000002</v>
      </c>
      <c r="P48" s="8">
        <v>5016.3232499999995</v>
      </c>
      <c r="Q48" s="8">
        <v>4949.4747699999998</v>
      </c>
      <c r="R48" s="8">
        <v>4461.5045799999998</v>
      </c>
      <c r="S48" s="8">
        <v>4477.64444</v>
      </c>
      <c r="T48" s="8">
        <v>4289.64642</v>
      </c>
      <c r="U48" s="8">
        <v>4197.97163</v>
      </c>
      <c r="V48" s="8">
        <v>3809.7771499999999</v>
      </c>
      <c r="W48" s="8">
        <v>4441.7715200000002</v>
      </c>
      <c r="X48" s="8">
        <v>4001.1689200000001</v>
      </c>
      <c r="Y48" s="8">
        <v>3128.71929</v>
      </c>
      <c r="Z48" s="8">
        <v>3796.8039399999998</v>
      </c>
      <c r="AA48" s="8">
        <v>4379.1838699999998</v>
      </c>
    </row>
    <row r="49" spans="1:27">
      <c r="A49" s="16" t="s">
        <v>24</v>
      </c>
      <c r="B49" s="16" t="s">
        <v>15</v>
      </c>
      <c r="C49" s="8">
        <v>96.765159999999995</v>
      </c>
      <c r="D49" s="8">
        <v>155.77301</v>
      </c>
      <c r="E49" s="8">
        <v>172.16278</v>
      </c>
      <c r="F49" s="8">
        <v>162.98662999999999</v>
      </c>
      <c r="G49" s="8">
        <v>266.56541800000002</v>
      </c>
      <c r="H49" s="8">
        <v>367.46209399999998</v>
      </c>
      <c r="I49" s="8">
        <v>485.39887999999996</v>
      </c>
      <c r="J49" s="8">
        <v>595.14733000000001</v>
      </c>
      <c r="K49" s="8">
        <v>679.12159999999994</v>
      </c>
      <c r="L49" s="8">
        <v>814.84699000000001</v>
      </c>
      <c r="M49" s="8">
        <v>974.48119999999994</v>
      </c>
      <c r="N49" s="8">
        <v>1164.4292</v>
      </c>
      <c r="O49" s="8">
        <v>1453.21603</v>
      </c>
      <c r="P49" s="8">
        <v>1742.2212999999999</v>
      </c>
      <c r="Q49" s="8">
        <v>2020.8849999999998</v>
      </c>
      <c r="R49" s="8">
        <v>2317.3485000000001</v>
      </c>
      <c r="S49" s="8">
        <v>2578.5637999999999</v>
      </c>
      <c r="T49" s="8">
        <v>2887.8544000000002</v>
      </c>
      <c r="U49" s="8">
        <v>3314.2521999999999</v>
      </c>
      <c r="V49" s="8">
        <v>3605.6790999999998</v>
      </c>
      <c r="W49" s="8">
        <v>3967.3443000000002</v>
      </c>
      <c r="X49" s="8">
        <v>4486.3519999999999</v>
      </c>
      <c r="Y49" s="8">
        <v>4778.0036</v>
      </c>
      <c r="Z49" s="8">
        <v>5295.5905000000002</v>
      </c>
      <c r="AA49" s="8">
        <v>5653.3827000000001</v>
      </c>
    </row>
    <row r="50" spans="1:27">
      <c r="A50" s="16" t="s">
        <v>24</v>
      </c>
      <c r="B50" s="16" t="s">
        <v>6</v>
      </c>
      <c r="C50" s="8">
        <v>4.6821679429999997E-7</v>
      </c>
      <c r="D50" s="8">
        <v>4.9893355949999992E-7</v>
      </c>
      <c r="E50" s="8">
        <v>6.0089830540000001E-7</v>
      </c>
      <c r="F50" s="8">
        <v>224.2455202437875</v>
      </c>
      <c r="G50" s="8">
        <v>159.78949059592256</v>
      </c>
      <c r="H50" s="8">
        <v>169.49274061542107</v>
      </c>
      <c r="I50" s="8">
        <v>176.57681108275384</v>
      </c>
      <c r="J50" s="8">
        <v>181.18287749999999</v>
      </c>
      <c r="K50" s="8">
        <v>187.64618082772284</v>
      </c>
      <c r="L50" s="8">
        <v>205.52060091302928</v>
      </c>
      <c r="M50" s="8">
        <v>208.27065099317952</v>
      </c>
      <c r="N50" s="8">
        <v>235.4350714</v>
      </c>
      <c r="O50" s="8">
        <v>234.87648031277857</v>
      </c>
      <c r="P50" s="8">
        <v>270.96263461728586</v>
      </c>
      <c r="Q50" s="8">
        <v>289.20970839927753</v>
      </c>
      <c r="R50" s="8">
        <v>289.5181154201008</v>
      </c>
      <c r="S50" s="8">
        <v>300.16306523000003</v>
      </c>
      <c r="T50" s="8">
        <v>334.45452332247419</v>
      </c>
      <c r="U50" s="8">
        <v>347.11067710000003</v>
      </c>
      <c r="V50" s="8">
        <v>370.92463482562738</v>
      </c>
      <c r="W50" s="8">
        <v>420.50944072795346</v>
      </c>
      <c r="X50" s="8">
        <v>451.88656101678907</v>
      </c>
      <c r="Y50" s="8">
        <v>486.97224199999999</v>
      </c>
      <c r="Z50" s="8">
        <v>509.09895303368268</v>
      </c>
      <c r="AA50" s="8">
        <v>396.2815006359084</v>
      </c>
    </row>
    <row r="51" spans="1:27">
      <c r="A51" s="77" t="s">
        <v>83</v>
      </c>
      <c r="B51" s="77"/>
      <c r="C51" s="70">
        <v>61445.857349575926</v>
      </c>
      <c r="D51" s="70">
        <v>63444.335701195407</v>
      </c>
      <c r="E51" s="70">
        <v>65023.070105618361</v>
      </c>
      <c r="F51" s="70">
        <v>63483.060814452554</v>
      </c>
      <c r="G51" s="70">
        <v>65164.016261315963</v>
      </c>
      <c r="H51" s="70">
        <v>64506.856945614149</v>
      </c>
      <c r="I51" s="70">
        <v>67344.048292724226</v>
      </c>
      <c r="J51" s="70">
        <v>67639.667694546311</v>
      </c>
      <c r="K51" s="70">
        <v>66094.592131919184</v>
      </c>
      <c r="L51" s="70">
        <v>69671.179858980351</v>
      </c>
      <c r="M51" s="70">
        <v>73702.886419866976</v>
      </c>
      <c r="N51" s="70">
        <v>76740.507212999946</v>
      </c>
      <c r="O51" s="70">
        <v>77678.330011512866</v>
      </c>
      <c r="P51" s="70">
        <v>78653.176745992314</v>
      </c>
      <c r="Q51" s="70">
        <v>77086.399626068669</v>
      </c>
      <c r="R51" s="70">
        <v>84096.608179282193</v>
      </c>
      <c r="S51" s="70">
        <v>84443.820881547246</v>
      </c>
      <c r="T51" s="70">
        <v>87362.940064918512</v>
      </c>
      <c r="U51" s="70">
        <v>86234.972558096211</v>
      </c>
      <c r="V51" s="70">
        <v>87187.672769380122</v>
      </c>
      <c r="W51" s="70">
        <v>93467.562433091036</v>
      </c>
      <c r="X51" s="70">
        <v>91337.624218161014</v>
      </c>
      <c r="Y51" s="70">
        <v>90667.695185498233</v>
      </c>
      <c r="Z51" s="70">
        <v>88885.362260048292</v>
      </c>
      <c r="AA51" s="70">
        <v>94833.90564739547</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25246.865600000001</v>
      </c>
      <c r="D55" s="8">
        <v>22445.015521115445</v>
      </c>
      <c r="E55" s="8">
        <v>15945.188022681614</v>
      </c>
      <c r="F55" s="8">
        <v>2768.1938401227667</v>
      </c>
      <c r="G55" s="8">
        <v>1131.6190443035728</v>
      </c>
      <c r="H55" s="8">
        <v>5.7167227000000004E-5</v>
      </c>
      <c r="I55" s="8">
        <v>5.6067280000000003E-5</v>
      </c>
      <c r="J55" s="8">
        <v>5.4660058E-5</v>
      </c>
      <c r="K55" s="8">
        <v>3.1238072299999993E-5</v>
      </c>
      <c r="L55" s="8">
        <v>1.12863544E-5</v>
      </c>
      <c r="M55" s="8">
        <v>1.0225170399999999E-5</v>
      </c>
      <c r="N55" s="8">
        <v>1.0103855E-5</v>
      </c>
      <c r="O55" s="8">
        <v>1.0280607E-5</v>
      </c>
      <c r="P55" s="8">
        <v>1.0356357099999999E-5</v>
      </c>
      <c r="Q55" s="8">
        <v>9.6429763999999998E-6</v>
      </c>
      <c r="R55" s="8">
        <v>9.2420262999999999E-6</v>
      </c>
      <c r="S55" s="8">
        <v>8.8823389999999997E-6</v>
      </c>
      <c r="T55" s="8">
        <v>8.9063219999999999E-6</v>
      </c>
      <c r="U55" s="8">
        <v>8.4311800000000001E-6</v>
      </c>
      <c r="V55" s="8">
        <v>7.0993269000000005E-6</v>
      </c>
      <c r="W55" s="8">
        <v>7.0797712000000001E-6</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3.2122549999999999</v>
      </c>
      <c r="D57" s="8">
        <v>4.5341437E-7</v>
      </c>
      <c r="E57" s="8">
        <v>83.424369999999996</v>
      </c>
      <c r="F57" s="8">
        <v>150.24883</v>
      </c>
      <c r="G57" s="8">
        <v>215.99814000000001</v>
      </c>
      <c r="H57" s="8">
        <v>111.68861</v>
      </c>
      <c r="I57" s="8">
        <v>183.55922000000001</v>
      </c>
      <c r="J57" s="8">
        <v>76.302679999999995</v>
      </c>
      <c r="K57" s="8">
        <v>264.47143999999997</v>
      </c>
      <c r="L57" s="8">
        <v>120.39812499999999</v>
      </c>
      <c r="M57" s="8">
        <v>119.30127</v>
      </c>
      <c r="N57" s="8">
        <v>257.94857999999999</v>
      </c>
      <c r="O57" s="8">
        <v>214.30957000000001</v>
      </c>
      <c r="P57" s="8">
        <v>0</v>
      </c>
      <c r="Q57" s="8">
        <v>0</v>
      </c>
      <c r="R57" s="8">
        <v>0</v>
      </c>
      <c r="S57" s="8">
        <v>0</v>
      </c>
      <c r="T57" s="8">
        <v>0</v>
      </c>
      <c r="U57" s="8">
        <v>0</v>
      </c>
      <c r="V57" s="8">
        <v>0</v>
      </c>
      <c r="W57" s="8">
        <v>0</v>
      </c>
      <c r="X57" s="8">
        <v>0</v>
      </c>
      <c r="Y57" s="8">
        <v>0</v>
      </c>
      <c r="Z57" s="8">
        <v>0</v>
      </c>
      <c r="AA57" s="8">
        <v>0</v>
      </c>
    </row>
    <row r="58" spans="1:27">
      <c r="A58" s="16" t="s">
        <v>25</v>
      </c>
      <c r="B58" s="16" t="s">
        <v>4</v>
      </c>
      <c r="C58" s="8">
        <v>6.6567009541537665</v>
      </c>
      <c r="D58" s="8">
        <v>0.32145448692219997</v>
      </c>
      <c r="E58" s="8">
        <v>249.65228558254012</v>
      </c>
      <c r="F58" s="8">
        <v>483.83168094592753</v>
      </c>
      <c r="G58" s="8">
        <v>573.12941753657799</v>
      </c>
      <c r="H58" s="8">
        <v>258.86646746377056</v>
      </c>
      <c r="I58" s="8">
        <v>732.30555428881348</v>
      </c>
      <c r="J58" s="8">
        <v>244.78455756906533</v>
      </c>
      <c r="K58" s="8">
        <v>605.20934472684132</v>
      </c>
      <c r="L58" s="8">
        <v>404.48362436848186</v>
      </c>
      <c r="M58" s="8">
        <v>396.20229024663087</v>
      </c>
      <c r="N58" s="8">
        <v>1058.8582563778828</v>
      </c>
      <c r="O58" s="8">
        <v>862.94963895638307</v>
      </c>
      <c r="P58" s="8">
        <v>1432.9286472522811</v>
      </c>
      <c r="Q58" s="8">
        <v>1437.5779102112365</v>
      </c>
      <c r="R58" s="8">
        <v>3043.9036095801171</v>
      </c>
      <c r="S58" s="8">
        <v>1069.2869567249898</v>
      </c>
      <c r="T58" s="8">
        <v>2972.9270449730752</v>
      </c>
      <c r="U58" s="8">
        <v>1975.2143797253405</v>
      </c>
      <c r="V58" s="8">
        <v>2197.2667952057009</v>
      </c>
      <c r="W58" s="8">
        <v>3264.4245499431254</v>
      </c>
      <c r="X58" s="8">
        <v>2212.3355395932526</v>
      </c>
      <c r="Y58" s="8">
        <v>4090.8227921004163</v>
      </c>
      <c r="Z58" s="8">
        <v>3795.6357208064642</v>
      </c>
      <c r="AA58" s="8">
        <v>5901.4109723486554</v>
      </c>
    </row>
    <row r="59" spans="1:27">
      <c r="A59" s="16" t="s">
        <v>25</v>
      </c>
      <c r="B59" s="16" t="s">
        <v>2</v>
      </c>
      <c r="C59" s="8">
        <v>3258.2857230000004</v>
      </c>
      <c r="D59" s="8">
        <v>2740.0944549999999</v>
      </c>
      <c r="E59" s="8">
        <v>4095.8497899999998</v>
      </c>
      <c r="F59" s="8">
        <v>3427.36537</v>
      </c>
      <c r="G59" s="8">
        <v>2950.8924699999998</v>
      </c>
      <c r="H59" s="8">
        <v>2962.3296900000005</v>
      </c>
      <c r="I59" s="8">
        <v>2700.6759900000002</v>
      </c>
      <c r="J59" s="8">
        <v>3306.7871500000001</v>
      </c>
      <c r="K59" s="8">
        <v>3406.4699140000002</v>
      </c>
      <c r="L59" s="8">
        <v>3233.2308559999997</v>
      </c>
      <c r="M59" s="8">
        <v>2712.7883199999997</v>
      </c>
      <c r="N59" s="8">
        <v>4075.732035</v>
      </c>
      <c r="O59" s="8">
        <v>3414.9298899999999</v>
      </c>
      <c r="P59" s="8">
        <v>2949.6330799999996</v>
      </c>
      <c r="Q59" s="8">
        <v>2953.2728699999998</v>
      </c>
      <c r="R59" s="8">
        <v>2691.0586100000005</v>
      </c>
      <c r="S59" s="8">
        <v>3288.754422</v>
      </c>
      <c r="T59" s="8">
        <v>3401.7044900000001</v>
      </c>
      <c r="U59" s="8">
        <v>3222.4574749999997</v>
      </c>
      <c r="V59" s="8">
        <v>2716.2324950000007</v>
      </c>
      <c r="W59" s="8">
        <v>4070.8624200000004</v>
      </c>
      <c r="X59" s="8">
        <v>3411.9216099999994</v>
      </c>
      <c r="Y59" s="8">
        <v>2950.235545</v>
      </c>
      <c r="Z59" s="8">
        <v>2951.1204899999998</v>
      </c>
      <c r="AA59" s="8">
        <v>2683.3789299999999</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14796.821454000001</v>
      </c>
      <c r="D61" s="8">
        <v>16044.628649438117</v>
      </c>
      <c r="E61" s="8">
        <v>16405.502392577415</v>
      </c>
      <c r="F61" s="8">
        <v>26830.545243469023</v>
      </c>
      <c r="G61" s="8">
        <v>26421.980125312479</v>
      </c>
      <c r="H61" s="8">
        <v>30605.536908917449</v>
      </c>
      <c r="I61" s="8">
        <v>29648.77542641019</v>
      </c>
      <c r="J61" s="8">
        <v>33205.433225498542</v>
      </c>
      <c r="K61" s="8">
        <v>38969.309524607073</v>
      </c>
      <c r="L61" s="8">
        <v>42461.784423853613</v>
      </c>
      <c r="M61" s="8">
        <v>44680.258908155069</v>
      </c>
      <c r="N61" s="8">
        <v>42376.204085468358</v>
      </c>
      <c r="O61" s="8">
        <v>45064.663497955327</v>
      </c>
      <c r="P61" s="8">
        <v>45343.05117893983</v>
      </c>
      <c r="Q61" s="8">
        <v>48525.968387630841</v>
      </c>
      <c r="R61" s="8">
        <v>44206.243739567988</v>
      </c>
      <c r="S61" s="8">
        <v>46569.34420509039</v>
      </c>
      <c r="T61" s="8">
        <v>47001.575064673467</v>
      </c>
      <c r="U61" s="8">
        <v>48352.77846970137</v>
      </c>
      <c r="V61" s="8">
        <v>48448.971683664422</v>
      </c>
      <c r="W61" s="8">
        <v>48476.342722188201</v>
      </c>
      <c r="X61" s="8">
        <v>49807.057326598588</v>
      </c>
      <c r="Y61" s="8">
        <v>47694.447549831755</v>
      </c>
      <c r="Z61" s="8">
        <v>50400.6220640061</v>
      </c>
      <c r="AA61" s="8">
        <v>46535.966437862604</v>
      </c>
    </row>
    <row r="62" spans="1:27">
      <c r="A62" s="16" t="s">
        <v>25</v>
      </c>
      <c r="B62" s="16" t="s">
        <v>8</v>
      </c>
      <c r="C62" s="8">
        <v>3637.9368450000002</v>
      </c>
      <c r="D62" s="8">
        <v>7603.47077537117</v>
      </c>
      <c r="E62" s="8">
        <v>7734.8613576285743</v>
      </c>
      <c r="F62" s="8">
        <v>9465.8575367460944</v>
      </c>
      <c r="G62" s="8">
        <v>9602.1569253149974</v>
      </c>
      <c r="H62" s="8">
        <v>9635.0440324085594</v>
      </c>
      <c r="I62" s="8">
        <v>9791.5832113000724</v>
      </c>
      <c r="J62" s="8">
        <v>9685.9278684837918</v>
      </c>
      <c r="K62" s="8">
        <v>11741.004648712487</v>
      </c>
      <c r="L62" s="8">
        <v>12470.758513027233</v>
      </c>
      <c r="M62" s="8">
        <v>12642.557257891567</v>
      </c>
      <c r="N62" s="8">
        <v>11894.572229134261</v>
      </c>
      <c r="O62" s="8">
        <v>12185.18686345463</v>
      </c>
      <c r="P62" s="8">
        <v>11900.995747701378</v>
      </c>
      <c r="Q62" s="8">
        <v>12059.165170394466</v>
      </c>
      <c r="R62" s="8">
        <v>12250.181107478238</v>
      </c>
      <c r="S62" s="8">
        <v>12121.30300854411</v>
      </c>
      <c r="T62" s="8">
        <v>11940.478427901118</v>
      </c>
      <c r="U62" s="8">
        <v>12412.990594494742</v>
      </c>
      <c r="V62" s="8">
        <v>12521.899063441397</v>
      </c>
      <c r="W62" s="8">
        <v>11585.662451035638</v>
      </c>
      <c r="X62" s="8">
        <v>11881.557834092551</v>
      </c>
      <c r="Y62" s="8">
        <v>11483.887222600502</v>
      </c>
      <c r="Z62" s="8">
        <v>10720.0101944711</v>
      </c>
      <c r="AA62" s="8">
        <v>10578.284363174826</v>
      </c>
    </row>
    <row r="63" spans="1:27">
      <c r="A63" s="16" t="s">
        <v>25</v>
      </c>
      <c r="B63" s="16" t="s">
        <v>84</v>
      </c>
      <c r="C63" s="8">
        <v>2999.5016549999996</v>
      </c>
      <c r="D63" s="8">
        <v>5626.4338736248847</v>
      </c>
      <c r="E63" s="8">
        <v>5440.3277197048783</v>
      </c>
      <c r="F63" s="8">
        <v>6158.3024635342781</v>
      </c>
      <c r="G63" s="8">
        <v>6845.0148664380968</v>
      </c>
      <c r="H63" s="8">
        <v>6629.3096196347042</v>
      </c>
      <c r="I63" s="8">
        <v>6997.3256666104371</v>
      </c>
      <c r="J63" s="8">
        <v>6571.6860256764667</v>
      </c>
      <c r="K63" s="8">
        <v>6549.8032943752105</v>
      </c>
      <c r="L63" s="8">
        <v>6456.0648969254598</v>
      </c>
      <c r="M63" s="8">
        <v>6499.6281917063643</v>
      </c>
      <c r="N63" s="8">
        <v>6345.8619239939962</v>
      </c>
      <c r="O63" s="8">
        <v>6160.3929257168093</v>
      </c>
      <c r="P63" s="8">
        <v>6182.1933799042799</v>
      </c>
      <c r="Q63" s="8">
        <v>5685.0499325348756</v>
      </c>
      <c r="R63" s="8">
        <v>5689.7042632274142</v>
      </c>
      <c r="S63" s="8">
        <v>5475.4296948993497</v>
      </c>
      <c r="T63" s="8">
        <v>5049.7782264146408</v>
      </c>
      <c r="U63" s="8">
        <v>4760.7453809248454</v>
      </c>
      <c r="V63" s="8">
        <v>4959.2729672913001</v>
      </c>
      <c r="W63" s="8">
        <v>4676.7237219617846</v>
      </c>
      <c r="X63" s="8">
        <v>4103.7377851042802</v>
      </c>
      <c r="Y63" s="8">
        <v>4276.364584871495</v>
      </c>
      <c r="Z63" s="8">
        <v>2830.5402080080712</v>
      </c>
      <c r="AA63" s="8">
        <v>2507.0744619598563</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132.19118</v>
      </c>
      <c r="D65" s="8">
        <v>179.59009</v>
      </c>
      <c r="E65" s="8">
        <v>190.06720000000001</v>
      </c>
      <c r="F65" s="8">
        <v>147.42123000000001</v>
      </c>
      <c r="G65" s="8">
        <v>240.573305</v>
      </c>
      <c r="H65" s="8">
        <v>325.71481999999997</v>
      </c>
      <c r="I65" s="8">
        <v>436.19736999999998</v>
      </c>
      <c r="J65" s="8">
        <v>506.36184000000003</v>
      </c>
      <c r="K65" s="8">
        <v>633.52438000000006</v>
      </c>
      <c r="L65" s="8">
        <v>756.80962999999997</v>
      </c>
      <c r="M65" s="8">
        <v>948.20529999999997</v>
      </c>
      <c r="N65" s="8">
        <v>1119.30864</v>
      </c>
      <c r="O65" s="8">
        <v>1297.32996</v>
      </c>
      <c r="P65" s="8">
        <v>1682.9126000000001</v>
      </c>
      <c r="Q65" s="8">
        <v>1856.4279000000001</v>
      </c>
      <c r="R65" s="8">
        <v>2249.16696</v>
      </c>
      <c r="S65" s="8">
        <v>2316.32096</v>
      </c>
      <c r="T65" s="8">
        <v>2543.3882699999999</v>
      </c>
      <c r="U65" s="8">
        <v>2918.3444399999998</v>
      </c>
      <c r="V65" s="8">
        <v>3377.7539999999999</v>
      </c>
      <c r="W65" s="8">
        <v>3604.9250999999999</v>
      </c>
      <c r="X65" s="8">
        <v>3747.6579000000002</v>
      </c>
      <c r="Y65" s="8">
        <v>4384.5745000000006</v>
      </c>
      <c r="Z65" s="8">
        <v>4709.8510000000006</v>
      </c>
      <c r="AA65" s="8">
        <v>5564.35</v>
      </c>
    </row>
    <row r="66" spans="1:27">
      <c r="A66" s="16" t="s">
        <v>25</v>
      </c>
      <c r="B66" s="16" t="s">
        <v>6</v>
      </c>
      <c r="C66" s="8">
        <v>4.4348117199999996E-7</v>
      </c>
      <c r="D66" s="8">
        <v>4.8372260799999998E-7</v>
      </c>
      <c r="E66" s="8">
        <v>6.3229138699999985E-7</v>
      </c>
      <c r="F66" s="8">
        <v>593.49963944268654</v>
      </c>
      <c r="G66" s="8">
        <v>585.85230060580932</v>
      </c>
      <c r="H66" s="8">
        <v>599.09314061033103</v>
      </c>
      <c r="I66" s="8">
        <v>599.60060072066528</v>
      </c>
      <c r="J66" s="8">
        <v>607.41650076785288</v>
      </c>
      <c r="K66" s="8">
        <v>607.52620087913601</v>
      </c>
      <c r="L66" s="8">
        <v>621.56800082310758</v>
      </c>
      <c r="M66" s="8">
        <v>620.35640085516513</v>
      </c>
      <c r="N66" s="8">
        <v>631.02323634000004</v>
      </c>
      <c r="O66" s="8">
        <v>623.98979290860302</v>
      </c>
      <c r="P66" s="8">
        <v>627.87476528000002</v>
      </c>
      <c r="Q66" s="8">
        <v>617.43965115820197</v>
      </c>
      <c r="R66" s="8">
        <v>620.14106328999992</v>
      </c>
      <c r="S66" s="8">
        <v>613.86840169548623</v>
      </c>
      <c r="T66" s="8">
        <v>627.88430320248801</v>
      </c>
      <c r="U66" s="8">
        <v>637.68287978000001</v>
      </c>
      <c r="V66" s="8">
        <v>617.28114509724503</v>
      </c>
      <c r="W66" s="8">
        <v>614.12959942760619</v>
      </c>
      <c r="X66" s="8">
        <v>615.90249795941031</v>
      </c>
      <c r="Y66" s="8">
        <v>603.94549653142553</v>
      </c>
      <c r="Z66" s="8">
        <v>600.70769883356888</v>
      </c>
      <c r="AA66" s="8">
        <v>597.077662335848</v>
      </c>
    </row>
    <row r="67" spans="1:27">
      <c r="A67" s="77" t="s">
        <v>83</v>
      </c>
      <c r="B67" s="77"/>
      <c r="C67" s="70">
        <v>50081.471413397645</v>
      </c>
      <c r="D67" s="70">
        <v>54639.554819973673</v>
      </c>
      <c r="E67" s="70">
        <v>50144.873138807307</v>
      </c>
      <c r="F67" s="70">
        <v>50025.265834260776</v>
      </c>
      <c r="G67" s="70">
        <v>48567.216594511527</v>
      </c>
      <c r="H67" s="70">
        <v>51127.583346202046</v>
      </c>
      <c r="I67" s="70">
        <v>51090.023095397461</v>
      </c>
      <c r="J67" s="70">
        <v>54204.699902655775</v>
      </c>
      <c r="K67" s="70">
        <v>62777.318778538829</v>
      </c>
      <c r="L67" s="70">
        <v>66525.098081284261</v>
      </c>
      <c r="M67" s="70">
        <v>68619.297949079963</v>
      </c>
      <c r="N67" s="70">
        <v>67759.508996418357</v>
      </c>
      <c r="O67" s="70">
        <v>69823.752149272361</v>
      </c>
      <c r="P67" s="70">
        <v>70119.589409434106</v>
      </c>
      <c r="Q67" s="70">
        <v>73134.901831572599</v>
      </c>
      <c r="R67" s="70">
        <v>70750.399362385782</v>
      </c>
      <c r="S67" s="70">
        <v>71454.307657836645</v>
      </c>
      <c r="T67" s="70">
        <v>73537.735836071108</v>
      </c>
      <c r="U67" s="70">
        <v>74280.213628057463</v>
      </c>
      <c r="V67" s="70">
        <v>74838.678156799389</v>
      </c>
      <c r="W67" s="70">
        <v>76293.070571636112</v>
      </c>
      <c r="X67" s="70">
        <v>75780.170493348094</v>
      </c>
      <c r="Y67" s="70">
        <v>75484.277690935589</v>
      </c>
      <c r="Z67" s="70">
        <v>76008.487376125311</v>
      </c>
      <c r="AA67" s="70">
        <v>74367.542827681798</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1260.2924399999999</v>
      </c>
      <c r="D72" s="8">
        <v>768.42779666841159</v>
      </c>
      <c r="E72" s="8">
        <v>1676.8687020537579</v>
      </c>
      <c r="F72" s="8">
        <v>1556.724401959983</v>
      </c>
      <c r="G72" s="8">
        <v>1769.929002914532</v>
      </c>
      <c r="H72" s="8">
        <v>1543.416002984894</v>
      </c>
      <c r="I72" s="8">
        <v>1674.4855050524029</v>
      </c>
      <c r="J72" s="8">
        <v>1818.4153057657165</v>
      </c>
      <c r="K72" s="8">
        <v>1649.7483055589066</v>
      </c>
      <c r="L72" s="8">
        <v>1204.9692053493436</v>
      </c>
      <c r="M72" s="8">
        <v>1260.3392053943353</v>
      </c>
      <c r="N72" s="8">
        <v>1.1016611000000001E-5</v>
      </c>
      <c r="O72" s="8">
        <v>1.09714E-5</v>
      </c>
      <c r="P72" s="8">
        <v>1.0813069999999999E-5</v>
      </c>
      <c r="Q72" s="8">
        <v>1.0715945E-5</v>
      </c>
      <c r="R72" s="8">
        <v>1.0645124E-5</v>
      </c>
      <c r="S72" s="8">
        <v>1.0974683E-5</v>
      </c>
      <c r="T72" s="8">
        <v>1.1890775E-5</v>
      </c>
      <c r="U72" s="8">
        <v>1.1373022E-5</v>
      </c>
      <c r="V72" s="8">
        <v>1.14781915E-5</v>
      </c>
      <c r="W72" s="8">
        <v>1.17992895E-5</v>
      </c>
      <c r="X72" s="8">
        <v>1.1879417E-5</v>
      </c>
      <c r="Y72" s="8">
        <v>1.1869448999999999E-5</v>
      </c>
      <c r="Z72" s="8">
        <v>1.1789251999999999E-5</v>
      </c>
      <c r="AA72" s="8">
        <v>4.2364719999999999E-5</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1004.769530582709</v>
      </c>
      <c r="D74" s="8">
        <v>23.727031189502529</v>
      </c>
      <c r="E74" s="8">
        <v>526.20600020765119</v>
      </c>
      <c r="F74" s="8">
        <v>889.04780029270796</v>
      </c>
      <c r="G74" s="8">
        <v>839.15692595074245</v>
      </c>
      <c r="H74" s="8">
        <v>753.46511662074511</v>
      </c>
      <c r="I74" s="8">
        <v>878.96916040167582</v>
      </c>
      <c r="J74" s="8">
        <v>709.2827112052056</v>
      </c>
      <c r="K74" s="8">
        <v>807.63847325938877</v>
      </c>
      <c r="L74" s="8">
        <v>457.80064972630186</v>
      </c>
      <c r="M74" s="8">
        <v>498.20407199534776</v>
      </c>
      <c r="N74" s="8">
        <v>720.54975015036746</v>
      </c>
      <c r="O74" s="8">
        <v>934.78340575060042</v>
      </c>
      <c r="P74" s="8">
        <v>1033.4242692558084</v>
      </c>
      <c r="Q74" s="8">
        <v>940.56965653868428</v>
      </c>
      <c r="R74" s="8">
        <v>938.94898862665207</v>
      </c>
      <c r="S74" s="8">
        <v>801.94875136014173</v>
      </c>
      <c r="T74" s="8">
        <v>1114.4579409566791</v>
      </c>
      <c r="U74" s="8">
        <v>379.84778493418287</v>
      </c>
      <c r="V74" s="8">
        <v>403.16788034513377</v>
      </c>
      <c r="W74" s="8">
        <v>519.01190211798325</v>
      </c>
      <c r="X74" s="8">
        <v>564.49800296753494</v>
      </c>
      <c r="Y74" s="8">
        <v>591.59327519213139</v>
      </c>
      <c r="Z74" s="8">
        <v>611.01533514724997</v>
      </c>
      <c r="AA74" s="8">
        <v>877.13682604137693</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8750.5434749999986</v>
      </c>
      <c r="D77" s="8">
        <v>9625.7610612186691</v>
      </c>
      <c r="E77" s="8">
        <v>9393.5148550032973</v>
      </c>
      <c r="F77" s="8">
        <v>10554.746451342777</v>
      </c>
      <c r="G77" s="8">
        <v>10355.345749001901</v>
      </c>
      <c r="H77" s="8">
        <v>10721.6838513374</v>
      </c>
      <c r="I77" s="8">
        <v>9934.0671358936088</v>
      </c>
      <c r="J77" s="8">
        <v>9758.0542990024642</v>
      </c>
      <c r="K77" s="8">
        <v>9241.8241578438501</v>
      </c>
      <c r="L77" s="8">
        <v>9792.2974262116877</v>
      </c>
      <c r="M77" s="8">
        <v>9932.6468706999785</v>
      </c>
      <c r="N77" s="8">
        <v>12710.160913328105</v>
      </c>
      <c r="O77" s="8">
        <v>13185.788202155221</v>
      </c>
      <c r="P77" s="8">
        <v>12365.939577160027</v>
      </c>
      <c r="Q77" s="8">
        <v>13115.046793566413</v>
      </c>
      <c r="R77" s="8">
        <v>12401.516243068685</v>
      </c>
      <c r="S77" s="8">
        <v>12990.448555435014</v>
      </c>
      <c r="T77" s="8">
        <v>11438.225122543141</v>
      </c>
      <c r="U77" s="8">
        <v>14096.223698046999</v>
      </c>
      <c r="V77" s="8">
        <v>13651.46494108928</v>
      </c>
      <c r="W77" s="8">
        <v>13513.518137620136</v>
      </c>
      <c r="X77" s="8">
        <v>13830.085400967271</v>
      </c>
      <c r="Y77" s="8">
        <v>12994.030977008993</v>
      </c>
      <c r="Z77" s="8">
        <v>13099.152881109108</v>
      </c>
      <c r="AA77" s="8">
        <v>12177.94008514093</v>
      </c>
    </row>
    <row r="78" spans="1:27">
      <c r="A78" s="16" t="s">
        <v>26</v>
      </c>
      <c r="B78" s="16" t="s">
        <v>8</v>
      </c>
      <c r="C78" s="8">
        <v>1447.377158</v>
      </c>
      <c r="D78" s="8">
        <v>1772.6574756925099</v>
      </c>
      <c r="E78" s="8">
        <v>1717.1400590802893</v>
      </c>
      <c r="F78" s="8">
        <v>2973.7776439706968</v>
      </c>
      <c r="G78" s="8">
        <v>2890.7635132639716</v>
      </c>
      <c r="H78" s="8">
        <v>2901.7277844191512</v>
      </c>
      <c r="I78" s="8">
        <v>2878.3482019025582</v>
      </c>
      <c r="J78" s="8">
        <v>2847.228932252086</v>
      </c>
      <c r="K78" s="8">
        <v>2879.1954586639563</v>
      </c>
      <c r="L78" s="8">
        <v>3002.6548867219813</v>
      </c>
      <c r="M78" s="8">
        <v>3149.152546785127</v>
      </c>
      <c r="N78" s="8">
        <v>3037.4630201382038</v>
      </c>
      <c r="O78" s="8">
        <v>3078.7839989310246</v>
      </c>
      <c r="P78" s="8">
        <v>3032.7348423942835</v>
      </c>
      <c r="Q78" s="8">
        <v>3116.26433918676</v>
      </c>
      <c r="R78" s="8">
        <v>3648.5130287458182</v>
      </c>
      <c r="S78" s="8">
        <v>3642.6772436368501</v>
      </c>
      <c r="T78" s="8">
        <v>5455.0936298689003</v>
      </c>
      <c r="U78" s="8">
        <v>5014.2168513397519</v>
      </c>
      <c r="V78" s="8">
        <v>5348.2508221579483</v>
      </c>
      <c r="W78" s="8">
        <v>5101.9674235812281</v>
      </c>
      <c r="X78" s="8">
        <v>4698.438430792542</v>
      </c>
      <c r="Y78" s="8">
        <v>4544.1512494707322</v>
      </c>
      <c r="Z78" s="8">
        <v>4540.6114078554201</v>
      </c>
      <c r="AA78" s="8">
        <v>4548.5559861851907</v>
      </c>
    </row>
    <row r="79" spans="1:27">
      <c r="A79" s="16" t="s">
        <v>26</v>
      </c>
      <c r="B79" s="16" t="s">
        <v>84</v>
      </c>
      <c r="C79" s="8">
        <v>1109.8349686000001</v>
      </c>
      <c r="D79" s="8">
        <v>2316.5752669200306</v>
      </c>
      <c r="E79" s="8">
        <v>1938.2161728656088</v>
      </c>
      <c r="F79" s="8">
        <v>1908.8512303843302</v>
      </c>
      <c r="G79" s="8">
        <v>2035.782079553833</v>
      </c>
      <c r="H79" s="8">
        <v>2004.95896487917</v>
      </c>
      <c r="I79" s="8">
        <v>2061.7346800678802</v>
      </c>
      <c r="J79" s="8">
        <v>1958.6634110575501</v>
      </c>
      <c r="K79" s="8">
        <v>1879.8189968654901</v>
      </c>
      <c r="L79" s="8">
        <v>1788.21872607501</v>
      </c>
      <c r="M79" s="8">
        <v>1768.62809628488</v>
      </c>
      <c r="N79" s="8">
        <v>1724.0706236159449</v>
      </c>
      <c r="O79" s="8">
        <v>1734.9209435098401</v>
      </c>
      <c r="P79" s="8">
        <v>1770.0601052731638</v>
      </c>
      <c r="Q79" s="8">
        <v>1586.829710447196</v>
      </c>
      <c r="R79" s="8">
        <v>1751.7649543437897</v>
      </c>
      <c r="S79" s="8">
        <v>1623.17099171727</v>
      </c>
      <c r="T79" s="8">
        <v>1531.86067484409</v>
      </c>
      <c r="U79" s="8">
        <v>1302.962449762196</v>
      </c>
      <c r="V79" s="8">
        <v>1393.43626820599</v>
      </c>
      <c r="W79" s="8">
        <v>1393.75270132692</v>
      </c>
      <c r="X79" s="8">
        <v>1265.5000717977041</v>
      </c>
      <c r="Y79" s="8">
        <v>1254.2717638223041</v>
      </c>
      <c r="Z79" s="8">
        <v>758.03177191242503</v>
      </c>
      <c r="AA79" s="8">
        <v>955.65127216074006</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127.97186000000001</v>
      </c>
      <c r="D81" s="8">
        <v>216.17230000000001</v>
      </c>
      <c r="E81" s="8">
        <v>215.15984</v>
      </c>
      <c r="F81" s="8">
        <v>142.29401999999999</v>
      </c>
      <c r="G81" s="8">
        <v>194.12929700000001</v>
      </c>
      <c r="H81" s="8">
        <v>229.011674</v>
      </c>
      <c r="I81" s="8">
        <v>281.14678500000002</v>
      </c>
      <c r="J81" s="8">
        <v>303.19841300000002</v>
      </c>
      <c r="K81" s="8">
        <v>355.31714600000004</v>
      </c>
      <c r="L81" s="8">
        <v>384.54048499999999</v>
      </c>
      <c r="M81" s="8">
        <v>442.86383000000001</v>
      </c>
      <c r="N81" s="8">
        <v>501.29048</v>
      </c>
      <c r="O81" s="8">
        <v>579.27531999999997</v>
      </c>
      <c r="P81" s="8">
        <v>707.98489999999993</v>
      </c>
      <c r="Q81" s="8">
        <v>728.09995000000004</v>
      </c>
      <c r="R81" s="8">
        <v>882.48479999999995</v>
      </c>
      <c r="S81" s="8">
        <v>883.72748000000001</v>
      </c>
      <c r="T81" s="8">
        <v>1062.5803000000001</v>
      </c>
      <c r="U81" s="8">
        <v>1107.7318700000001</v>
      </c>
      <c r="V81" s="8">
        <v>1269.8701000000001</v>
      </c>
      <c r="W81" s="8">
        <v>1396.1224400000001</v>
      </c>
      <c r="X81" s="8">
        <v>1460.90724</v>
      </c>
      <c r="Y81" s="8">
        <v>1675.9766999999999</v>
      </c>
      <c r="Z81" s="8">
        <v>1733.4497700000002</v>
      </c>
      <c r="AA81" s="8">
        <v>1947.1439399999999</v>
      </c>
    </row>
    <row r="82" spans="1:27">
      <c r="A82" s="16" t="s">
        <v>26</v>
      </c>
      <c r="B82" s="16" t="s">
        <v>6</v>
      </c>
      <c r="C82" s="8">
        <v>266.68723000880834</v>
      </c>
      <c r="D82" s="8">
        <v>5.1256633600000004E-7</v>
      </c>
      <c r="E82" s="8">
        <v>6.9683744099999991E-7</v>
      </c>
      <c r="F82" s="8">
        <v>104.77595026640952</v>
      </c>
      <c r="G82" s="8">
        <v>6.7531761200000006E-7</v>
      </c>
      <c r="H82" s="8">
        <v>6.5507728550000001E-7</v>
      </c>
      <c r="I82" s="8">
        <v>2.306877594704599</v>
      </c>
      <c r="J82" s="8">
        <v>8.888607925000001E-7</v>
      </c>
      <c r="K82" s="8">
        <v>7.1674106286029398</v>
      </c>
      <c r="L82" s="8">
        <v>9.3159080130933951</v>
      </c>
      <c r="M82" s="8">
        <v>9.8219722505235474</v>
      </c>
      <c r="N82" s="8">
        <v>30.688644419999999</v>
      </c>
      <c r="O82" s="8">
        <v>35.4951504948314</v>
      </c>
      <c r="P82" s="8">
        <v>65.216099009999994</v>
      </c>
      <c r="Q82" s="8">
        <v>64.793700418167134</v>
      </c>
      <c r="R82" s="8">
        <v>81.312050029999995</v>
      </c>
      <c r="S82" s="8">
        <v>62.971337420826366</v>
      </c>
      <c r="T82" s="8">
        <v>148.15916202255761</v>
      </c>
      <c r="U82" s="8">
        <v>106.43159203</v>
      </c>
      <c r="V82" s="8">
        <v>113.15904862548753</v>
      </c>
      <c r="W82" s="8">
        <v>171.95044403</v>
      </c>
      <c r="X82" s="8">
        <v>203.32636252935202</v>
      </c>
      <c r="Y82" s="8">
        <v>222.60582103138447</v>
      </c>
      <c r="Z82" s="8">
        <v>209.27279603351133</v>
      </c>
      <c r="AA82" s="8">
        <v>69.034915735866036</v>
      </c>
    </row>
    <row r="83" spans="1:27">
      <c r="A83" s="77" t="s">
        <v>83</v>
      </c>
      <c r="B83" s="77"/>
      <c r="C83" s="70">
        <v>13967.476662191515</v>
      </c>
      <c r="D83" s="70">
        <v>14723.320932201688</v>
      </c>
      <c r="E83" s="70">
        <v>15467.105629907441</v>
      </c>
      <c r="F83" s="70">
        <v>18130.217498216905</v>
      </c>
      <c r="G83" s="70">
        <v>18085.106568360297</v>
      </c>
      <c r="H83" s="70">
        <v>18154.263394896439</v>
      </c>
      <c r="I83" s="70">
        <v>17711.058345912828</v>
      </c>
      <c r="J83" s="70">
        <v>17394.84307317188</v>
      </c>
      <c r="K83" s="70">
        <v>16820.709948820197</v>
      </c>
      <c r="L83" s="70">
        <v>16639.797287097419</v>
      </c>
      <c r="M83" s="70">
        <v>17061.656593410189</v>
      </c>
      <c r="N83" s="70">
        <v>18724.22344266923</v>
      </c>
      <c r="O83" s="70">
        <v>19549.047031812923</v>
      </c>
      <c r="P83" s="70">
        <v>18975.359803906351</v>
      </c>
      <c r="Q83" s="70">
        <v>19551.604160873165</v>
      </c>
      <c r="R83" s="70">
        <v>19704.540075460067</v>
      </c>
      <c r="S83" s="70">
        <v>20004.944370544788</v>
      </c>
      <c r="T83" s="70">
        <v>20750.376842126148</v>
      </c>
      <c r="U83" s="70">
        <v>22007.414257486151</v>
      </c>
      <c r="V83" s="70">
        <v>22179.34907190203</v>
      </c>
      <c r="W83" s="70">
        <v>22096.323060475559</v>
      </c>
      <c r="X83" s="70">
        <v>22022.755520933821</v>
      </c>
      <c r="Y83" s="70">
        <v>21282.629798394995</v>
      </c>
      <c r="Z83" s="70">
        <v>20951.533973846967</v>
      </c>
      <c r="AA83" s="70">
        <v>20575.463067628822</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1.1434330999999999E-6</v>
      </c>
      <c r="E88" s="8">
        <v>1.1457702999999999E-6</v>
      </c>
      <c r="F88" s="8">
        <v>1.0429321999999999E-6</v>
      </c>
      <c r="G88" s="8">
        <v>1.9700162000000001E-6</v>
      </c>
      <c r="H88" s="8">
        <v>2.0119405000000001E-6</v>
      </c>
      <c r="I88" s="8">
        <v>2.4193673E-6</v>
      </c>
      <c r="J88" s="8">
        <v>2.3677949000000001E-6</v>
      </c>
      <c r="K88" s="8">
        <v>2.2702709999999999E-6</v>
      </c>
      <c r="L88" s="8">
        <v>2.2449187E-6</v>
      </c>
      <c r="M88" s="8">
        <v>2.2467966000000002E-6</v>
      </c>
      <c r="N88" s="8">
        <v>2.2720914999999999E-6</v>
      </c>
      <c r="O88" s="8">
        <v>2.2948236000000001E-6</v>
      </c>
      <c r="P88" s="8">
        <v>2.3802219999999999E-6</v>
      </c>
      <c r="Q88" s="8">
        <v>2.5431010000000001E-6</v>
      </c>
      <c r="R88" s="8">
        <v>2.6968402999999998E-6</v>
      </c>
      <c r="S88" s="8">
        <v>2.7015850999999998E-6</v>
      </c>
      <c r="T88" s="8">
        <v>2.9916994E-6</v>
      </c>
      <c r="U88" s="8">
        <v>2.9794805E-6</v>
      </c>
      <c r="V88" s="8">
        <v>2.9736159999999998E-6</v>
      </c>
      <c r="W88" s="8">
        <v>3.1962258999999999E-6</v>
      </c>
      <c r="X88" s="8">
        <v>3.2300823E-6</v>
      </c>
      <c r="Y88" s="8">
        <v>3.7909124000000001E-6</v>
      </c>
      <c r="Z88" s="8">
        <v>3.7725144E-6</v>
      </c>
      <c r="AA88" s="8">
        <v>5.9578147000000003E-6</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9.1158516999999997E-7</v>
      </c>
      <c r="D90" s="8">
        <v>1.5424026300000001E-6</v>
      </c>
      <c r="E90" s="8">
        <v>1.5719856599999998E-6</v>
      </c>
      <c r="F90" s="8">
        <v>1.00149494577364</v>
      </c>
      <c r="G90" s="8">
        <v>1.6426779192555498</v>
      </c>
      <c r="H90" s="8">
        <v>2.1605477627573997</v>
      </c>
      <c r="I90" s="8">
        <v>8.6955642367898509</v>
      </c>
      <c r="J90" s="8">
        <v>4.8499936840609999E-2</v>
      </c>
      <c r="K90" s="8">
        <v>5.5908288021532995</v>
      </c>
      <c r="L90" s="8">
        <v>9.4416957395091003</v>
      </c>
      <c r="M90" s="8">
        <v>6.05900227834241</v>
      </c>
      <c r="N90" s="8">
        <v>14.1042103389545</v>
      </c>
      <c r="O90" s="8">
        <v>9.3747541183210998</v>
      </c>
      <c r="P90" s="8">
        <v>11.51960173045126</v>
      </c>
      <c r="Q90" s="8">
        <v>2.7049771288971001</v>
      </c>
      <c r="R90" s="8">
        <v>7.2709573795259992</v>
      </c>
      <c r="S90" s="8">
        <v>0.23590060345553998</v>
      </c>
      <c r="T90" s="8">
        <v>6.4252171219312997</v>
      </c>
      <c r="U90" s="8">
        <v>4.8574299826606993</v>
      </c>
      <c r="V90" s="8">
        <v>3.3363637774375303</v>
      </c>
      <c r="W90" s="8">
        <v>3.38612836123654</v>
      </c>
      <c r="X90" s="8">
        <v>3.7998821735072399</v>
      </c>
      <c r="Y90" s="8">
        <v>9.7488771819774005</v>
      </c>
      <c r="Z90" s="8">
        <v>5.1958743303168999</v>
      </c>
      <c r="AA90" s="8">
        <v>3.7262112999999999E-6</v>
      </c>
    </row>
    <row r="91" spans="1:27">
      <c r="A91" s="16" t="s">
        <v>27</v>
      </c>
      <c r="B91" s="16" t="s">
        <v>2</v>
      </c>
      <c r="C91" s="8">
        <v>10019.80479</v>
      </c>
      <c r="D91" s="8">
        <v>7587.4490350000005</v>
      </c>
      <c r="E91" s="8">
        <v>8017.4602599999998</v>
      </c>
      <c r="F91" s="8">
        <v>9698.1253899999992</v>
      </c>
      <c r="G91" s="8">
        <v>9629.1742200000008</v>
      </c>
      <c r="H91" s="8">
        <v>8939.7143400000004</v>
      </c>
      <c r="I91" s="8">
        <v>8647.3622099999993</v>
      </c>
      <c r="J91" s="8">
        <v>8872.6123200000002</v>
      </c>
      <c r="K91" s="8">
        <v>9611.4703999999983</v>
      </c>
      <c r="L91" s="8">
        <v>8454.2084299999988</v>
      </c>
      <c r="M91" s="8">
        <v>8307.1596399999999</v>
      </c>
      <c r="N91" s="8">
        <v>9485.3474299999998</v>
      </c>
      <c r="O91" s="8">
        <v>8528.51188</v>
      </c>
      <c r="P91" s="8">
        <v>7867.858189999999</v>
      </c>
      <c r="Q91" s="8">
        <v>7553.6680239999996</v>
      </c>
      <c r="R91" s="8">
        <v>7371.1260000000011</v>
      </c>
      <c r="S91" s="8">
        <v>7999.0194800000008</v>
      </c>
      <c r="T91" s="8">
        <v>7872.2248099999997</v>
      </c>
      <c r="U91" s="8">
        <v>6789.999209999999</v>
      </c>
      <c r="V91" s="8">
        <v>6958.6460480000005</v>
      </c>
      <c r="W91" s="8">
        <v>8372.6474140000009</v>
      </c>
      <c r="X91" s="8">
        <v>6981.0048099999985</v>
      </c>
      <c r="Y91" s="8">
        <v>7118.1048799999999</v>
      </c>
      <c r="Z91" s="8">
        <v>6967.7630360000012</v>
      </c>
      <c r="AA91" s="8">
        <v>7702.088420000001</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1748.278699</v>
      </c>
      <c r="D93" s="8">
        <v>3876.399249218181</v>
      </c>
      <c r="E93" s="8">
        <v>4650.3332322074421</v>
      </c>
      <c r="F93" s="8">
        <v>5563.2673740040236</v>
      </c>
      <c r="G93" s="8">
        <v>6193.260945549765</v>
      </c>
      <c r="H93" s="8">
        <v>7176.4574478979703</v>
      </c>
      <c r="I93" s="8">
        <v>7042.3049878129495</v>
      </c>
      <c r="J93" s="8">
        <v>7482.7312495078731</v>
      </c>
      <c r="K93" s="8">
        <v>7831.5186087824022</v>
      </c>
      <c r="L93" s="8">
        <v>8124.5450679042251</v>
      </c>
      <c r="M93" s="8">
        <v>8571.2154406959635</v>
      </c>
      <c r="N93" s="8">
        <v>8342.4840200214439</v>
      </c>
      <c r="O93" s="8">
        <v>8612.1846943952951</v>
      </c>
      <c r="P93" s="8">
        <v>7984.6367899857632</v>
      </c>
      <c r="Q93" s="8">
        <v>8486.3683043854926</v>
      </c>
      <c r="R93" s="8">
        <v>7958.6363148775272</v>
      </c>
      <c r="S93" s="8">
        <v>8298.2996676800394</v>
      </c>
      <c r="T93" s="8">
        <v>8470.2628329414001</v>
      </c>
      <c r="U93" s="8">
        <v>8259.6400427741592</v>
      </c>
      <c r="V93" s="8">
        <v>8461.4364896429252</v>
      </c>
      <c r="W93" s="8">
        <v>8184.581544295228</v>
      </c>
      <c r="X93" s="8">
        <v>8236.318810173465</v>
      </c>
      <c r="Y93" s="8">
        <v>7582.6448606583772</v>
      </c>
      <c r="Z93" s="8">
        <v>8188.2700211723095</v>
      </c>
      <c r="AA93" s="8">
        <v>7281.737967972037</v>
      </c>
    </row>
    <row r="94" spans="1:27">
      <c r="A94" s="16" t="s">
        <v>27</v>
      </c>
      <c r="B94" s="16" t="s">
        <v>8</v>
      </c>
      <c r="C94" s="8">
        <v>0</v>
      </c>
      <c r="D94" s="8">
        <v>540.15070169768705</v>
      </c>
      <c r="E94" s="8">
        <v>636.43090256752191</v>
      </c>
      <c r="F94" s="8">
        <v>638.08905628268087</v>
      </c>
      <c r="G94" s="8">
        <v>655.16920694533724</v>
      </c>
      <c r="H94" s="8">
        <v>646.37164698860568</v>
      </c>
      <c r="I94" s="8">
        <v>673.52167734045315</v>
      </c>
      <c r="J94" s="8">
        <v>662.06690709558859</v>
      </c>
      <c r="K94" s="8">
        <v>652.41376647438619</v>
      </c>
      <c r="L94" s="8">
        <v>662.49360856934561</v>
      </c>
      <c r="M94" s="8">
        <v>660.90936847063233</v>
      </c>
      <c r="N94" s="8">
        <v>646.55631083092067</v>
      </c>
      <c r="O94" s="8">
        <v>637.96491503081484</v>
      </c>
      <c r="P94" s="8">
        <v>652.64997911534113</v>
      </c>
      <c r="Q94" s="8">
        <v>637.83381853413835</v>
      </c>
      <c r="R94" s="8">
        <v>663.50871921168073</v>
      </c>
      <c r="S94" s="8">
        <v>650.980019399659</v>
      </c>
      <c r="T94" s="8">
        <v>642.21331905343925</v>
      </c>
      <c r="U94" s="8">
        <v>665.88746883663475</v>
      </c>
      <c r="V94" s="8">
        <v>659.15021834888387</v>
      </c>
      <c r="W94" s="8">
        <v>636.91691908574671</v>
      </c>
      <c r="X94" s="8">
        <v>631.20061910482809</v>
      </c>
      <c r="Y94" s="8">
        <v>643.65082068051356</v>
      </c>
      <c r="Z94" s="8">
        <v>631.44227954558642</v>
      </c>
      <c r="AA94" s="8">
        <v>651.0650803276103</v>
      </c>
    </row>
    <row r="95" spans="1:27">
      <c r="A95" s="16" t="s">
        <v>27</v>
      </c>
      <c r="B95" s="16" t="s">
        <v>84</v>
      </c>
      <c r="C95" s="8">
        <v>0</v>
      </c>
      <c r="D95" s="8">
        <v>1.4578367600000002E-5</v>
      </c>
      <c r="E95" s="8">
        <v>1.81114856E-5</v>
      </c>
      <c r="F95" s="8">
        <v>4.5475401000000004E-5</v>
      </c>
      <c r="G95" s="8">
        <v>4.8574117499999991E-5</v>
      </c>
      <c r="H95" s="8">
        <v>5.8267652E-5</v>
      </c>
      <c r="I95" s="8">
        <v>5.1975075999999997E-5</v>
      </c>
      <c r="J95" s="8">
        <v>5.7268582E-5</v>
      </c>
      <c r="K95" s="8">
        <v>7.4004452000000001E-5</v>
      </c>
      <c r="L95" s="8">
        <v>8.0847987999999989E-5</v>
      </c>
      <c r="M95" s="8">
        <v>7.9271473999999997E-5</v>
      </c>
      <c r="N95" s="8">
        <v>8.0294560999999995E-5</v>
      </c>
      <c r="O95" s="8">
        <v>8.0949848999999996E-5</v>
      </c>
      <c r="P95" s="8">
        <v>8.7088498000000006E-5</v>
      </c>
      <c r="Q95" s="8">
        <v>8.8031376E-5</v>
      </c>
      <c r="R95" s="8">
        <v>1.2505998799999999E-4</v>
      </c>
      <c r="S95" s="8">
        <v>1.2468725400000002E-4</v>
      </c>
      <c r="T95" s="8">
        <v>1.2698325299999999E-4</v>
      </c>
      <c r="U95" s="8">
        <v>1.38958938E-4</v>
      </c>
      <c r="V95" s="8">
        <v>1.4326943600000001E-4</v>
      </c>
      <c r="W95" s="8">
        <v>1.56454323E-4</v>
      </c>
      <c r="X95" s="8">
        <v>1.48958308E-4</v>
      </c>
      <c r="Y95" s="8">
        <v>1.5229567300000001E-4</v>
      </c>
      <c r="Z95" s="8">
        <v>1.6356091000000001E-4</v>
      </c>
      <c r="AA95" s="8">
        <v>1.8774665299999997E-4</v>
      </c>
    </row>
    <row r="96" spans="1:27">
      <c r="A96" s="16" t="s">
        <v>27</v>
      </c>
      <c r="B96" s="16" t="s">
        <v>187</v>
      </c>
      <c r="C96" s="8">
        <v>0</v>
      </c>
      <c r="D96" s="8">
        <v>0</v>
      </c>
      <c r="E96" s="8">
        <v>4.0728223000000002E-6</v>
      </c>
      <c r="F96" s="8">
        <v>7.3073299999999999E-6</v>
      </c>
      <c r="G96" s="8">
        <v>7.8446370000000006E-6</v>
      </c>
      <c r="H96" s="8">
        <v>8.3486860000000002E-6</v>
      </c>
      <c r="I96" s="8">
        <v>8.482995999999999E-6</v>
      </c>
      <c r="J96" s="8">
        <v>8.9915561E-6</v>
      </c>
      <c r="K96" s="8">
        <v>1.0422665E-5</v>
      </c>
      <c r="L96" s="8">
        <v>1.1291810600000001E-5</v>
      </c>
      <c r="M96" s="8">
        <v>1.1231349399999999E-5</v>
      </c>
      <c r="N96" s="8">
        <v>1.14789488E-5</v>
      </c>
      <c r="O96" s="8">
        <v>1.1790202700000001E-5</v>
      </c>
      <c r="P96" s="8">
        <v>1.2899162400000001E-5</v>
      </c>
      <c r="Q96" s="8">
        <v>1.2938029E-5</v>
      </c>
      <c r="R96" s="8">
        <v>1.6003599600000001E-5</v>
      </c>
      <c r="S96" s="8">
        <v>1.60625545E-5</v>
      </c>
      <c r="T96" s="8">
        <v>1.7553357799999999E-5</v>
      </c>
      <c r="U96" s="8">
        <v>1.8915013999999999E-5</v>
      </c>
      <c r="V96" s="8">
        <v>1.9386991400000001E-5</v>
      </c>
      <c r="W96" s="8">
        <v>1.9909682400000001E-5</v>
      </c>
      <c r="X96" s="8">
        <v>2.08123512E-5</v>
      </c>
      <c r="Y96" s="8">
        <v>2.1356836699999998E-5</v>
      </c>
      <c r="Z96" s="8">
        <v>2.2631789399999999E-5</v>
      </c>
      <c r="AA96" s="8">
        <v>2.5018366000000001E-5</v>
      </c>
    </row>
    <row r="97" spans="1:27">
      <c r="A97" s="16" t="s">
        <v>27</v>
      </c>
      <c r="B97" s="16" t="s">
        <v>15</v>
      </c>
      <c r="C97" s="8">
        <v>1.19438</v>
      </c>
      <c r="D97" s="8">
        <v>5.7424379999999999</v>
      </c>
      <c r="E97" s="8">
        <v>7.4107304000000003</v>
      </c>
      <c r="F97" s="8">
        <v>7.4474564000000001</v>
      </c>
      <c r="G97" s="8">
        <v>11.83278406</v>
      </c>
      <c r="H97" s="8">
        <v>15.117650299999999</v>
      </c>
      <c r="I97" s="8">
        <v>19.922002599999999</v>
      </c>
      <c r="J97" s="8">
        <v>23.6922693</v>
      </c>
      <c r="K97" s="8">
        <v>31.286284000000002</v>
      </c>
      <c r="L97" s="8">
        <v>40.074255999999998</v>
      </c>
      <c r="M97" s="8">
        <v>44.786941999999996</v>
      </c>
      <c r="N97" s="8">
        <v>64.015108999999995</v>
      </c>
      <c r="O97" s="8">
        <v>71.015954999999991</v>
      </c>
      <c r="P97" s="8">
        <v>92.854422999999997</v>
      </c>
      <c r="Q97" s="8">
        <v>94.515185000000002</v>
      </c>
      <c r="R97" s="8">
        <v>120.87711400000001</v>
      </c>
      <c r="S97" s="8">
        <v>124.35026500000001</v>
      </c>
      <c r="T97" s="8">
        <v>150.33994000000001</v>
      </c>
      <c r="U97" s="8">
        <v>172.83082000000002</v>
      </c>
      <c r="V97" s="8">
        <v>189.58339000000001</v>
      </c>
      <c r="W97" s="8">
        <v>221.37015</v>
      </c>
      <c r="X97" s="8">
        <v>218.52544</v>
      </c>
      <c r="Y97" s="8">
        <v>261.00999000000002</v>
      </c>
      <c r="Z97" s="8">
        <v>276.57042999999999</v>
      </c>
      <c r="AA97" s="8">
        <v>325.67758000000003</v>
      </c>
    </row>
    <row r="98" spans="1:27">
      <c r="A98" s="16" t="s">
        <v>27</v>
      </c>
      <c r="B98" s="16" t="s">
        <v>6</v>
      </c>
      <c r="C98" s="8">
        <v>1.5062964999999999E-7</v>
      </c>
      <c r="D98" s="8">
        <v>1.5589904E-7</v>
      </c>
      <c r="E98" s="8">
        <v>1.6618239999999999E-7</v>
      </c>
      <c r="F98" s="8">
        <v>1.2743749999999999E-7</v>
      </c>
      <c r="G98" s="8">
        <v>1.4211079E-7</v>
      </c>
      <c r="H98" s="8">
        <v>1.4528280999999999E-7</v>
      </c>
      <c r="I98" s="8">
        <v>1.6451802999999999E-7</v>
      </c>
      <c r="J98" s="8">
        <v>1.6762102000000001E-7</v>
      </c>
      <c r="K98" s="8">
        <v>1.6815834999999999E-7</v>
      </c>
      <c r="L98" s="8">
        <v>1.4942548</v>
      </c>
      <c r="M98" s="8">
        <v>1.8065211E-7</v>
      </c>
      <c r="N98" s="8">
        <v>1.9791489000000001E-7</v>
      </c>
      <c r="O98" s="8">
        <v>2.0970519000000001E-7</v>
      </c>
      <c r="P98" s="8">
        <v>0.30600022999999998</v>
      </c>
      <c r="Q98" s="8">
        <v>2.4845443000000001E-7</v>
      </c>
      <c r="R98" s="8">
        <v>1.6849977</v>
      </c>
      <c r="S98" s="8">
        <v>2.6684986999999999E-7</v>
      </c>
      <c r="T98" s="8">
        <v>0.64000033999999995</v>
      </c>
      <c r="U98" s="8">
        <v>1.5473458</v>
      </c>
      <c r="V98" s="8">
        <v>3.3172245E-7</v>
      </c>
      <c r="W98" s="8">
        <v>0.59531533999999997</v>
      </c>
      <c r="X98" s="8">
        <v>3.8144934999999999E-7</v>
      </c>
      <c r="Y98" s="8">
        <v>0.58092220000000006</v>
      </c>
      <c r="Z98" s="8">
        <v>0.91029762999999997</v>
      </c>
      <c r="AA98" s="8">
        <v>0.78259841404109454</v>
      </c>
    </row>
    <row r="99" spans="1:27">
      <c r="A99" s="77" t="s">
        <v>83</v>
      </c>
      <c r="B99" s="77"/>
      <c r="C99" s="70">
        <v>11769.277870062217</v>
      </c>
      <c r="D99" s="70">
        <v>12009.741441335969</v>
      </c>
      <c r="E99" s="70">
        <v>13311.635150243212</v>
      </c>
      <c r="F99" s="70">
        <v>15907.930825585578</v>
      </c>
      <c r="G99" s="70">
        <v>16491.079893005241</v>
      </c>
      <c r="H99" s="70">
        <v>16779.821701722893</v>
      </c>
      <c r="I99" s="70">
        <v>16391.806505032146</v>
      </c>
      <c r="J99" s="70">
        <v>17041.151314635856</v>
      </c>
      <c r="K99" s="70">
        <v>18132.279974924488</v>
      </c>
      <c r="L99" s="70">
        <v>17292.257407397796</v>
      </c>
      <c r="M99" s="70">
        <v>17590.130486375208</v>
      </c>
      <c r="N99" s="70">
        <v>18552.507174434832</v>
      </c>
      <c r="O99" s="70">
        <v>17859.052293789005</v>
      </c>
      <c r="P99" s="70">
        <v>16609.825086429439</v>
      </c>
      <c r="Q99" s="70">
        <v>16775.090412809488</v>
      </c>
      <c r="R99" s="70">
        <v>16123.104246929162</v>
      </c>
      <c r="S99" s="70">
        <v>17072.885476401396</v>
      </c>
      <c r="T99" s="70">
        <v>17142.106266985083</v>
      </c>
      <c r="U99" s="70">
        <v>15894.762478246885</v>
      </c>
      <c r="V99" s="70">
        <v>16272.152675731013</v>
      </c>
      <c r="W99" s="70">
        <v>17419.497650642443</v>
      </c>
      <c r="X99" s="70">
        <v>16070.849734833988</v>
      </c>
      <c r="Y99" s="70">
        <v>15615.740528164293</v>
      </c>
      <c r="Z99" s="70">
        <v>16070.152128643429</v>
      </c>
      <c r="AA99" s="70">
        <v>15961.351869162734</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13876.393773400001</v>
      </c>
      <c r="D104" s="8">
        <v>21725.964258326858</v>
      </c>
      <c r="E104" s="8">
        <v>20517.168446291587</v>
      </c>
      <c r="F104" s="8">
        <v>25469.59092967102</v>
      </c>
      <c r="G104" s="8">
        <v>27330.937134758315</v>
      </c>
      <c r="H104" s="8">
        <v>27321.3699246051</v>
      </c>
      <c r="I104" s="8">
        <v>28055.823117788899</v>
      </c>
      <c r="J104" s="8">
        <v>28505.013778205757</v>
      </c>
      <c r="K104" s="8">
        <v>27587.927059268775</v>
      </c>
      <c r="L104" s="8">
        <v>27575.223555366134</v>
      </c>
      <c r="M104" s="8">
        <v>27249.598847912606</v>
      </c>
      <c r="N104" s="8">
        <v>26300.055306065886</v>
      </c>
      <c r="O104" s="8">
        <v>25946.758006011762</v>
      </c>
      <c r="P104" s="8">
        <v>25892.972425552449</v>
      </c>
      <c r="Q104" s="8">
        <v>24599.56679161347</v>
      </c>
      <c r="R104" s="8">
        <v>26039.82072002588</v>
      </c>
      <c r="S104" s="8">
        <v>25273.320926481512</v>
      </c>
      <c r="T104" s="8">
        <v>24051.427769021979</v>
      </c>
      <c r="U104" s="8">
        <v>22657.415640749245</v>
      </c>
      <c r="V104" s="8">
        <v>22743.570269936994</v>
      </c>
      <c r="W104" s="8">
        <v>25074.602362384172</v>
      </c>
      <c r="X104" s="8">
        <v>22821.596165942265</v>
      </c>
      <c r="Y104" s="8">
        <v>23705.689114336255</v>
      </c>
      <c r="Z104" s="8">
        <v>18576.614302974944</v>
      </c>
      <c r="AA104" s="8">
        <v>20423.061648082938</v>
      </c>
    </row>
    <row r="105" spans="1:27" collapsed="1">
      <c r="A105" s="16" t="s">
        <v>17</v>
      </c>
      <c r="B105" s="16" t="s">
        <v>188</v>
      </c>
      <c r="C105" s="8">
        <v>3218.2864300000001</v>
      </c>
      <c r="D105" s="8">
        <v>3651.8763100000001</v>
      </c>
      <c r="E105" s="8">
        <v>4744.984390877893</v>
      </c>
      <c r="F105" s="8">
        <v>9797.7948575905375</v>
      </c>
      <c r="G105" s="8">
        <v>11413.603501254229</v>
      </c>
      <c r="H105" s="8">
        <v>11470.211522320147</v>
      </c>
      <c r="I105" s="8">
        <v>12359.494703019203</v>
      </c>
      <c r="J105" s="8">
        <v>11520.396135614221</v>
      </c>
      <c r="K105" s="8">
        <v>11540.414830195681</v>
      </c>
      <c r="L105" s="8">
        <v>17185.357911763069</v>
      </c>
      <c r="M105" s="8">
        <v>16241.630954244632</v>
      </c>
      <c r="N105" s="8">
        <v>16382.393869662148</v>
      </c>
      <c r="O105" s="8">
        <v>15882.65912910726</v>
      </c>
      <c r="P105" s="8">
        <v>16091.967463679461</v>
      </c>
      <c r="Q105" s="8">
        <v>15936.260743302817</v>
      </c>
      <c r="R105" s="8">
        <v>15464.395564584987</v>
      </c>
      <c r="S105" s="8">
        <v>14989.845877247184</v>
      </c>
      <c r="T105" s="8">
        <v>14639.815747533043</v>
      </c>
      <c r="U105" s="8">
        <v>15908.779886931421</v>
      </c>
      <c r="V105" s="8">
        <v>14651.977606142915</v>
      </c>
      <c r="W105" s="8">
        <v>15567.334697619217</v>
      </c>
      <c r="X105" s="8">
        <v>13648.098942751147</v>
      </c>
      <c r="Y105" s="8">
        <v>12991.077500438087</v>
      </c>
      <c r="Z105" s="8">
        <v>13385.759289810332</v>
      </c>
      <c r="AA105" s="8">
        <v>15343.755872464173</v>
      </c>
    </row>
    <row r="106" spans="1:27">
      <c r="A106" s="16" t="s">
        <v>17</v>
      </c>
      <c r="B106" s="16" t="s">
        <v>94</v>
      </c>
      <c r="C106" s="8">
        <v>703.51289909999991</v>
      </c>
      <c r="D106" s="8">
        <v>1041.3515246000002</v>
      </c>
      <c r="E106" s="8">
        <v>1103.2893770000001</v>
      </c>
      <c r="F106" s="8">
        <v>913.79635999999994</v>
      </c>
      <c r="G106" s="8">
        <v>1388.1847365000001</v>
      </c>
      <c r="H106" s="8">
        <v>1813.5221446</v>
      </c>
      <c r="I106" s="8">
        <v>2328.2504959999997</v>
      </c>
      <c r="J106" s="8">
        <v>2732.1621450000002</v>
      </c>
      <c r="K106" s="8">
        <v>3234.0954689999999</v>
      </c>
      <c r="L106" s="8">
        <v>3845.8049490000003</v>
      </c>
      <c r="M106" s="8">
        <v>4621.0121429999999</v>
      </c>
      <c r="N106" s="8">
        <v>5405.6449309999998</v>
      </c>
      <c r="O106" s="8">
        <v>6422.7972099999997</v>
      </c>
      <c r="P106" s="8">
        <v>7982.7681349999993</v>
      </c>
      <c r="Q106" s="8">
        <v>8977.9316180000005</v>
      </c>
      <c r="R106" s="8">
        <v>10419.937010000001</v>
      </c>
      <c r="S106" s="8">
        <v>11211.979884000002</v>
      </c>
      <c r="T106" s="8">
        <v>12417.817728</v>
      </c>
      <c r="U106" s="8">
        <v>14324.081359999998</v>
      </c>
      <c r="V106" s="8">
        <v>16049.87592</v>
      </c>
      <c r="W106" s="8">
        <v>17437.136970000003</v>
      </c>
      <c r="X106" s="8">
        <v>18760.47597</v>
      </c>
      <c r="Y106" s="8">
        <v>21086.258990000002</v>
      </c>
      <c r="Z106" s="8">
        <v>22738.273049999996</v>
      </c>
      <c r="AA106" s="8">
        <v>25065.986659999999</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4966.9834060000003</v>
      </c>
      <c r="D109" s="8">
        <v>7100.5716467238826</v>
      </c>
      <c r="E109" s="8">
        <v>6802.3759738506451</v>
      </c>
      <c r="F109" s="8">
        <v>8897.5920406891109</v>
      </c>
      <c r="G109" s="8">
        <v>9329.0389939720717</v>
      </c>
      <c r="H109" s="8">
        <v>9495.4882214448044</v>
      </c>
      <c r="I109" s="8">
        <v>9619.2971826825669</v>
      </c>
      <c r="J109" s="8">
        <v>10919.003718028924</v>
      </c>
      <c r="K109" s="8">
        <v>10656.931793303296</v>
      </c>
      <c r="L109" s="8">
        <v>11072.403146336226</v>
      </c>
      <c r="M109" s="8">
        <v>10818.52078143608</v>
      </c>
      <c r="N109" s="8">
        <v>10248.867626650735</v>
      </c>
      <c r="O109" s="8">
        <v>9964.9822324223423</v>
      </c>
      <c r="P109" s="8">
        <v>9834.4583456771725</v>
      </c>
      <c r="Q109" s="8">
        <v>9462.9872718387051</v>
      </c>
      <c r="R109" s="8">
        <v>9315.1392944653926</v>
      </c>
      <c r="S109" s="8">
        <v>9015.7807378893594</v>
      </c>
      <c r="T109" s="8">
        <v>8590.5203486813098</v>
      </c>
      <c r="U109" s="8">
        <v>8312.9113852377523</v>
      </c>
      <c r="V109" s="8">
        <v>8474.5907583888184</v>
      </c>
      <c r="W109" s="8">
        <v>7734.2761723731146</v>
      </c>
      <c r="X109" s="8">
        <v>7048.0898239228154</v>
      </c>
      <c r="Y109" s="8">
        <v>7092.4623196121183</v>
      </c>
      <c r="Z109" s="8">
        <v>5738.7536893210636</v>
      </c>
      <c r="AA109" s="8">
        <v>5926.683504292716</v>
      </c>
    </row>
    <row r="110" spans="1:27">
      <c r="A110" s="16" t="s">
        <v>23</v>
      </c>
      <c r="B110" s="16" t="s">
        <v>188</v>
      </c>
      <c r="C110" s="8">
        <v>1701.4309600000001</v>
      </c>
      <c r="D110" s="8">
        <v>1943.5720100000001</v>
      </c>
      <c r="E110" s="8">
        <v>3263.7366855130854</v>
      </c>
      <c r="F110" s="8">
        <v>8438.8765479381182</v>
      </c>
      <c r="G110" s="8">
        <v>9938.222239195964</v>
      </c>
      <c r="H110" s="8">
        <v>10048.67134953964</v>
      </c>
      <c r="I110" s="8">
        <v>10727.119890076203</v>
      </c>
      <c r="J110" s="8">
        <v>10026.123522010896</v>
      </c>
      <c r="K110" s="8">
        <v>10256.796274687393</v>
      </c>
      <c r="L110" s="8">
        <v>10432.81036693362</v>
      </c>
      <c r="M110" s="8">
        <v>9760.5713594033805</v>
      </c>
      <c r="N110" s="8">
        <v>9569.8311145996959</v>
      </c>
      <c r="O110" s="8">
        <v>9070.4981135844555</v>
      </c>
      <c r="P110" s="8">
        <v>9450.8767867267925</v>
      </c>
      <c r="Q110" s="8">
        <v>9315.7245662429377</v>
      </c>
      <c r="R110" s="8">
        <v>9584.0134435339405</v>
      </c>
      <c r="S110" s="8">
        <v>9068.6137861019488</v>
      </c>
      <c r="T110" s="8">
        <v>8977.405894432517</v>
      </c>
      <c r="U110" s="8">
        <v>10327.812842060765</v>
      </c>
      <c r="V110" s="8">
        <v>9571.1219605972856</v>
      </c>
      <c r="W110" s="8">
        <v>9716.0588714509631</v>
      </c>
      <c r="X110" s="8">
        <v>8366.2345553450632</v>
      </c>
      <c r="Y110" s="8">
        <v>8788.3481724505873</v>
      </c>
      <c r="Z110" s="8">
        <v>8350.5823099241952</v>
      </c>
      <c r="AA110" s="8">
        <v>9598.8000695992978</v>
      </c>
    </row>
    <row r="111" spans="1:27">
      <c r="A111" s="16" t="s">
        <v>23</v>
      </c>
      <c r="B111" s="16" t="s">
        <v>94</v>
      </c>
      <c r="C111" s="8">
        <v>274.53278</v>
      </c>
      <c r="D111" s="8">
        <v>372.5222</v>
      </c>
      <c r="E111" s="8">
        <v>402.38186999999999</v>
      </c>
      <c r="F111" s="8">
        <v>361.94990000000001</v>
      </c>
      <c r="G111" s="8">
        <v>533.47333000000003</v>
      </c>
      <c r="H111" s="8">
        <v>689.58750000000009</v>
      </c>
      <c r="I111" s="8">
        <v>861.00509</v>
      </c>
      <c r="J111" s="8">
        <v>1020.5965800000001</v>
      </c>
      <c r="K111" s="8">
        <v>1195.2143999999998</v>
      </c>
      <c r="L111" s="8">
        <v>1453.5520000000001</v>
      </c>
      <c r="M111" s="8">
        <v>1730.7742899999998</v>
      </c>
      <c r="N111" s="8">
        <v>1985.7363300000002</v>
      </c>
      <c r="O111" s="8">
        <v>2346.0717999999997</v>
      </c>
      <c r="P111" s="8">
        <v>2918.4859999999999</v>
      </c>
      <c r="Q111" s="8">
        <v>3331.4402</v>
      </c>
      <c r="R111" s="8">
        <v>3751.8356000000003</v>
      </c>
      <c r="S111" s="8">
        <v>4119.8748000000005</v>
      </c>
      <c r="T111" s="8">
        <v>4464.9683000000005</v>
      </c>
      <c r="U111" s="8">
        <v>5316.1288999999997</v>
      </c>
      <c r="V111" s="8">
        <v>5906.2075000000004</v>
      </c>
      <c r="W111" s="8">
        <v>6435.5860000000002</v>
      </c>
      <c r="X111" s="8">
        <v>6852.0573000000004</v>
      </c>
      <c r="Y111" s="8">
        <v>7801.8042000000005</v>
      </c>
      <c r="Z111" s="8">
        <v>8314.994999999999</v>
      </c>
      <c r="AA111" s="8">
        <v>8906.6052</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4182.4150600000012</v>
      </c>
      <c r="D114" s="8">
        <v>5449.4689708364349</v>
      </c>
      <c r="E114" s="8">
        <v>5183.9639245145245</v>
      </c>
      <c r="F114" s="8">
        <v>7159.46321415086</v>
      </c>
      <c r="G114" s="8">
        <v>7635.8417148184499</v>
      </c>
      <c r="H114" s="8">
        <v>7750.5508964376777</v>
      </c>
      <c r="I114" s="8">
        <v>7845.9999005283244</v>
      </c>
      <c r="J114" s="8">
        <v>7647.7277579587053</v>
      </c>
      <c r="K114" s="8">
        <v>7070.0835843982477</v>
      </c>
      <c r="L114" s="8">
        <v>6884.8186318321777</v>
      </c>
      <c r="M114" s="8">
        <v>6767.5593788667793</v>
      </c>
      <c r="N114" s="8">
        <v>6618.8713769533597</v>
      </c>
      <c r="O114" s="8">
        <v>6727.4535313189299</v>
      </c>
      <c r="P114" s="8">
        <v>6806.5000669696556</v>
      </c>
      <c r="Q114" s="8">
        <v>6626.7035112619806</v>
      </c>
      <c r="R114" s="8">
        <v>8073.7262265858208</v>
      </c>
      <c r="S114" s="8">
        <v>7942.7785959213998</v>
      </c>
      <c r="T114" s="8">
        <v>7798.1080985376411</v>
      </c>
      <c r="U114" s="8">
        <v>7260.0020061741197</v>
      </c>
      <c r="V114" s="8">
        <v>6815.9656097318802</v>
      </c>
      <c r="W114" s="8">
        <v>10270.29071519944</v>
      </c>
      <c r="X114" s="8">
        <v>9483.2156657617761</v>
      </c>
      <c r="Y114" s="8">
        <v>10189.95181021343</v>
      </c>
      <c r="Z114" s="8">
        <v>8675.3858560393201</v>
      </c>
      <c r="AA114" s="8">
        <v>10489.20768340679</v>
      </c>
    </row>
    <row r="115" spans="1:27">
      <c r="A115" s="16" t="s">
        <v>24</v>
      </c>
      <c r="B115" s="16" t="s">
        <v>188</v>
      </c>
      <c r="C115" s="8">
        <v>1516.85547</v>
      </c>
      <c r="D115" s="8">
        <v>1708.3043</v>
      </c>
      <c r="E115" s="8">
        <v>1481.2476999999999</v>
      </c>
      <c r="F115" s="8">
        <v>1358.9183</v>
      </c>
      <c r="G115" s="8">
        <v>1475.3812517480314</v>
      </c>
      <c r="H115" s="8">
        <v>1421.5401617767891</v>
      </c>
      <c r="I115" s="8">
        <v>1632.3748017760518</v>
      </c>
      <c r="J115" s="8">
        <v>1494.2726017777252</v>
      </c>
      <c r="K115" s="8">
        <v>1283.6185417948918</v>
      </c>
      <c r="L115" s="8">
        <v>6752.5475299999998</v>
      </c>
      <c r="M115" s="8">
        <v>6481.0595799999992</v>
      </c>
      <c r="N115" s="8">
        <v>6812.5627399999994</v>
      </c>
      <c r="O115" s="8">
        <v>6812.1610000000001</v>
      </c>
      <c r="P115" s="8">
        <v>6641.0906599999998</v>
      </c>
      <c r="Q115" s="8">
        <v>6620.5361599999997</v>
      </c>
      <c r="R115" s="8">
        <v>5880.3820999999998</v>
      </c>
      <c r="S115" s="8">
        <v>5921.23207</v>
      </c>
      <c r="T115" s="8">
        <v>5662.4098299999996</v>
      </c>
      <c r="U115" s="8">
        <v>5580.96702</v>
      </c>
      <c r="V115" s="8">
        <v>5080.8556199999994</v>
      </c>
      <c r="W115" s="8">
        <v>5851.2757999999994</v>
      </c>
      <c r="X115" s="8">
        <v>5281.8643599999996</v>
      </c>
      <c r="Y115" s="8">
        <v>4202.7293</v>
      </c>
      <c r="Z115" s="8">
        <v>5035.17695</v>
      </c>
      <c r="AA115" s="8">
        <v>5744.9557700000005</v>
      </c>
    </row>
    <row r="116" spans="1:27">
      <c r="A116" s="16" t="s">
        <v>24</v>
      </c>
      <c r="B116" s="16" t="s">
        <v>94</v>
      </c>
      <c r="C116" s="8">
        <v>115.93145</v>
      </c>
      <c r="D116" s="8">
        <v>186.78271000000001</v>
      </c>
      <c r="E116" s="8">
        <v>206.73695000000001</v>
      </c>
      <c r="F116" s="8">
        <v>195.12845999999999</v>
      </c>
      <c r="G116" s="8">
        <v>319.63948699999997</v>
      </c>
      <c r="H116" s="8">
        <v>440.689956</v>
      </c>
      <c r="I116" s="8">
        <v>581.93347999999992</v>
      </c>
      <c r="J116" s="8">
        <v>713.71813999999995</v>
      </c>
      <c r="K116" s="8">
        <v>814.29203000000007</v>
      </c>
      <c r="L116" s="8">
        <v>977.05663000000004</v>
      </c>
      <c r="M116" s="8">
        <v>1168.3661999999999</v>
      </c>
      <c r="N116" s="8">
        <v>1400.14807</v>
      </c>
      <c r="O116" s="8">
        <v>1738.5956999999999</v>
      </c>
      <c r="P116" s="8">
        <v>2088.9750599999998</v>
      </c>
      <c r="Q116" s="8">
        <v>2423.2929000000004</v>
      </c>
      <c r="R116" s="8">
        <v>2778.6117000000004</v>
      </c>
      <c r="S116" s="8">
        <v>3092.9865</v>
      </c>
      <c r="T116" s="8">
        <v>3461.4616000000001</v>
      </c>
      <c r="U116" s="8">
        <v>3974.0106999999998</v>
      </c>
      <c r="V116" s="8">
        <v>4323.4074000000001</v>
      </c>
      <c r="W116" s="8">
        <v>4759.7800000000007</v>
      </c>
      <c r="X116" s="8">
        <v>5376.4969000000001</v>
      </c>
      <c r="Y116" s="8">
        <v>5729.21</v>
      </c>
      <c r="Z116" s="8">
        <v>6349.6714000000002</v>
      </c>
      <c r="AA116" s="8">
        <v>6778.4292999999998</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3414.9397219999992</v>
      </c>
      <c r="D119" s="8">
        <v>6434.7841951168184</v>
      </c>
      <c r="E119" s="8">
        <v>6242.8459406978764</v>
      </c>
      <c r="F119" s="8">
        <v>7154.9631069456691</v>
      </c>
      <c r="G119" s="8">
        <v>7964.4237888041462</v>
      </c>
      <c r="H119" s="8">
        <v>7708.4153594562722</v>
      </c>
      <c r="I119" s="8">
        <v>8152.3602860433939</v>
      </c>
      <c r="J119" s="8">
        <v>7628.5840501546445</v>
      </c>
      <c r="K119" s="8">
        <v>7641.3770973743303</v>
      </c>
      <c r="L119" s="8">
        <v>7506.8322591688602</v>
      </c>
      <c r="M119" s="8">
        <v>7575.5134682203334</v>
      </c>
      <c r="N119" s="8">
        <v>7396.9797620724803</v>
      </c>
      <c r="O119" s="8">
        <v>7200.6642080439597</v>
      </c>
      <c r="P119" s="8">
        <v>7167.6133596216014</v>
      </c>
      <c r="Q119" s="8">
        <v>6630.9971692583995</v>
      </c>
      <c r="R119" s="8">
        <v>6586.2400218536905</v>
      </c>
      <c r="S119" s="8">
        <v>6392.4796811551441</v>
      </c>
      <c r="T119" s="8">
        <v>5857.9653622834603</v>
      </c>
      <c r="U119" s="8">
        <v>5542.8264646257012</v>
      </c>
      <c r="V119" s="8">
        <v>5799.0330250078996</v>
      </c>
      <c r="W119" s="8">
        <v>5426.5575411064592</v>
      </c>
      <c r="X119" s="8">
        <v>4788.3253853133865</v>
      </c>
      <c r="Y119" s="8">
        <v>4945.3652422076157</v>
      </c>
      <c r="Z119" s="8">
        <v>3261.6417613455906</v>
      </c>
      <c r="AA119" s="8">
        <v>2873.4279856449452</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158.36908</v>
      </c>
      <c r="D121" s="8">
        <v>215.62855999999999</v>
      </c>
      <c r="E121" s="8">
        <v>227.62459000000001</v>
      </c>
      <c r="F121" s="8">
        <v>176.76365999999999</v>
      </c>
      <c r="G121" s="8">
        <v>288.47610500000002</v>
      </c>
      <c r="H121" s="8">
        <v>390.55652999999995</v>
      </c>
      <c r="I121" s="8">
        <v>523.58456000000001</v>
      </c>
      <c r="J121" s="8">
        <v>606.60877000000005</v>
      </c>
      <c r="K121" s="8">
        <v>760.90164000000004</v>
      </c>
      <c r="L121" s="8">
        <v>906.20035000000007</v>
      </c>
      <c r="M121" s="8">
        <v>1136.9341399999998</v>
      </c>
      <c r="N121" s="8">
        <v>1342.1444099999999</v>
      </c>
      <c r="O121" s="8">
        <v>1556.43406</v>
      </c>
      <c r="P121" s="8">
        <v>2017.0191</v>
      </c>
      <c r="Q121" s="8">
        <v>2233.8055599999998</v>
      </c>
      <c r="R121" s="8">
        <v>2689.0232000000001</v>
      </c>
      <c r="S121" s="8">
        <v>2787.7642299999998</v>
      </c>
      <c r="T121" s="8">
        <v>3039.3307999999997</v>
      </c>
      <c r="U121" s="8">
        <v>3499.2055</v>
      </c>
      <c r="V121" s="8">
        <v>4064.8996999999999</v>
      </c>
      <c r="W121" s="8">
        <v>4307.7370000000001</v>
      </c>
      <c r="X121" s="8">
        <v>4511.6900999999998</v>
      </c>
      <c r="Y121" s="8">
        <v>5239.2159000000001</v>
      </c>
      <c r="Z121" s="8">
        <v>5659.2389999999996</v>
      </c>
      <c r="AA121" s="8">
        <v>6660.0010000000002</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1312.0555854000002</v>
      </c>
      <c r="D124" s="8">
        <v>2741.1394283078466</v>
      </c>
      <c r="E124" s="8">
        <v>2287.9825857166725</v>
      </c>
      <c r="F124" s="8">
        <v>2257.5725138154899</v>
      </c>
      <c r="G124" s="8">
        <v>2401.6325794915961</v>
      </c>
      <c r="H124" s="8">
        <v>2366.9153780251404</v>
      </c>
      <c r="I124" s="8">
        <v>2438.165686791006</v>
      </c>
      <c r="J124" s="8">
        <v>2309.6981840388198</v>
      </c>
      <c r="K124" s="8">
        <v>2219.5344962955801</v>
      </c>
      <c r="L124" s="8">
        <v>2111.1694220939598</v>
      </c>
      <c r="M124" s="8">
        <v>2088.0051251865552</v>
      </c>
      <c r="N124" s="8">
        <v>2035.3364450987501</v>
      </c>
      <c r="O124" s="8">
        <v>2053.6579380580902</v>
      </c>
      <c r="P124" s="8">
        <v>2084.4005498566798</v>
      </c>
      <c r="Q124" s="8">
        <v>1878.8787346283605</v>
      </c>
      <c r="R124" s="8">
        <v>2064.715028547384</v>
      </c>
      <c r="S124" s="8">
        <v>1922.2817633775398</v>
      </c>
      <c r="T124" s="8">
        <v>1804.8338085949299</v>
      </c>
      <c r="U124" s="8">
        <v>1541.6756196978399</v>
      </c>
      <c r="V124" s="8">
        <v>1653.9807065638799</v>
      </c>
      <c r="W124" s="8">
        <v>1643.4777478486301</v>
      </c>
      <c r="X124" s="8">
        <v>1501.9651139519699</v>
      </c>
      <c r="Y124" s="8">
        <v>1477.9095614412302</v>
      </c>
      <c r="Z124" s="8">
        <v>900.83280181840996</v>
      </c>
      <c r="AA124" s="8">
        <v>1133.7422517100199</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153.25388000000001</v>
      </c>
      <c r="D126" s="8">
        <v>259.51648</v>
      </c>
      <c r="E126" s="8">
        <v>257.67603000000003</v>
      </c>
      <c r="F126" s="8">
        <v>171.02343999999999</v>
      </c>
      <c r="G126" s="8">
        <v>232.40768500000001</v>
      </c>
      <c r="H126" s="8">
        <v>274.56019500000002</v>
      </c>
      <c r="I126" s="8">
        <v>337.83932699999997</v>
      </c>
      <c r="J126" s="8">
        <v>362.82962999999995</v>
      </c>
      <c r="K126" s="8">
        <v>426.03986000000003</v>
      </c>
      <c r="L126" s="8">
        <v>461.07862999999998</v>
      </c>
      <c r="M126" s="8">
        <v>531.01815999999997</v>
      </c>
      <c r="N126" s="8">
        <v>601.07479999999998</v>
      </c>
      <c r="O126" s="8">
        <v>696.54116999999997</v>
      </c>
      <c r="P126" s="8">
        <v>846.952</v>
      </c>
      <c r="Q126" s="8">
        <v>875.59833000000003</v>
      </c>
      <c r="R126" s="8">
        <v>1055.5758799999999</v>
      </c>
      <c r="S126" s="8">
        <v>1062.03944</v>
      </c>
      <c r="T126" s="8">
        <v>1271.6964399999999</v>
      </c>
      <c r="U126" s="8">
        <v>1328.2264599999999</v>
      </c>
      <c r="V126" s="8">
        <v>1527.1139000000001</v>
      </c>
      <c r="W126" s="8">
        <v>1669.52637</v>
      </c>
      <c r="X126" s="8">
        <v>1757.0587500000001</v>
      </c>
      <c r="Y126" s="8">
        <v>2004.21387</v>
      </c>
      <c r="Z126" s="8">
        <v>2081.3514700000001</v>
      </c>
      <c r="AA126" s="8">
        <v>2331.8436000000002</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1.73418736E-5</v>
      </c>
      <c r="E129" s="8">
        <v>2.1511868999999998E-5</v>
      </c>
      <c r="F129" s="8">
        <v>5.4069890999999997E-5</v>
      </c>
      <c r="G129" s="8">
        <v>5.7672047000000001E-5</v>
      </c>
      <c r="H129" s="8">
        <v>6.924120700000001E-5</v>
      </c>
      <c r="I129" s="8">
        <v>6.1743609999999997E-5</v>
      </c>
      <c r="J129" s="8">
        <v>6.8024667000000003E-5</v>
      </c>
      <c r="K129" s="8">
        <v>8.7897322999999986E-5</v>
      </c>
      <c r="L129" s="8">
        <v>9.5934908999999993E-5</v>
      </c>
      <c r="M129" s="8">
        <v>9.4202855999999999E-5</v>
      </c>
      <c r="N129" s="8">
        <v>9.5290561999999995E-5</v>
      </c>
      <c r="O129" s="8">
        <v>9.6168438000000003E-5</v>
      </c>
      <c r="P129" s="8">
        <v>1.03427336E-4</v>
      </c>
      <c r="Q129" s="8">
        <v>1.0462602300000001E-4</v>
      </c>
      <c r="R129" s="8">
        <v>1.48573593E-4</v>
      </c>
      <c r="S129" s="8">
        <v>1.48138073E-4</v>
      </c>
      <c r="T129" s="8">
        <v>1.5092464E-4</v>
      </c>
      <c r="U129" s="8">
        <v>1.6501383200000002E-4</v>
      </c>
      <c r="V129" s="8">
        <v>1.7024451400000001E-4</v>
      </c>
      <c r="W129" s="8">
        <v>1.8585653E-4</v>
      </c>
      <c r="X129" s="8">
        <v>1.76992313E-4</v>
      </c>
      <c r="Y129" s="8">
        <v>1.8086186199999999E-4</v>
      </c>
      <c r="Z129" s="8">
        <v>1.9445055799999998E-4</v>
      </c>
      <c r="AA129" s="8">
        <v>2.2302846699999998E-4</v>
      </c>
    </row>
    <row r="130" spans="1:27">
      <c r="A130" s="16" t="s">
        <v>27</v>
      </c>
      <c r="B130" s="16" t="s">
        <v>188</v>
      </c>
      <c r="C130" s="8">
        <v>0</v>
      </c>
      <c r="D130" s="8">
        <v>0</v>
      </c>
      <c r="E130" s="8">
        <v>5.3648077000000003E-6</v>
      </c>
      <c r="F130" s="8">
        <v>9.6524196999999992E-6</v>
      </c>
      <c r="G130" s="8">
        <v>1.03102333E-5</v>
      </c>
      <c r="H130" s="8">
        <v>1.10037179E-5</v>
      </c>
      <c r="I130" s="8">
        <v>1.1166949E-5</v>
      </c>
      <c r="J130" s="8">
        <v>1.1825599400000001E-5</v>
      </c>
      <c r="K130" s="8">
        <v>1.3713397600000001E-5</v>
      </c>
      <c r="L130" s="8">
        <v>1.4829449999999999E-5</v>
      </c>
      <c r="M130" s="8">
        <v>1.4841252E-5</v>
      </c>
      <c r="N130" s="8">
        <v>1.50624534E-5</v>
      </c>
      <c r="O130" s="8">
        <v>1.5522805E-5</v>
      </c>
      <c r="P130" s="8">
        <v>1.6952668500000002E-5</v>
      </c>
      <c r="Q130" s="8">
        <v>1.7059880499999999E-5</v>
      </c>
      <c r="R130" s="8">
        <v>2.1051047000000001E-5</v>
      </c>
      <c r="S130" s="8">
        <v>2.1145235600000001E-5</v>
      </c>
      <c r="T130" s="8">
        <v>2.3100527000000001E-5</v>
      </c>
      <c r="U130" s="8">
        <v>2.4870656199999998E-5</v>
      </c>
      <c r="V130" s="8">
        <v>2.5545629000000001E-5</v>
      </c>
      <c r="W130" s="8">
        <v>2.6168255000000002E-5</v>
      </c>
      <c r="X130" s="8">
        <v>2.7406084000000001E-5</v>
      </c>
      <c r="Y130" s="8">
        <v>2.7987499999999999E-5</v>
      </c>
      <c r="Z130" s="8">
        <v>2.9886137E-5</v>
      </c>
      <c r="AA130" s="8">
        <v>3.2864874E-5</v>
      </c>
    </row>
    <row r="131" spans="1:27">
      <c r="A131" s="16" t="s">
        <v>27</v>
      </c>
      <c r="B131" s="16" t="s">
        <v>94</v>
      </c>
      <c r="C131" s="8">
        <v>1.4257091</v>
      </c>
      <c r="D131" s="8">
        <v>6.9015746</v>
      </c>
      <c r="E131" s="8">
        <v>8.8699370000000002</v>
      </c>
      <c r="F131" s="8">
        <v>8.9308999999999994</v>
      </c>
      <c r="G131" s="8">
        <v>14.188129500000001</v>
      </c>
      <c r="H131" s="8">
        <v>18.127963600000001</v>
      </c>
      <c r="I131" s="8">
        <v>23.888038999999999</v>
      </c>
      <c r="J131" s="8">
        <v>28.409025</v>
      </c>
      <c r="K131" s="8">
        <v>37.647539000000002</v>
      </c>
      <c r="L131" s="8">
        <v>47.917338999999998</v>
      </c>
      <c r="M131" s="8">
        <v>53.919353000000001</v>
      </c>
      <c r="N131" s="8">
        <v>76.541321000000011</v>
      </c>
      <c r="O131" s="8">
        <v>85.154480000000007</v>
      </c>
      <c r="P131" s="8">
        <v>111.33597499999999</v>
      </c>
      <c r="Q131" s="8">
        <v>113.794628</v>
      </c>
      <c r="R131" s="8">
        <v>144.89062999999999</v>
      </c>
      <c r="S131" s="8">
        <v>149.31491399999999</v>
      </c>
      <c r="T131" s="8">
        <v>180.36058800000001</v>
      </c>
      <c r="U131" s="8">
        <v>206.50979999999998</v>
      </c>
      <c r="V131" s="8">
        <v>228.24742000000001</v>
      </c>
      <c r="W131" s="8">
        <v>264.50760000000002</v>
      </c>
      <c r="X131" s="8">
        <v>263.17291999999998</v>
      </c>
      <c r="Y131" s="8">
        <v>311.81502</v>
      </c>
      <c r="Z131" s="8">
        <v>333.01618000000002</v>
      </c>
      <c r="AA131" s="8">
        <v>389.10756000000003</v>
      </c>
    </row>
  </sheetData>
  <sheetProtection algorithmName="SHA-512" hashValue="a7CyCvtbBfGGOLmOSSCvRxGtiGHMFrIgVcg7iye1+irEzzr5VUetx4CLUQLCnkjW2+5BegPAMt6utQyXTBy+aw==" saltValue="BQlxTQMUnthD/9AZUrTKlA=="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2668-0604-4C50-B8A8-71B6C4124A57}">
  <sheetPr codeName="Sheet100">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227</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256</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10167.91869</v>
      </c>
      <c r="F6" s="8">
        <v>4988.1772700000001</v>
      </c>
      <c r="G6" s="8">
        <v>4988.1772700000001</v>
      </c>
      <c r="H6" s="8">
        <v>4822.4434600000004</v>
      </c>
      <c r="I6" s="8">
        <v>4822.4434600000004</v>
      </c>
      <c r="J6" s="8">
        <v>4290.9731200000006</v>
      </c>
      <c r="K6" s="8">
        <v>3433.6225799999997</v>
      </c>
      <c r="L6" s="8">
        <v>3413.5858699999999</v>
      </c>
      <c r="M6" s="8">
        <v>3060.3407200000001</v>
      </c>
      <c r="N6" s="8">
        <v>2610.3407500000003</v>
      </c>
      <c r="O6" s="8">
        <v>2142.69489302293</v>
      </c>
      <c r="P6" s="8">
        <v>2142.6948930167841</v>
      </c>
      <c r="Q6" s="8">
        <v>744.00004747174</v>
      </c>
      <c r="R6" s="8">
        <v>1.0746885499999999E-4</v>
      </c>
      <c r="S6" s="8">
        <v>0</v>
      </c>
      <c r="T6" s="8">
        <v>0</v>
      </c>
      <c r="U6" s="8">
        <v>0</v>
      </c>
      <c r="V6" s="8">
        <v>0</v>
      </c>
      <c r="W6" s="8">
        <v>0</v>
      </c>
      <c r="X6" s="8">
        <v>0</v>
      </c>
      <c r="Y6" s="8">
        <v>0</v>
      </c>
      <c r="Z6" s="8">
        <v>0</v>
      </c>
      <c r="AA6" s="8">
        <v>0</v>
      </c>
    </row>
    <row r="7" spans="1:27">
      <c r="A7" s="16" t="s">
        <v>17</v>
      </c>
      <c r="B7" s="16" t="s">
        <v>11</v>
      </c>
      <c r="C7" s="8">
        <v>4835</v>
      </c>
      <c r="D7" s="8">
        <v>4275</v>
      </c>
      <c r="E7" s="8">
        <v>2825</v>
      </c>
      <c r="F7" s="8">
        <v>580</v>
      </c>
      <c r="G7" s="8">
        <v>194.21600000000001</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7758.4589767456036</v>
      </c>
      <c r="F10" s="8">
        <v>8158.4589767456036</v>
      </c>
      <c r="G10" s="8">
        <v>7912.4589767456036</v>
      </c>
      <c r="H10" s="8">
        <v>7912.4589767456036</v>
      </c>
      <c r="I10" s="8">
        <v>7635.5989913940421</v>
      </c>
      <c r="J10" s="8">
        <v>7042.0989913940421</v>
      </c>
      <c r="K10" s="8">
        <v>6925.0989913940421</v>
      </c>
      <c r="L10" s="8">
        <v>7111.3469113940419</v>
      </c>
      <c r="M10" s="8">
        <v>7090.5469121569813</v>
      </c>
      <c r="N10" s="8">
        <v>8185.846282156981</v>
      </c>
      <c r="O10" s="8">
        <v>8185.846282156981</v>
      </c>
      <c r="P10" s="8">
        <v>7745.846282156981</v>
      </c>
      <c r="Q10" s="8">
        <v>7625.846282156981</v>
      </c>
      <c r="R10" s="8">
        <v>10164.247782156983</v>
      </c>
      <c r="S10" s="8">
        <v>10070.247782156983</v>
      </c>
      <c r="T10" s="8">
        <v>11096.86100715698</v>
      </c>
      <c r="U10" s="8">
        <v>11512.750449237059</v>
      </c>
      <c r="V10" s="8">
        <v>11512.750449237059</v>
      </c>
      <c r="W10" s="8">
        <v>12153.906249237059</v>
      </c>
      <c r="X10" s="8">
        <v>11569.906249237059</v>
      </c>
      <c r="Y10" s="8">
        <v>12653.488849237059</v>
      </c>
      <c r="Z10" s="8">
        <v>12134.488849237059</v>
      </c>
      <c r="AA10" s="8">
        <v>13575.16379923706</v>
      </c>
    </row>
    <row r="11" spans="1:27">
      <c r="A11" s="16" t="s">
        <v>17</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15995.978711932356</v>
      </c>
      <c r="E13" s="8">
        <v>18022.915566439195</v>
      </c>
      <c r="F13" s="8">
        <v>26019.174824439189</v>
      </c>
      <c r="G13" s="8">
        <v>27195.120228946023</v>
      </c>
      <c r="H13" s="8">
        <v>27824.855621997784</v>
      </c>
      <c r="I13" s="8">
        <v>29153.288041997781</v>
      </c>
      <c r="J13" s="8">
        <v>30472.827835049538</v>
      </c>
      <c r="K13" s="8">
        <v>33549.455758746255</v>
      </c>
      <c r="L13" s="8">
        <v>33687.828227222009</v>
      </c>
      <c r="M13" s="8">
        <v>36266.0617854792</v>
      </c>
      <c r="N13" s="8">
        <v>40938.790953020645</v>
      </c>
      <c r="O13" s="8">
        <v>41655.390160904346</v>
      </c>
      <c r="P13" s="8">
        <v>42853.638035574455</v>
      </c>
      <c r="Q13" s="8">
        <v>43363.19323571102</v>
      </c>
      <c r="R13" s="8">
        <v>47189.281891534294</v>
      </c>
      <c r="S13" s="8">
        <v>50059.710214610808</v>
      </c>
      <c r="T13" s="8">
        <v>50049.349267227815</v>
      </c>
      <c r="U13" s="8">
        <v>50759.661321149892</v>
      </c>
      <c r="V13" s="8">
        <v>50481.030989013656</v>
      </c>
      <c r="W13" s="8">
        <v>53066.993517584604</v>
      </c>
      <c r="X13" s="8">
        <v>53419.509144210599</v>
      </c>
      <c r="Y13" s="8">
        <v>52664.70914116886</v>
      </c>
      <c r="Z13" s="8">
        <v>51239.919155517295</v>
      </c>
      <c r="AA13" s="8">
        <v>50874.569157046186</v>
      </c>
    </row>
    <row r="14" spans="1:27">
      <c r="A14" s="16" t="s">
        <v>17</v>
      </c>
      <c r="B14" s="16" t="s">
        <v>8</v>
      </c>
      <c r="C14" s="8">
        <v>12340.717971801745</v>
      </c>
      <c r="D14" s="8">
        <v>17777.350986480698</v>
      </c>
      <c r="E14" s="8">
        <v>19331.890995025617</v>
      </c>
      <c r="F14" s="8">
        <v>27164.661495025615</v>
      </c>
      <c r="G14" s="8">
        <v>27164.661495025615</v>
      </c>
      <c r="H14" s="8">
        <v>27158.541495140056</v>
      </c>
      <c r="I14" s="8">
        <v>27158.541495140056</v>
      </c>
      <c r="J14" s="8">
        <v>27158.541495140056</v>
      </c>
      <c r="K14" s="8">
        <v>28890.783895140055</v>
      </c>
      <c r="L14" s="8">
        <v>28890.783895140055</v>
      </c>
      <c r="M14" s="8">
        <v>28943.944115140057</v>
      </c>
      <c r="N14" s="8">
        <v>32948.846103894895</v>
      </c>
      <c r="O14" s="8">
        <v>32948.846103901124</v>
      </c>
      <c r="P14" s="8">
        <v>32948.846403910531</v>
      </c>
      <c r="Q14" s="8">
        <v>34981.387624673676</v>
      </c>
      <c r="R14" s="8">
        <v>35469.064384701516</v>
      </c>
      <c r="S14" s="8">
        <v>36049.363272237097</v>
      </c>
      <c r="T14" s="8">
        <v>41100.562323772647</v>
      </c>
      <c r="U14" s="8">
        <v>40841.469021344514</v>
      </c>
      <c r="V14" s="8">
        <v>40730.613305008381</v>
      </c>
      <c r="W14" s="8">
        <v>46645.223103114484</v>
      </c>
      <c r="X14" s="8">
        <v>46827.078680114486</v>
      </c>
      <c r="Y14" s="8">
        <v>47416.367490421646</v>
      </c>
      <c r="Z14" s="8">
        <v>46020.399058441544</v>
      </c>
      <c r="AA14" s="8">
        <v>44812.504050357136</v>
      </c>
    </row>
    <row r="15" spans="1:27">
      <c r="A15" s="16" t="s">
        <v>17</v>
      </c>
      <c r="B15" s="16" t="s">
        <v>84</v>
      </c>
      <c r="C15" s="8">
        <v>8150.8299937248212</v>
      </c>
      <c r="D15" s="8">
        <v>12480.839999675747</v>
      </c>
      <c r="E15" s="8">
        <v>14054.589984416958</v>
      </c>
      <c r="F15" s="8">
        <v>21727.589886416958</v>
      </c>
      <c r="G15" s="8">
        <v>21697.589886416958</v>
      </c>
      <c r="H15" s="8">
        <v>21897.589886416961</v>
      </c>
      <c r="I15" s="8">
        <v>21897.589886416961</v>
      </c>
      <c r="J15" s="8">
        <v>22450.247286493253</v>
      </c>
      <c r="K15" s="8">
        <v>23431.929586493254</v>
      </c>
      <c r="L15" s="8">
        <v>23431.929586493254</v>
      </c>
      <c r="M15" s="8">
        <v>23381.929586493254</v>
      </c>
      <c r="N15" s="8">
        <v>23381.929586493254</v>
      </c>
      <c r="O15" s="8">
        <v>23276.929486493253</v>
      </c>
      <c r="P15" s="8">
        <v>23276.929586493254</v>
      </c>
      <c r="Q15" s="8">
        <v>23211.929586493254</v>
      </c>
      <c r="R15" s="8">
        <v>23688.848584512329</v>
      </c>
      <c r="S15" s="8">
        <v>23638.848584512329</v>
      </c>
      <c r="T15" s="8">
        <v>23130.77857718811</v>
      </c>
      <c r="U15" s="8">
        <v>22499.71924718811</v>
      </c>
      <c r="V15" s="8">
        <v>21812.11924680664</v>
      </c>
      <c r="W15" s="8">
        <v>22017.662046806639</v>
      </c>
      <c r="X15" s="8">
        <v>21517.661946806638</v>
      </c>
      <c r="Y15" s="8">
        <v>22122.057245433349</v>
      </c>
      <c r="Z15" s="8">
        <v>14372.057445433347</v>
      </c>
      <c r="AA15" s="8">
        <v>14116.244538749426</v>
      </c>
    </row>
    <row r="16" spans="1:27">
      <c r="A16" s="16" t="s">
        <v>17</v>
      </c>
      <c r="B16" s="16" t="s">
        <v>187</v>
      </c>
      <c r="C16" s="8">
        <v>1060</v>
      </c>
      <c r="D16" s="8">
        <v>1060</v>
      </c>
      <c r="E16" s="8">
        <v>1060</v>
      </c>
      <c r="F16" s="8">
        <v>3910</v>
      </c>
      <c r="G16" s="8">
        <v>3910</v>
      </c>
      <c r="H16" s="8">
        <v>3910</v>
      </c>
      <c r="I16" s="8">
        <v>3910</v>
      </c>
      <c r="J16" s="8">
        <v>3910</v>
      </c>
      <c r="K16" s="8">
        <v>3910</v>
      </c>
      <c r="L16" s="8">
        <v>5908</v>
      </c>
      <c r="M16" s="8">
        <v>5908</v>
      </c>
      <c r="N16" s="8">
        <v>5908</v>
      </c>
      <c r="O16" s="8">
        <v>5908</v>
      </c>
      <c r="P16" s="8">
        <v>5908</v>
      </c>
      <c r="Q16" s="8">
        <v>5908</v>
      </c>
      <c r="R16" s="8">
        <v>5908</v>
      </c>
      <c r="S16" s="8">
        <v>5908</v>
      </c>
      <c r="T16" s="8">
        <v>5908</v>
      </c>
      <c r="U16" s="8">
        <v>5908</v>
      </c>
      <c r="V16" s="8">
        <v>5908</v>
      </c>
      <c r="W16" s="8">
        <v>5908</v>
      </c>
      <c r="X16" s="8">
        <v>5908</v>
      </c>
      <c r="Y16" s="8">
        <v>5908</v>
      </c>
      <c r="Z16" s="8">
        <v>5908</v>
      </c>
      <c r="AA16" s="8">
        <v>5908</v>
      </c>
    </row>
    <row r="17" spans="1:27">
      <c r="A17" s="16" t="s">
        <v>17</v>
      </c>
      <c r="B17" s="16" t="s">
        <v>15</v>
      </c>
      <c r="C17" s="8">
        <v>560.71998453140077</v>
      </c>
      <c r="D17" s="8">
        <v>757.83000183105196</v>
      </c>
      <c r="E17" s="8">
        <v>999.78997516631932</v>
      </c>
      <c r="F17" s="8">
        <v>1339.3899898529039</v>
      </c>
      <c r="G17" s="8">
        <v>1678.9999831318833</v>
      </c>
      <c r="H17" s="8">
        <v>2065.6799787282921</v>
      </c>
      <c r="I17" s="8">
        <v>2515.6600043773642</v>
      </c>
      <c r="J17" s="8">
        <v>3029.1199998855573</v>
      </c>
      <c r="K17" s="8">
        <v>3572.280066013333</v>
      </c>
      <c r="L17" s="8">
        <v>4202.1699848174976</v>
      </c>
      <c r="M17" s="8">
        <v>4958.6400260925202</v>
      </c>
      <c r="N17" s="8">
        <v>5808.5099544525046</v>
      </c>
      <c r="O17" s="8">
        <v>6774.0400161743073</v>
      </c>
      <c r="P17" s="8">
        <v>7821.3199462890516</v>
      </c>
      <c r="Q17" s="8">
        <v>8943.3200836181568</v>
      </c>
      <c r="R17" s="8">
        <v>10148.9699859619</v>
      </c>
      <c r="S17" s="8">
        <v>11471.569961547841</v>
      </c>
      <c r="T17" s="8">
        <v>12877.209869384742</v>
      </c>
      <c r="U17" s="8">
        <v>14372.240013122544</v>
      </c>
      <c r="V17" s="8">
        <v>15924.399856567354</v>
      </c>
      <c r="W17" s="8">
        <v>17535.530059814435</v>
      </c>
      <c r="X17" s="8">
        <v>19218.190322875955</v>
      </c>
      <c r="Y17" s="8">
        <v>20977.850112915021</v>
      </c>
      <c r="Z17" s="8">
        <v>22803.040130615216</v>
      </c>
      <c r="AA17" s="8">
        <v>23763.410064697247</v>
      </c>
    </row>
    <row r="18" spans="1:27">
      <c r="A18" s="77" t="s">
        <v>83</v>
      </c>
      <c r="B18" s="77"/>
      <c r="C18" s="70">
        <v>76431.134935378999</v>
      </c>
      <c r="D18" s="70">
        <v>87808.278661101504</v>
      </c>
      <c r="E18" s="70">
        <v>85267.884172229737</v>
      </c>
      <c r="F18" s="70">
        <v>104934.77242691632</v>
      </c>
      <c r="G18" s="70">
        <v>106128.44381859861</v>
      </c>
      <c r="H18" s="70">
        <v>106978.78939736121</v>
      </c>
      <c r="I18" s="70">
        <v>108480.34185765871</v>
      </c>
      <c r="J18" s="70">
        <v>109741.02870629496</v>
      </c>
      <c r="K18" s="70">
        <v>115100.39085611945</v>
      </c>
      <c r="L18" s="70">
        <v>118032.86445339938</v>
      </c>
      <c r="M18" s="70">
        <v>120611.68312369451</v>
      </c>
      <c r="N18" s="70">
        <v>130255.4836083508</v>
      </c>
      <c r="O18" s="70">
        <v>131364.96692098546</v>
      </c>
      <c r="P18" s="70">
        <v>132526.09513187708</v>
      </c>
      <c r="Q18" s="70">
        <v>134606.49684456087</v>
      </c>
      <c r="R18" s="70">
        <v>142397.23272077192</v>
      </c>
      <c r="S18" s="70">
        <v>147026.55979950109</v>
      </c>
      <c r="T18" s="70">
        <v>153551.58102916632</v>
      </c>
      <c r="U18" s="70">
        <v>155282.66003647813</v>
      </c>
      <c r="V18" s="70">
        <v>155113.23383106911</v>
      </c>
      <c r="W18" s="70">
        <v>165827.63496099322</v>
      </c>
      <c r="X18" s="70">
        <v>166960.66632768075</v>
      </c>
      <c r="Y18" s="70">
        <v>170242.79282361196</v>
      </c>
      <c r="Z18" s="70">
        <v>160978.22462368049</v>
      </c>
      <c r="AA18" s="70">
        <v>161130.21159452308</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4412.7944299999999</v>
      </c>
      <c r="F21" s="8">
        <v>1628.68686</v>
      </c>
      <c r="G21" s="8">
        <v>1628.68686</v>
      </c>
      <c r="H21" s="8">
        <v>1628.68686</v>
      </c>
      <c r="I21" s="8">
        <v>1628.68686</v>
      </c>
      <c r="J21" s="8">
        <v>1097.2165199999999</v>
      </c>
      <c r="K21" s="8">
        <v>1097.2165199999999</v>
      </c>
      <c r="L21" s="8">
        <v>1097.2165199999999</v>
      </c>
      <c r="M21" s="8">
        <v>1097.2165199999999</v>
      </c>
      <c r="N21" s="8">
        <v>1097.2165199999999</v>
      </c>
      <c r="O21" s="8">
        <v>629.57066302293003</v>
      </c>
      <c r="P21" s="8">
        <v>629.57066301678401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2284.7989921569815</v>
      </c>
      <c r="J25" s="8">
        <v>2284.7989921569815</v>
      </c>
      <c r="K25" s="8">
        <v>2284.7989921569815</v>
      </c>
      <c r="L25" s="8">
        <v>2284.7989921569815</v>
      </c>
      <c r="M25" s="8">
        <v>2263.998992919921</v>
      </c>
      <c r="N25" s="8">
        <v>3124.992692919921</v>
      </c>
      <c r="O25" s="8">
        <v>3124.992692919921</v>
      </c>
      <c r="P25" s="8">
        <v>3124.992692919921</v>
      </c>
      <c r="Q25" s="8">
        <v>3124.992692919921</v>
      </c>
      <c r="R25" s="8">
        <v>3881.9559929199213</v>
      </c>
      <c r="S25" s="8">
        <v>3881.9559929199213</v>
      </c>
      <c r="T25" s="8">
        <v>4502.996292919921</v>
      </c>
      <c r="U25" s="8">
        <v>4404.8712999999998</v>
      </c>
      <c r="V25" s="8">
        <v>4404.8712999999998</v>
      </c>
      <c r="W25" s="8">
        <v>4404.8712999999998</v>
      </c>
      <c r="X25" s="8">
        <v>4404.8712999999998</v>
      </c>
      <c r="Y25" s="8">
        <v>4404.8712999999998</v>
      </c>
      <c r="Z25" s="8">
        <v>4404.8712999999998</v>
      </c>
      <c r="AA25" s="8">
        <v>5319.9603999999999</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3731.8599967956502</v>
      </c>
      <c r="E28" s="8">
        <v>4435.6599845886185</v>
      </c>
      <c r="F28" s="8">
        <v>6271.8524325886183</v>
      </c>
      <c r="G28" s="8">
        <v>7190.8524325886183</v>
      </c>
      <c r="H28" s="8">
        <v>7291.6524356403752</v>
      </c>
      <c r="I28" s="8">
        <v>7291.6524356403752</v>
      </c>
      <c r="J28" s="8">
        <v>7291.6524356403752</v>
      </c>
      <c r="K28" s="8">
        <v>7291.6524356403752</v>
      </c>
      <c r="L28" s="8">
        <v>7291.6524356403752</v>
      </c>
      <c r="M28" s="8">
        <v>7385.8444969464254</v>
      </c>
      <c r="N28" s="8">
        <v>8613.3635014289321</v>
      </c>
      <c r="O28" s="8">
        <v>8616.3087893043557</v>
      </c>
      <c r="P28" s="8">
        <v>8916.3081897320753</v>
      </c>
      <c r="Q28" s="8">
        <v>9271.2267552871981</v>
      </c>
      <c r="R28" s="8">
        <v>10551.144456057116</v>
      </c>
      <c r="S28" s="8">
        <v>12764.309837675779</v>
      </c>
      <c r="T28" s="8">
        <v>12357.735659318845</v>
      </c>
      <c r="U28" s="8">
        <v>12358.146149318845</v>
      </c>
      <c r="V28" s="8">
        <v>12688.658726267086</v>
      </c>
      <c r="W28" s="8">
        <v>12726.405834838029</v>
      </c>
      <c r="X28" s="8">
        <v>12926.405962226969</v>
      </c>
      <c r="Y28" s="8">
        <v>12530.40596223699</v>
      </c>
      <c r="Z28" s="8">
        <v>12417.215959800755</v>
      </c>
      <c r="AA28" s="8">
        <v>12417.215959803763</v>
      </c>
    </row>
    <row r="29" spans="1:27">
      <c r="A29" s="16" t="s">
        <v>23</v>
      </c>
      <c r="B29" s="16" t="s">
        <v>8</v>
      </c>
      <c r="C29" s="8">
        <v>5529.3929901122992</v>
      </c>
      <c r="D29" s="8">
        <v>7348.2330017089771</v>
      </c>
      <c r="E29" s="8">
        <v>7380.633003234856</v>
      </c>
      <c r="F29" s="8">
        <v>13406.559003234855</v>
      </c>
      <c r="G29" s="8">
        <v>13406.559003234855</v>
      </c>
      <c r="H29" s="8">
        <v>13406.559003234855</v>
      </c>
      <c r="I29" s="8">
        <v>13406.559003234855</v>
      </c>
      <c r="J29" s="8">
        <v>13406.559003234855</v>
      </c>
      <c r="K29" s="8">
        <v>13406.559003234855</v>
      </c>
      <c r="L29" s="8">
        <v>13406.559003234855</v>
      </c>
      <c r="M29" s="8">
        <v>13406.559003234855</v>
      </c>
      <c r="N29" s="8">
        <v>13406.559461259656</v>
      </c>
      <c r="O29" s="8">
        <v>13406.559461263696</v>
      </c>
      <c r="P29" s="8">
        <v>13406.559461267736</v>
      </c>
      <c r="Q29" s="8">
        <v>13424.856682022117</v>
      </c>
      <c r="R29" s="8">
        <v>13424.856682033376</v>
      </c>
      <c r="S29" s="8">
        <v>13298.063609568957</v>
      </c>
      <c r="T29" s="8">
        <v>15292.83872565722</v>
      </c>
      <c r="U29" s="8">
        <v>15292.83872565722</v>
      </c>
      <c r="V29" s="8">
        <v>15263.570010143563</v>
      </c>
      <c r="W29" s="8">
        <v>17268.568723826163</v>
      </c>
      <c r="X29" s="8">
        <v>17640.024299300283</v>
      </c>
      <c r="Y29" s="8">
        <v>17590.023999300283</v>
      </c>
      <c r="Z29" s="8">
        <v>16995.823994722654</v>
      </c>
      <c r="AA29" s="8">
        <v>16079.085984316158</v>
      </c>
    </row>
    <row r="30" spans="1:27">
      <c r="A30" s="16" t="s">
        <v>23</v>
      </c>
      <c r="B30" s="16" t="s">
        <v>84</v>
      </c>
      <c r="C30" s="8">
        <v>2533.0999927520747</v>
      </c>
      <c r="D30" s="8">
        <v>3846.1199970245343</v>
      </c>
      <c r="E30" s="8">
        <v>3946.1199970245343</v>
      </c>
      <c r="F30" s="8">
        <v>5216.6325970245343</v>
      </c>
      <c r="G30" s="8">
        <v>5216.6325970245343</v>
      </c>
      <c r="H30" s="8">
        <v>5416.6325970245352</v>
      </c>
      <c r="I30" s="8">
        <v>5416.6325970245352</v>
      </c>
      <c r="J30" s="8">
        <v>6024.6199970245352</v>
      </c>
      <c r="K30" s="8">
        <v>6024.6199970245352</v>
      </c>
      <c r="L30" s="8">
        <v>6024.6199970245352</v>
      </c>
      <c r="M30" s="8">
        <v>5974.6199970245352</v>
      </c>
      <c r="N30" s="8">
        <v>5974.6199970245352</v>
      </c>
      <c r="O30" s="8">
        <v>5974.619897024535</v>
      </c>
      <c r="P30" s="8">
        <v>5974.6199970245352</v>
      </c>
      <c r="Q30" s="8">
        <v>5909.6199970245352</v>
      </c>
      <c r="R30" s="8">
        <v>5909.6199970245352</v>
      </c>
      <c r="S30" s="8">
        <v>5909.6199970245352</v>
      </c>
      <c r="T30" s="8">
        <v>5859.6199970245343</v>
      </c>
      <c r="U30" s="8">
        <v>5859.6199970245343</v>
      </c>
      <c r="V30" s="8">
        <v>5832.0199966430646</v>
      </c>
      <c r="W30" s="8">
        <v>5282.0199966430655</v>
      </c>
      <c r="X30" s="8">
        <v>5182.0198966430653</v>
      </c>
      <c r="Y30" s="8">
        <v>5081.6998969482411</v>
      </c>
      <c r="Z30" s="8">
        <v>4011.1873969482413</v>
      </c>
      <c r="AA30" s="8">
        <v>4011.1873969482413</v>
      </c>
    </row>
    <row r="31" spans="1:27">
      <c r="A31" s="16" t="s">
        <v>23</v>
      </c>
      <c r="B31" s="16" t="s">
        <v>187</v>
      </c>
      <c r="C31" s="8">
        <v>240</v>
      </c>
      <c r="D31" s="8">
        <v>240</v>
      </c>
      <c r="E31" s="8">
        <v>240</v>
      </c>
      <c r="F31" s="8">
        <v>3090</v>
      </c>
      <c r="G31" s="8">
        <v>3090</v>
      </c>
      <c r="H31" s="8">
        <v>3090</v>
      </c>
      <c r="I31" s="8">
        <v>3090</v>
      </c>
      <c r="J31" s="8">
        <v>3090</v>
      </c>
      <c r="K31" s="8">
        <v>3090</v>
      </c>
      <c r="L31" s="8">
        <v>3090</v>
      </c>
      <c r="M31" s="8">
        <v>3090</v>
      </c>
      <c r="N31" s="8">
        <v>3090</v>
      </c>
      <c r="O31" s="8">
        <v>3090</v>
      </c>
      <c r="P31" s="8">
        <v>3090</v>
      </c>
      <c r="Q31" s="8">
        <v>3090</v>
      </c>
      <c r="R31" s="8">
        <v>3090</v>
      </c>
      <c r="S31" s="8">
        <v>3090</v>
      </c>
      <c r="T31" s="8">
        <v>3090</v>
      </c>
      <c r="U31" s="8">
        <v>3090</v>
      </c>
      <c r="V31" s="8">
        <v>3090</v>
      </c>
      <c r="W31" s="8">
        <v>3090</v>
      </c>
      <c r="X31" s="8">
        <v>3090</v>
      </c>
      <c r="Y31" s="8">
        <v>3090</v>
      </c>
      <c r="Z31" s="8">
        <v>3090</v>
      </c>
      <c r="AA31" s="8">
        <v>3090</v>
      </c>
    </row>
    <row r="32" spans="1:27">
      <c r="A32" s="16" t="s">
        <v>23</v>
      </c>
      <c r="B32" s="16" t="s">
        <v>15</v>
      </c>
      <c r="C32" s="8">
        <v>212.69999694824199</v>
      </c>
      <c r="D32" s="8">
        <v>287.33999633789</v>
      </c>
      <c r="E32" s="8">
        <v>379.26998901367102</v>
      </c>
      <c r="F32" s="8">
        <v>509.92999267578102</v>
      </c>
      <c r="G32" s="8">
        <v>631.03997802734295</v>
      </c>
      <c r="H32" s="8">
        <v>766.259971618652</v>
      </c>
      <c r="I32" s="8">
        <v>926.27001953125</v>
      </c>
      <c r="J32" s="8">
        <v>1103.119979858398</v>
      </c>
      <c r="K32" s="8">
        <v>1277.5900421142569</v>
      </c>
      <c r="L32" s="8">
        <v>1478.98999023437</v>
      </c>
      <c r="M32" s="8">
        <v>1734.84997558593</v>
      </c>
      <c r="N32" s="8">
        <v>2020.5200500488249</v>
      </c>
      <c r="O32" s="8">
        <v>2347.580017089841</v>
      </c>
      <c r="P32" s="8">
        <v>2703.2099609374973</v>
      </c>
      <c r="Q32" s="8">
        <v>3090.0299682617178</v>
      </c>
      <c r="R32" s="8">
        <v>3504.55004882812</v>
      </c>
      <c r="S32" s="8">
        <v>3958.0899658203098</v>
      </c>
      <c r="T32" s="8">
        <v>4435.9299316406195</v>
      </c>
      <c r="U32" s="8">
        <v>4945.2000732421802</v>
      </c>
      <c r="V32" s="8">
        <v>5471.8898925781195</v>
      </c>
      <c r="W32" s="8">
        <v>6021.6599121093695</v>
      </c>
      <c r="X32" s="8">
        <v>6591.18017578125</v>
      </c>
      <c r="Y32" s="8">
        <v>7184.9099121093695</v>
      </c>
      <c r="Z32" s="8">
        <v>7803.1799316406195</v>
      </c>
      <c r="AA32" s="8">
        <v>8115.0002441406195</v>
      </c>
    </row>
    <row r="33" spans="1:27">
      <c r="A33" s="77" t="s">
        <v>83</v>
      </c>
      <c r="B33" s="77"/>
      <c r="C33" s="70">
        <v>25289.851968765252</v>
      </c>
      <c r="D33" s="70">
        <v>29408.351984024033</v>
      </c>
      <c r="E33" s="70">
        <v>26419.276396018664</v>
      </c>
      <c r="F33" s="70">
        <v>35748.459877680769</v>
      </c>
      <c r="G33" s="70">
        <v>36788.569863032331</v>
      </c>
      <c r="H33" s="70">
        <v>37224.589859675398</v>
      </c>
      <c r="I33" s="70">
        <v>37384.599907587995</v>
      </c>
      <c r="J33" s="70">
        <v>37637.966927915142</v>
      </c>
      <c r="K33" s="70">
        <v>37812.436990171002</v>
      </c>
      <c r="L33" s="70">
        <v>38013.836938291111</v>
      </c>
      <c r="M33" s="70">
        <v>38293.088985711664</v>
      </c>
      <c r="N33" s="70">
        <v>40667.272222681873</v>
      </c>
      <c r="O33" s="70">
        <v>40529.631520625277</v>
      </c>
      <c r="P33" s="70">
        <v>41185.260964898553</v>
      </c>
      <c r="Q33" s="70">
        <v>41250.726095515492</v>
      </c>
      <c r="R33" s="70">
        <v>43702.127176863069</v>
      </c>
      <c r="S33" s="70">
        <v>46242.039403009505</v>
      </c>
      <c r="T33" s="70">
        <v>48439.12060656114</v>
      </c>
      <c r="U33" s="70">
        <v>48850.676245242787</v>
      </c>
      <c r="V33" s="70">
        <v>49651.009925631835</v>
      </c>
      <c r="W33" s="70">
        <v>51693.525767416628</v>
      </c>
      <c r="X33" s="70">
        <v>52734.501633951571</v>
      </c>
      <c r="Y33" s="70">
        <v>52781.911070594877</v>
      </c>
      <c r="Z33" s="70">
        <v>51622.278583112267</v>
      </c>
      <c r="AA33" s="70">
        <v>51932.449985208783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5755.1242600000005</v>
      </c>
      <c r="F36" s="8">
        <v>3359.4904100000003</v>
      </c>
      <c r="G36" s="8">
        <v>3359.4904100000003</v>
      </c>
      <c r="H36" s="8">
        <v>3193.7566000000002</v>
      </c>
      <c r="I36" s="8">
        <v>3193.7566000000002</v>
      </c>
      <c r="J36" s="8">
        <v>3193.7566000000002</v>
      </c>
      <c r="K36" s="8">
        <v>2336.4060599999998</v>
      </c>
      <c r="L36" s="8">
        <v>2316.3693499999999</v>
      </c>
      <c r="M36" s="8">
        <v>1963.1242000000002</v>
      </c>
      <c r="N36" s="8">
        <v>1513.1242300000001</v>
      </c>
      <c r="O36" s="8">
        <v>1513.1242300000001</v>
      </c>
      <c r="P36" s="8">
        <v>1513.1242300000001</v>
      </c>
      <c r="Q36" s="8">
        <v>744.00004747174</v>
      </c>
      <c r="R36" s="8">
        <v>1.0746885499999999E-4</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2471.5</v>
      </c>
      <c r="H40" s="8">
        <v>2471.5</v>
      </c>
      <c r="I40" s="8">
        <v>2471.5</v>
      </c>
      <c r="J40" s="8">
        <v>2048</v>
      </c>
      <c r="K40" s="8">
        <v>1931</v>
      </c>
      <c r="L40" s="8">
        <v>1931</v>
      </c>
      <c r="M40" s="8">
        <v>1931</v>
      </c>
      <c r="N40" s="8">
        <v>1931</v>
      </c>
      <c r="O40" s="8">
        <v>1931</v>
      </c>
      <c r="P40" s="8">
        <v>1931</v>
      </c>
      <c r="Q40" s="8">
        <v>1931</v>
      </c>
      <c r="R40" s="8">
        <v>1931</v>
      </c>
      <c r="S40" s="8">
        <v>1931</v>
      </c>
      <c r="T40" s="8">
        <v>1931</v>
      </c>
      <c r="U40" s="8">
        <v>2472.6179999999999</v>
      </c>
      <c r="V40" s="8">
        <v>2472.6179999999999</v>
      </c>
      <c r="W40" s="8">
        <v>3267.7737999999999</v>
      </c>
      <c r="X40" s="8">
        <v>3267.7737999999999</v>
      </c>
      <c r="Y40" s="8">
        <v>4351.3564000000006</v>
      </c>
      <c r="Z40" s="8">
        <v>3832.3564000000001</v>
      </c>
      <c r="AA40" s="8">
        <v>3486.3564000000001</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2624.4080238342262</v>
      </c>
      <c r="E43" s="8">
        <v>3130.6180305480921</v>
      </c>
      <c r="F43" s="8">
        <v>5887.5748505480915</v>
      </c>
      <c r="G43" s="8">
        <v>5887.5748505480915</v>
      </c>
      <c r="H43" s="8">
        <v>5887.5748505480915</v>
      </c>
      <c r="I43" s="8">
        <v>6429.3218305480923</v>
      </c>
      <c r="J43" s="8">
        <v>6882.9896005480923</v>
      </c>
      <c r="K43" s="8">
        <v>7424.2024005480926</v>
      </c>
      <c r="L43" s="8">
        <v>7424.2024005480926</v>
      </c>
      <c r="M43" s="8">
        <v>8769.422830548092</v>
      </c>
      <c r="N43" s="8">
        <v>9812.4204305480926</v>
      </c>
      <c r="O43" s="8">
        <v>9812.4204305480926</v>
      </c>
      <c r="P43" s="8">
        <v>9812.4204305480926</v>
      </c>
      <c r="Q43" s="8">
        <v>10274.574630548093</v>
      </c>
      <c r="R43" s="8">
        <v>12656.455640548094</v>
      </c>
      <c r="S43" s="8">
        <v>12865.960940548093</v>
      </c>
      <c r="T43" s="8">
        <v>13247.832565176999</v>
      </c>
      <c r="U43" s="8">
        <v>13743.607750528563</v>
      </c>
      <c r="V43" s="8">
        <v>13743.607750528563</v>
      </c>
      <c r="W43" s="8">
        <v>14701.298590528562</v>
      </c>
      <c r="X43" s="8">
        <v>14701.298590528562</v>
      </c>
      <c r="Y43" s="8">
        <v>14551.498587476806</v>
      </c>
      <c r="Z43" s="8">
        <v>14101.498587476806</v>
      </c>
      <c r="AA43" s="8">
        <v>14101.498587476806</v>
      </c>
    </row>
    <row r="44" spans="1:27">
      <c r="A44" s="16" t="s">
        <v>24</v>
      </c>
      <c r="B44" s="16" t="s">
        <v>8</v>
      </c>
      <c r="C44" s="8">
        <v>4751.7649803161576</v>
      </c>
      <c r="D44" s="8">
        <v>5909.3649864196732</v>
      </c>
      <c r="E44" s="8">
        <v>6478.1649894714301</v>
      </c>
      <c r="F44" s="8">
        <v>7359.1649894714301</v>
      </c>
      <c r="G44" s="8">
        <v>7359.1649894714301</v>
      </c>
      <c r="H44" s="8">
        <v>7359.1649894714301</v>
      </c>
      <c r="I44" s="8">
        <v>7359.1649894714301</v>
      </c>
      <c r="J44" s="8">
        <v>7359.1649894714301</v>
      </c>
      <c r="K44" s="8">
        <v>7359.1649894714301</v>
      </c>
      <c r="L44" s="8">
        <v>7359.1649894714301</v>
      </c>
      <c r="M44" s="8">
        <v>7412.3252094714289</v>
      </c>
      <c r="N44" s="8">
        <v>11364.274029471429</v>
      </c>
      <c r="O44" s="8">
        <v>11364.274029471429</v>
      </c>
      <c r="P44" s="8">
        <v>11364.274329471429</v>
      </c>
      <c r="Q44" s="8">
        <v>13378.51832947143</v>
      </c>
      <c r="R44" s="8">
        <v>13378.51832947143</v>
      </c>
      <c r="S44" s="8">
        <v>14085.610289471429</v>
      </c>
      <c r="T44" s="8">
        <v>15622.31080491871</v>
      </c>
      <c r="U44" s="8">
        <v>15743.697505847509</v>
      </c>
      <c r="V44" s="8">
        <v>15711.593505780347</v>
      </c>
      <c r="W44" s="8">
        <v>19621.204590203852</v>
      </c>
      <c r="X44" s="8">
        <v>19510.804588677973</v>
      </c>
      <c r="Y44" s="8">
        <v>20308.073702342066</v>
      </c>
      <c r="Z44" s="8">
        <v>20011.755271887836</v>
      </c>
      <c r="AA44" s="8">
        <v>19813.158271768516</v>
      </c>
    </row>
    <row r="45" spans="1:27">
      <c r="A45" s="16" t="s">
        <v>24</v>
      </c>
      <c r="B45" s="16" t="s">
        <v>84</v>
      </c>
      <c r="C45" s="8">
        <v>2416.8600006103511</v>
      </c>
      <c r="D45" s="8">
        <v>3106.8600006103511</v>
      </c>
      <c r="E45" s="8">
        <v>3506.8600006103511</v>
      </c>
      <c r="F45" s="8">
        <v>5583.9296406103513</v>
      </c>
      <c r="G45" s="8">
        <v>5583.9296406103513</v>
      </c>
      <c r="H45" s="8">
        <v>5583.9296406103513</v>
      </c>
      <c r="I45" s="8">
        <v>5583.9296406103513</v>
      </c>
      <c r="J45" s="8">
        <v>5583.9296406103513</v>
      </c>
      <c r="K45" s="8">
        <v>5583.9296406103513</v>
      </c>
      <c r="L45" s="8">
        <v>5583.9296406103513</v>
      </c>
      <c r="M45" s="8">
        <v>5583.9296406103513</v>
      </c>
      <c r="N45" s="8">
        <v>5583.9296406103513</v>
      </c>
      <c r="O45" s="8">
        <v>5483.9296406103513</v>
      </c>
      <c r="P45" s="8">
        <v>5483.9296406103513</v>
      </c>
      <c r="Q45" s="8">
        <v>5483.9296406103513</v>
      </c>
      <c r="R45" s="8">
        <v>6216.4510406103509</v>
      </c>
      <c r="S45" s="8">
        <v>6166.4510406103509</v>
      </c>
      <c r="T45" s="8">
        <v>6166.4510406103509</v>
      </c>
      <c r="U45" s="8">
        <v>5966.4510406103509</v>
      </c>
      <c r="V45" s="8">
        <v>5416.4510406103509</v>
      </c>
      <c r="W45" s="8">
        <v>6721.9938406103511</v>
      </c>
      <c r="X45" s="8">
        <v>6421.9938406103511</v>
      </c>
      <c r="Y45" s="8">
        <v>7177.5091381689454</v>
      </c>
      <c r="Z45" s="8">
        <v>4954.4394981689447</v>
      </c>
      <c r="AA45" s="8">
        <v>5225.8698562060144</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84.949996948242102</v>
      </c>
      <c r="D47" s="8">
        <v>122.33000183105401</v>
      </c>
      <c r="E47" s="8">
        <v>171.89999389648401</v>
      </c>
      <c r="F47" s="8">
        <v>259.29998779296801</v>
      </c>
      <c r="G47" s="8">
        <v>341.17998695373473</v>
      </c>
      <c r="H47" s="8">
        <v>435.5500068664544</v>
      </c>
      <c r="I47" s="8">
        <v>545.05000305175781</v>
      </c>
      <c r="J47" s="8">
        <v>674.96002197265602</v>
      </c>
      <c r="K47" s="8">
        <v>823.52999877929597</v>
      </c>
      <c r="L47" s="8">
        <v>995.13000488281205</v>
      </c>
      <c r="M47" s="8">
        <v>1191.700012207031</v>
      </c>
      <c r="N47" s="8">
        <v>1411.1099548339839</v>
      </c>
      <c r="O47" s="8">
        <v>1663.3899536132781</v>
      </c>
      <c r="P47" s="8">
        <v>1937.5599975585881</v>
      </c>
      <c r="Q47" s="8">
        <v>2226.80004882812</v>
      </c>
      <c r="R47" s="8">
        <v>2538.4099731445313</v>
      </c>
      <c r="S47" s="8">
        <v>2879.8699340820281</v>
      </c>
      <c r="T47" s="8">
        <v>3246.150024414057</v>
      </c>
      <c r="U47" s="8">
        <v>3635.10009765625</v>
      </c>
      <c r="V47" s="8">
        <v>4037.8299560546802</v>
      </c>
      <c r="W47" s="8">
        <v>4453.37011718749</v>
      </c>
      <c r="X47" s="8">
        <v>4891.0599365234302</v>
      </c>
      <c r="Y47" s="8">
        <v>5348.5900878906195</v>
      </c>
      <c r="Z47" s="8">
        <v>5818.10009765625</v>
      </c>
      <c r="AA47" s="8">
        <v>6060.6799316406195</v>
      </c>
    </row>
    <row r="48" spans="1:27">
      <c r="A48" s="77" t="s">
        <v>83</v>
      </c>
      <c r="B48" s="77"/>
      <c r="C48" s="70">
        <v>22560.78299713134</v>
      </c>
      <c r="D48" s="70">
        <v>24445.763008117669</v>
      </c>
      <c r="E48" s="70">
        <v>23716.46726994872</v>
      </c>
      <c r="F48" s="70">
        <v>27523.259873845207</v>
      </c>
      <c r="G48" s="70">
        <v>27605.139873005974</v>
      </c>
      <c r="H48" s="70">
        <v>27533.776082918695</v>
      </c>
      <c r="I48" s="70">
        <v>28185.023059103994</v>
      </c>
      <c r="J48" s="70">
        <v>28345.100848024893</v>
      </c>
      <c r="K48" s="70">
        <v>28060.533084831535</v>
      </c>
      <c r="L48" s="70">
        <v>30210.096380935051</v>
      </c>
      <c r="M48" s="70">
        <v>31066.801888259266</v>
      </c>
      <c r="N48" s="70">
        <v>35831.158280886222</v>
      </c>
      <c r="O48" s="70">
        <v>35983.438279665519</v>
      </c>
      <c r="P48" s="70">
        <v>36113.20862971434</v>
      </c>
      <c r="Q48" s="70">
        <v>38109.722698455611</v>
      </c>
      <c r="R48" s="70">
        <v>40791.735092769144</v>
      </c>
      <c r="S48" s="70">
        <v>41999.792206237784</v>
      </c>
      <c r="T48" s="70">
        <v>44284.644436645998</v>
      </c>
      <c r="U48" s="70">
        <v>45632.374396168554</v>
      </c>
      <c r="V48" s="70">
        <v>44808.500254499821</v>
      </c>
      <c r="W48" s="70">
        <v>51948.04094005614</v>
      </c>
      <c r="X48" s="70">
        <v>51975.330757866199</v>
      </c>
      <c r="Y48" s="70">
        <v>54919.427917404311</v>
      </c>
      <c r="Z48" s="70">
        <v>51900.549856715719</v>
      </c>
      <c r="AA48" s="70">
        <v>51657.963048617836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4275</v>
      </c>
      <c r="E52" s="8">
        <v>2825</v>
      </c>
      <c r="F52" s="8">
        <v>580</v>
      </c>
      <c r="G52" s="8">
        <v>194.21600000000001</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1900</v>
      </c>
      <c r="F55" s="8">
        <v>1900</v>
      </c>
      <c r="G55" s="8">
        <v>1900</v>
      </c>
      <c r="H55" s="8">
        <v>1900</v>
      </c>
      <c r="I55" s="8">
        <v>1900</v>
      </c>
      <c r="J55" s="8">
        <v>1730</v>
      </c>
      <c r="K55" s="8">
        <v>1730</v>
      </c>
      <c r="L55" s="8">
        <v>1996.24792</v>
      </c>
      <c r="M55" s="8">
        <v>1996.24792</v>
      </c>
      <c r="N55" s="8">
        <v>2126.9114</v>
      </c>
      <c r="O55" s="8">
        <v>2126.9114</v>
      </c>
      <c r="P55" s="8">
        <v>1686.9114</v>
      </c>
      <c r="Q55" s="8">
        <v>1686.9114</v>
      </c>
      <c r="R55" s="8">
        <v>3468.3496</v>
      </c>
      <c r="S55" s="8">
        <v>3374.3496</v>
      </c>
      <c r="T55" s="8">
        <v>3769.6093999999998</v>
      </c>
      <c r="U55" s="8">
        <v>3769.6093999999998</v>
      </c>
      <c r="V55" s="8">
        <v>3769.6093999999998</v>
      </c>
      <c r="W55" s="8">
        <v>3769.6093999999998</v>
      </c>
      <c r="X55" s="8">
        <v>3185.6093999999998</v>
      </c>
      <c r="Y55" s="8">
        <v>3185.6093999999998</v>
      </c>
      <c r="Z55" s="8">
        <v>3185.6093999999998</v>
      </c>
      <c r="AA55" s="8">
        <v>4009.3303000000001</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5416.2599945068323</v>
      </c>
      <c r="E58" s="8">
        <v>5916.2599945068323</v>
      </c>
      <c r="F58" s="8">
        <v>8660.4999045068325</v>
      </c>
      <c r="G58" s="8">
        <v>8863.7598990136685</v>
      </c>
      <c r="H58" s="8">
        <v>9363.7598990136685</v>
      </c>
      <c r="I58" s="8">
        <v>10030.759899013668</v>
      </c>
      <c r="J58" s="8">
        <v>10908.646569013668</v>
      </c>
      <c r="K58" s="8">
        <v>13325.121512710379</v>
      </c>
      <c r="L58" s="8">
        <v>13612.041212712018</v>
      </c>
      <c r="M58" s="8">
        <v>14612.041212714908</v>
      </c>
      <c r="N58" s="8">
        <v>15544.841215773846</v>
      </c>
      <c r="O58" s="8">
        <v>16124.841285782126</v>
      </c>
      <c r="P58" s="8">
        <v>17124.841315787457</v>
      </c>
      <c r="Q58" s="8">
        <v>16836.541320368895</v>
      </c>
      <c r="R58" s="8">
        <v>16836.541320422253</v>
      </c>
      <c r="S58" s="8">
        <v>17252.716861880112</v>
      </c>
      <c r="T58" s="8">
        <v>17480.918468835494</v>
      </c>
      <c r="U58" s="8">
        <v>17342.047637406002</v>
      </c>
      <c r="V58" s="8">
        <v>16945.304729847408</v>
      </c>
      <c r="W58" s="8">
        <v>18148.898929847408</v>
      </c>
      <c r="X58" s="8">
        <v>18262.38422908447</v>
      </c>
      <c r="Y58" s="8">
        <v>18262.38422908447</v>
      </c>
      <c r="Z58" s="8">
        <v>17604.284245869138</v>
      </c>
      <c r="AA58" s="8">
        <v>17546.684247395016</v>
      </c>
    </row>
    <row r="59" spans="1:27">
      <c r="A59" s="16" t="s">
        <v>25</v>
      </c>
      <c r="B59" s="16" t="s">
        <v>8</v>
      </c>
      <c r="C59" s="8">
        <v>1359.9500045776354</v>
      </c>
      <c r="D59" s="8">
        <v>3564.3830070495574</v>
      </c>
      <c r="E59" s="8">
        <v>4156.9230232238724</v>
      </c>
      <c r="F59" s="8">
        <v>4517.4030232238729</v>
      </c>
      <c r="G59" s="8">
        <v>4517.4030232238729</v>
      </c>
      <c r="H59" s="8">
        <v>4517.4030232238729</v>
      </c>
      <c r="I59" s="8">
        <v>4517.4030232238729</v>
      </c>
      <c r="J59" s="8">
        <v>4517.4030232238729</v>
      </c>
      <c r="K59" s="8">
        <v>6249.6454232238721</v>
      </c>
      <c r="L59" s="8">
        <v>6249.6454232238721</v>
      </c>
      <c r="M59" s="8">
        <v>6249.6454232238721</v>
      </c>
      <c r="N59" s="8">
        <v>6249.6454232238721</v>
      </c>
      <c r="O59" s="8">
        <v>6249.6454232238721</v>
      </c>
      <c r="P59" s="8">
        <v>6249.6454232238721</v>
      </c>
      <c r="Q59" s="8">
        <v>6249.6454232238721</v>
      </c>
      <c r="R59" s="8">
        <v>6249.6454232238721</v>
      </c>
      <c r="S59" s="8">
        <v>6249.6454232238721</v>
      </c>
      <c r="T59" s="8">
        <v>6249.6454232238721</v>
      </c>
      <c r="U59" s="8">
        <v>6139.1654198669394</v>
      </c>
      <c r="V59" s="8">
        <v>6108.0624192260702</v>
      </c>
      <c r="W59" s="8">
        <v>6108.0624192260702</v>
      </c>
      <c r="X59" s="8">
        <v>6108.0624192260702</v>
      </c>
      <c r="Y59" s="8">
        <v>5950.0824158691375</v>
      </c>
      <c r="Z59" s="8">
        <v>5552.6324189208954</v>
      </c>
      <c r="AA59" s="8">
        <v>5460.0724213623016</v>
      </c>
    </row>
    <row r="60" spans="1:27">
      <c r="A60" s="16" t="s">
        <v>25</v>
      </c>
      <c r="B60" s="16" t="s">
        <v>84</v>
      </c>
      <c r="C60" s="8">
        <v>2049.8000011444078</v>
      </c>
      <c r="D60" s="8">
        <v>3753.7900028228746</v>
      </c>
      <c r="E60" s="8">
        <v>4827.5399875640851</v>
      </c>
      <c r="F60" s="8">
        <v>8705.9576875640851</v>
      </c>
      <c r="G60" s="8">
        <v>8705.9576875640851</v>
      </c>
      <c r="H60" s="8">
        <v>8705.9576875640851</v>
      </c>
      <c r="I60" s="8">
        <v>8705.9576875640851</v>
      </c>
      <c r="J60" s="8">
        <v>8650.627687640379</v>
      </c>
      <c r="K60" s="8">
        <v>9657.3099876403794</v>
      </c>
      <c r="L60" s="8">
        <v>9657.3099876403794</v>
      </c>
      <c r="M60" s="8">
        <v>9657.3099876403794</v>
      </c>
      <c r="N60" s="8">
        <v>9657.3099876403794</v>
      </c>
      <c r="O60" s="8">
        <v>9652.3099876403794</v>
      </c>
      <c r="P60" s="8">
        <v>9652.3099876403794</v>
      </c>
      <c r="Q60" s="8">
        <v>9652.3099876403794</v>
      </c>
      <c r="R60" s="8">
        <v>9352.3099876403794</v>
      </c>
      <c r="S60" s="8">
        <v>9352.3099876403794</v>
      </c>
      <c r="T60" s="8">
        <v>9152.2399803161607</v>
      </c>
      <c r="U60" s="8">
        <v>8952.2399803161607</v>
      </c>
      <c r="V60" s="8">
        <v>8852.2399803161607</v>
      </c>
      <c r="W60" s="8">
        <v>8362.2399803161607</v>
      </c>
      <c r="X60" s="8">
        <v>8262.2399803161607</v>
      </c>
      <c r="Y60" s="8">
        <v>8262.2399803161607</v>
      </c>
      <c r="Z60" s="8">
        <v>4363.8222803161607</v>
      </c>
      <c r="AA60" s="8">
        <v>3763.8222803161602</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114.059997558593</v>
      </c>
      <c r="D62" s="8">
        <v>160.27999877929599</v>
      </c>
      <c r="E62" s="8">
        <v>216.5</v>
      </c>
      <c r="F62" s="8">
        <v>316.69000244140602</v>
      </c>
      <c r="G62" s="8">
        <v>408.63001060485823</v>
      </c>
      <c r="H62" s="8">
        <v>514.71000289916947</v>
      </c>
      <c r="I62" s="8">
        <v>637.18997955322186</v>
      </c>
      <c r="J62" s="8">
        <v>779.40998840331906</v>
      </c>
      <c r="K62" s="8">
        <v>931.30001831054608</v>
      </c>
      <c r="L62" s="8">
        <v>1109.9199829101551</v>
      </c>
      <c r="M62" s="8">
        <v>1323.1300354003899</v>
      </c>
      <c r="N62" s="8">
        <v>1566.3199768066349</v>
      </c>
      <c r="O62" s="8">
        <v>1838.15002441406</v>
      </c>
      <c r="P62" s="8">
        <v>2136.809997558591</v>
      </c>
      <c r="Q62" s="8">
        <v>2453.2900390625</v>
      </c>
      <c r="R62" s="8">
        <v>2794.9199829101481</v>
      </c>
      <c r="S62" s="8">
        <v>3172.30004882812</v>
      </c>
      <c r="T62" s="8">
        <v>3574.4798583984302</v>
      </c>
      <c r="U62" s="8">
        <v>4004.3798828125</v>
      </c>
      <c r="V62" s="8">
        <v>4454.77001953124</v>
      </c>
      <c r="W62" s="8">
        <v>4925.06005859375</v>
      </c>
      <c r="X62" s="8">
        <v>5419.1701660156195</v>
      </c>
      <c r="Y62" s="8">
        <v>5938.1101074218695</v>
      </c>
      <c r="Z62" s="8">
        <v>6482.06005859374</v>
      </c>
      <c r="AA62" s="8">
        <v>6787.1198730468695</v>
      </c>
    </row>
    <row r="63" spans="1:27">
      <c r="A63" s="77" t="s">
        <v>83</v>
      </c>
      <c r="B63" s="77"/>
      <c r="C63" s="70">
        <v>18290.58998680114</v>
      </c>
      <c r="D63" s="70">
        <v>21848.732992172234</v>
      </c>
      <c r="E63" s="70">
        <v>22621.242994308464</v>
      </c>
      <c r="F63" s="70">
        <v>27459.570606749869</v>
      </c>
      <c r="G63" s="70">
        <v>27368.986609420157</v>
      </c>
      <c r="H63" s="70">
        <v>27780.850601714468</v>
      </c>
      <c r="I63" s="70">
        <v>28570.330578368521</v>
      </c>
      <c r="J63" s="70">
        <v>29365.107257294912</v>
      </c>
      <c r="K63" s="70">
        <v>34672.396930898845</v>
      </c>
      <c r="L63" s="70">
        <v>35404.184515500092</v>
      </c>
      <c r="M63" s="70">
        <v>36617.394567993222</v>
      </c>
      <c r="N63" s="70">
        <v>37924.0479924584</v>
      </c>
      <c r="O63" s="70">
        <v>38770.878110074111</v>
      </c>
      <c r="P63" s="70">
        <v>39129.538113223971</v>
      </c>
      <c r="Q63" s="70">
        <v>39157.718159309312</v>
      </c>
      <c r="R63" s="70">
        <v>40980.786303210327</v>
      </c>
      <c r="S63" s="70">
        <v>41680.341910586147</v>
      </c>
      <c r="T63" s="70">
        <v>42505.913119787634</v>
      </c>
      <c r="U63" s="70">
        <v>42486.462309415278</v>
      </c>
      <c r="V63" s="70">
        <v>42409.006537934554</v>
      </c>
      <c r="W63" s="70">
        <v>43592.890776997054</v>
      </c>
      <c r="X63" s="70">
        <v>43516.486183655994</v>
      </c>
      <c r="Y63" s="70">
        <v>43877.44612170531</v>
      </c>
      <c r="Z63" s="70">
        <v>39467.428392713613</v>
      </c>
      <c r="AA63" s="70">
        <v>39846.049111134023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824.94218923706035</v>
      </c>
      <c r="O70" s="8">
        <v>824.94218923706035</v>
      </c>
      <c r="P70" s="8">
        <v>824.94218923706035</v>
      </c>
      <c r="Q70" s="8">
        <v>824.94218923706035</v>
      </c>
      <c r="R70" s="8">
        <v>824.94218923706035</v>
      </c>
      <c r="S70" s="8">
        <v>824.94218923706035</v>
      </c>
      <c r="T70" s="8">
        <v>835.25531423706036</v>
      </c>
      <c r="U70" s="8">
        <v>807.65174923706036</v>
      </c>
      <c r="V70" s="8">
        <v>807.65174923706036</v>
      </c>
      <c r="W70" s="8">
        <v>653.65174923706036</v>
      </c>
      <c r="X70" s="8">
        <v>653.65174923706036</v>
      </c>
      <c r="Y70" s="8">
        <v>653.65174923706036</v>
      </c>
      <c r="Z70" s="8">
        <v>653.65174923706036</v>
      </c>
      <c r="AA70" s="8">
        <v>759.51669923706049</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3052.0099983215282</v>
      </c>
      <c r="E73" s="8">
        <v>3052.0099983215282</v>
      </c>
      <c r="F73" s="8">
        <v>3396.845368321528</v>
      </c>
      <c r="G73" s="8">
        <v>3330.845368321528</v>
      </c>
      <c r="H73" s="8">
        <v>3240.095368321528</v>
      </c>
      <c r="I73" s="8">
        <v>3240.095368321528</v>
      </c>
      <c r="J73" s="8">
        <v>3108.3953713732858</v>
      </c>
      <c r="K73" s="8">
        <v>3108.3953713732858</v>
      </c>
      <c r="L73" s="8">
        <v>2840.4953698474069</v>
      </c>
      <c r="M73" s="8">
        <v>2860.4932367956503</v>
      </c>
      <c r="N73" s="8">
        <v>4210.2203967956502</v>
      </c>
      <c r="O73" s="8">
        <v>4224.1887467956503</v>
      </c>
      <c r="P73" s="8">
        <v>4002.7518910327108</v>
      </c>
      <c r="Q73" s="8">
        <v>3983.534321032711</v>
      </c>
      <c r="R73" s="8">
        <v>4147.8242660327105</v>
      </c>
      <c r="S73" s="8">
        <v>4179.4063660327101</v>
      </c>
      <c r="T73" s="8">
        <v>3965.5463654223595</v>
      </c>
      <c r="U73" s="8">
        <v>4462.5435754223599</v>
      </c>
      <c r="V73" s="8">
        <v>4250.143573896481</v>
      </c>
      <c r="W73" s="8">
        <v>4637.0739538964808</v>
      </c>
      <c r="X73" s="8">
        <v>4676.104153896481</v>
      </c>
      <c r="Y73" s="8">
        <v>4467.104153896481</v>
      </c>
      <c r="Z73" s="8">
        <v>4263.604153896481</v>
      </c>
      <c r="AA73" s="8">
        <v>4263.604153896481</v>
      </c>
    </row>
    <row r="74" spans="1:27">
      <c r="A74" s="16" t="s">
        <v>26</v>
      </c>
      <c r="B74" s="16" t="s">
        <v>8</v>
      </c>
      <c r="C74" s="8">
        <v>699.60999679565407</v>
      </c>
      <c r="D74" s="8">
        <v>955.3699913024891</v>
      </c>
      <c r="E74" s="8">
        <v>955.3699913024891</v>
      </c>
      <c r="F74" s="8">
        <v>1520.734491302489</v>
      </c>
      <c r="G74" s="8">
        <v>1520.734491302489</v>
      </c>
      <c r="H74" s="8">
        <v>1514.6144914169299</v>
      </c>
      <c r="I74" s="8">
        <v>1514.6144914169299</v>
      </c>
      <c r="J74" s="8">
        <v>1514.6144914169299</v>
      </c>
      <c r="K74" s="8">
        <v>1514.6144914169299</v>
      </c>
      <c r="L74" s="8">
        <v>1514.6144914169299</v>
      </c>
      <c r="M74" s="8">
        <v>1514.6144914169299</v>
      </c>
      <c r="N74" s="8">
        <v>1567.56720214697</v>
      </c>
      <c r="O74" s="8">
        <v>1567.56720214916</v>
      </c>
      <c r="P74" s="8">
        <v>1567.567202154524</v>
      </c>
      <c r="Q74" s="8">
        <v>1567.5672021632899</v>
      </c>
      <c r="R74" s="8">
        <v>2055.2439621798694</v>
      </c>
      <c r="S74" s="8">
        <v>2055.2439621798694</v>
      </c>
      <c r="T74" s="8">
        <v>3574.9673821798692</v>
      </c>
      <c r="U74" s="8">
        <v>3304.9673821798692</v>
      </c>
      <c r="V74" s="8">
        <v>3286.5873820654283</v>
      </c>
      <c r="W74" s="8">
        <v>3286.5873820654283</v>
      </c>
      <c r="X74" s="8">
        <v>3207.3873851171861</v>
      </c>
      <c r="Y74" s="8">
        <v>3207.3873851171861</v>
      </c>
      <c r="Z74" s="8">
        <v>3099.3873851171861</v>
      </c>
      <c r="AA74" s="8">
        <v>3099.3873851171861</v>
      </c>
    </row>
    <row r="75" spans="1:27">
      <c r="A75" s="16" t="s">
        <v>26</v>
      </c>
      <c r="B75" s="16" t="s">
        <v>84</v>
      </c>
      <c r="C75" s="8">
        <v>1151.0699992179871</v>
      </c>
      <c r="D75" s="8">
        <v>1774.0699992179871</v>
      </c>
      <c r="E75" s="8">
        <v>1774.0699992179871</v>
      </c>
      <c r="F75" s="8">
        <v>2221.0699612179874</v>
      </c>
      <c r="G75" s="8">
        <v>2191.0699612179874</v>
      </c>
      <c r="H75" s="8">
        <v>2191.0699612179874</v>
      </c>
      <c r="I75" s="8">
        <v>2191.0699612179874</v>
      </c>
      <c r="J75" s="8">
        <v>2191.0699612179874</v>
      </c>
      <c r="K75" s="8">
        <v>2166.0699612179874</v>
      </c>
      <c r="L75" s="8">
        <v>2166.0699612179874</v>
      </c>
      <c r="M75" s="8">
        <v>2166.0699612179874</v>
      </c>
      <c r="N75" s="8">
        <v>2166.0699612179874</v>
      </c>
      <c r="O75" s="8">
        <v>2166.0699612179874</v>
      </c>
      <c r="P75" s="8">
        <v>2166.0699612179874</v>
      </c>
      <c r="Q75" s="8">
        <v>2166.0699612179874</v>
      </c>
      <c r="R75" s="8">
        <v>2210.4675592370609</v>
      </c>
      <c r="S75" s="8">
        <v>2210.4675592370609</v>
      </c>
      <c r="T75" s="8">
        <v>1952.4675592370606</v>
      </c>
      <c r="U75" s="8">
        <v>1721.4082292370606</v>
      </c>
      <c r="V75" s="8">
        <v>1711.4082292370606</v>
      </c>
      <c r="W75" s="8">
        <v>1651.4082292370606</v>
      </c>
      <c r="X75" s="8">
        <v>1651.4082292370606</v>
      </c>
      <c r="Y75" s="8">
        <v>1600.60823</v>
      </c>
      <c r="Z75" s="8">
        <v>1042.6082699999999</v>
      </c>
      <c r="AA75" s="8">
        <v>1115.3650052790099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143.03999328613199</v>
      </c>
      <c r="D77" s="8">
        <v>178.88000488281199</v>
      </c>
      <c r="E77" s="8">
        <v>219.42999267578099</v>
      </c>
      <c r="F77" s="8">
        <v>233.21000671386699</v>
      </c>
      <c r="G77" s="8">
        <v>272.42000722885058</v>
      </c>
      <c r="H77" s="8">
        <v>317.35999774932782</v>
      </c>
      <c r="I77" s="8">
        <v>368.0200004577635</v>
      </c>
      <c r="J77" s="8">
        <v>424.38001060485823</v>
      </c>
      <c r="K77" s="8">
        <v>483.53000640869089</v>
      </c>
      <c r="L77" s="8">
        <v>550.83000564575138</v>
      </c>
      <c r="M77" s="8">
        <v>627.77000427246003</v>
      </c>
      <c r="N77" s="8">
        <v>714.04997253417901</v>
      </c>
      <c r="O77" s="8">
        <v>810.29002380370991</v>
      </c>
      <c r="P77" s="8">
        <v>910.18998718261696</v>
      </c>
      <c r="Q77" s="8">
        <v>1018.7000274658191</v>
      </c>
      <c r="R77" s="8">
        <v>1133.869979858398</v>
      </c>
      <c r="S77" s="8">
        <v>1258.9200134277339</v>
      </c>
      <c r="T77" s="8">
        <v>1391.30004882812</v>
      </c>
      <c r="U77" s="8">
        <v>1529.1799621581949</v>
      </c>
      <c r="V77" s="8">
        <v>1671.1399841308539</v>
      </c>
      <c r="W77" s="8">
        <v>1814.9399719238249</v>
      </c>
      <c r="X77" s="8">
        <v>1962.860046386711</v>
      </c>
      <c r="Y77" s="8">
        <v>2117.2600097656223</v>
      </c>
      <c r="Z77" s="8">
        <v>2274.0300292968723</v>
      </c>
      <c r="AA77" s="8">
        <v>2355.5200195312473</v>
      </c>
    </row>
    <row r="78" spans="1:27">
      <c r="A78" s="77" t="s">
        <v>83</v>
      </c>
      <c r="B78" s="77"/>
      <c r="C78" s="70">
        <v>6925.5899844169562</v>
      </c>
      <c r="D78" s="70">
        <v>8129.9899783134388</v>
      </c>
      <c r="E78" s="70">
        <v>7854.0399661064084</v>
      </c>
      <c r="F78" s="70">
        <v>9225.0198121444937</v>
      </c>
      <c r="G78" s="70">
        <v>8922.2298126594778</v>
      </c>
      <c r="H78" s="70">
        <v>8870.299803294396</v>
      </c>
      <c r="I78" s="70">
        <v>8644.0998206512686</v>
      </c>
      <c r="J78" s="70">
        <v>8568.7598338501211</v>
      </c>
      <c r="K78" s="70">
        <v>8602.9098296539541</v>
      </c>
      <c r="L78" s="70">
        <v>8322.3098273651358</v>
      </c>
      <c r="M78" s="70">
        <v>8419.2476929400873</v>
      </c>
      <c r="N78" s="70">
        <v>9482.8497219318469</v>
      </c>
      <c r="O78" s="70">
        <v>9593.0581232035674</v>
      </c>
      <c r="P78" s="70">
        <v>9471.5212308248992</v>
      </c>
      <c r="Q78" s="70">
        <v>9560.8137011168674</v>
      </c>
      <c r="R78" s="70">
        <v>10372.3479565451</v>
      </c>
      <c r="S78" s="70">
        <v>10528.980090114435</v>
      </c>
      <c r="T78" s="70">
        <v>11719.53666990447</v>
      </c>
      <c r="U78" s="70">
        <v>11825.750898234546</v>
      </c>
      <c r="V78" s="70">
        <v>11726.930918566884</v>
      </c>
      <c r="W78" s="70">
        <v>12043.661286359855</v>
      </c>
      <c r="X78" s="70">
        <v>12151.411563874499</v>
      </c>
      <c r="Y78" s="70">
        <v>12046.011528016348</v>
      </c>
      <c r="Z78" s="70">
        <v>11333.281587547601</v>
      </c>
      <c r="AA78" s="70">
        <v>11593.393263060985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1171.4406984741208</v>
      </c>
      <c r="E88" s="8">
        <v>1488.3675584741209</v>
      </c>
      <c r="F88" s="8">
        <v>1802.402268474121</v>
      </c>
      <c r="G88" s="8">
        <v>1922.087678474121</v>
      </c>
      <c r="H88" s="8">
        <v>2041.7730684741211</v>
      </c>
      <c r="I88" s="8">
        <v>2161.4585084741211</v>
      </c>
      <c r="J88" s="8">
        <v>2281.1438584741209</v>
      </c>
      <c r="K88" s="8">
        <v>2400.0840384741209</v>
      </c>
      <c r="L88" s="8">
        <v>2519.4368084741209</v>
      </c>
      <c r="M88" s="8">
        <v>2638.2600084741212</v>
      </c>
      <c r="N88" s="8">
        <v>2757.945408474121</v>
      </c>
      <c r="O88" s="8">
        <v>2877.630908474121</v>
      </c>
      <c r="P88" s="8">
        <v>2997.3162084741211</v>
      </c>
      <c r="Q88" s="8">
        <v>2997.3162084741211</v>
      </c>
      <c r="R88" s="8">
        <v>2997.3162084741211</v>
      </c>
      <c r="S88" s="8">
        <v>2997.3162084741211</v>
      </c>
      <c r="T88" s="8">
        <v>2997.3162084741211</v>
      </c>
      <c r="U88" s="8">
        <v>2853.3162084741211</v>
      </c>
      <c r="V88" s="8">
        <v>2853.3162084741211</v>
      </c>
      <c r="W88" s="8">
        <v>2853.3162084741211</v>
      </c>
      <c r="X88" s="8">
        <v>2853.3162084741211</v>
      </c>
      <c r="Y88" s="8">
        <v>2853.3162084741211</v>
      </c>
      <c r="Z88" s="8">
        <v>2853.3162084741211</v>
      </c>
      <c r="AA88" s="8">
        <v>2545.5662084741211</v>
      </c>
    </row>
    <row r="89" spans="1:27">
      <c r="A89" s="16" t="s">
        <v>27</v>
      </c>
      <c r="B89" s="16" t="s">
        <v>8</v>
      </c>
      <c r="C89" s="8">
        <v>0</v>
      </c>
      <c r="D89" s="8">
        <v>0</v>
      </c>
      <c r="E89" s="8">
        <v>360.79998779296801</v>
      </c>
      <c r="F89" s="8">
        <v>360.79998779296801</v>
      </c>
      <c r="G89" s="8">
        <v>360.79998779296801</v>
      </c>
      <c r="H89" s="8">
        <v>360.79998779296801</v>
      </c>
      <c r="I89" s="8">
        <v>360.79998779296801</v>
      </c>
      <c r="J89" s="8">
        <v>360.79998779296801</v>
      </c>
      <c r="K89" s="8">
        <v>360.79998779296801</v>
      </c>
      <c r="L89" s="8">
        <v>360.79998779296801</v>
      </c>
      <c r="M89" s="8">
        <v>360.79998779296801</v>
      </c>
      <c r="N89" s="8">
        <v>360.79998779296801</v>
      </c>
      <c r="O89" s="8">
        <v>360.79998779296801</v>
      </c>
      <c r="P89" s="8">
        <v>360.79998779296801</v>
      </c>
      <c r="Q89" s="8">
        <v>360.79998779296801</v>
      </c>
      <c r="R89" s="8">
        <v>360.79998779296801</v>
      </c>
      <c r="S89" s="8">
        <v>360.79998779296801</v>
      </c>
      <c r="T89" s="8">
        <v>360.79998779296801</v>
      </c>
      <c r="U89" s="8">
        <v>360.79998779296801</v>
      </c>
      <c r="V89" s="8">
        <v>360.79998779296801</v>
      </c>
      <c r="W89" s="8">
        <v>360.79998779296801</v>
      </c>
      <c r="X89" s="8">
        <v>360.79998779296801</v>
      </c>
      <c r="Y89" s="8">
        <v>360.79998779296801</v>
      </c>
      <c r="Z89" s="8">
        <v>360.79998779296801</v>
      </c>
      <c r="AA89" s="8">
        <v>360.79998779296801</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5.9699997901916504</v>
      </c>
      <c r="D92" s="8">
        <v>9</v>
      </c>
      <c r="E92" s="8">
        <v>12.689999580383301</v>
      </c>
      <c r="F92" s="8">
        <v>20.2600002288818</v>
      </c>
      <c r="G92" s="8">
        <v>25.730000317096628</v>
      </c>
      <c r="H92" s="8">
        <v>31.799999594688337</v>
      </c>
      <c r="I92" s="8">
        <v>39.130001783370879</v>
      </c>
      <c r="J92" s="8">
        <v>47.249999046325627</v>
      </c>
      <c r="K92" s="8">
        <v>56.330000400543135</v>
      </c>
      <c r="L92" s="8">
        <v>67.300001144409094</v>
      </c>
      <c r="M92" s="8">
        <v>81.189998626708899</v>
      </c>
      <c r="N92" s="8">
        <v>96.510000228881708</v>
      </c>
      <c r="O92" s="8">
        <v>114.6299972534179</v>
      </c>
      <c r="P92" s="8">
        <v>133.55000305175781</v>
      </c>
      <c r="Q92" s="8">
        <v>154.5</v>
      </c>
      <c r="R92" s="8">
        <v>177.2200012207029</v>
      </c>
      <c r="S92" s="8">
        <v>202.38999938964781</v>
      </c>
      <c r="T92" s="8">
        <v>229.35000610351477</v>
      </c>
      <c r="U92" s="8">
        <v>258.37999725341791</v>
      </c>
      <c r="V92" s="8">
        <v>288.77000427246003</v>
      </c>
      <c r="W92" s="8">
        <v>320.49999999999898</v>
      </c>
      <c r="X92" s="8">
        <v>353.91999816894395</v>
      </c>
      <c r="Y92" s="8">
        <v>388.97999572753901</v>
      </c>
      <c r="Z92" s="8">
        <v>425.67001342773398</v>
      </c>
      <c r="AA92" s="8">
        <v>445.08999633789</v>
      </c>
    </row>
    <row r="93" spans="1:27">
      <c r="A93" s="77" t="s">
        <v>83</v>
      </c>
      <c r="B93" s="77"/>
      <c r="C93" s="70">
        <v>3364.3199982643127</v>
      </c>
      <c r="D93" s="70">
        <v>3975.4406984741208</v>
      </c>
      <c r="E93" s="70">
        <v>4656.8575458474725</v>
      </c>
      <c r="F93" s="70">
        <v>4978.4622564959709</v>
      </c>
      <c r="G93" s="70">
        <v>5443.5176604806693</v>
      </c>
      <c r="H93" s="70">
        <v>5569.2730497582615</v>
      </c>
      <c r="I93" s="70">
        <v>5696.2884919469443</v>
      </c>
      <c r="J93" s="70">
        <v>5824.0938392098988</v>
      </c>
      <c r="K93" s="70">
        <v>5952.1140205641159</v>
      </c>
      <c r="L93" s="70">
        <v>6082.4367913079814</v>
      </c>
      <c r="M93" s="70">
        <v>6215.1499887902819</v>
      </c>
      <c r="N93" s="70">
        <v>6350.155390392455</v>
      </c>
      <c r="O93" s="70">
        <v>6487.9608874169908</v>
      </c>
      <c r="P93" s="70">
        <v>6626.5661932153307</v>
      </c>
      <c r="Q93" s="70">
        <v>6527.5161901635729</v>
      </c>
      <c r="R93" s="70">
        <v>6550.236191384276</v>
      </c>
      <c r="S93" s="70">
        <v>6575.4061895532204</v>
      </c>
      <c r="T93" s="70">
        <v>6602.3661962670876</v>
      </c>
      <c r="U93" s="70">
        <v>6487.3961874169909</v>
      </c>
      <c r="V93" s="70">
        <v>6517.7861944360329</v>
      </c>
      <c r="W93" s="70">
        <v>6549.516190163572</v>
      </c>
      <c r="X93" s="70">
        <v>6582.9361883325164</v>
      </c>
      <c r="Y93" s="70">
        <v>6617.996185891112</v>
      </c>
      <c r="Z93" s="70">
        <v>6654.6862035913073</v>
      </c>
      <c r="AA93" s="70">
        <v>6100.3561865014626</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12480.839999675747</v>
      </c>
      <c r="E98" s="8">
        <v>14054.589984416958</v>
      </c>
      <c r="F98" s="8">
        <v>21727.589886416958</v>
      </c>
      <c r="G98" s="8">
        <v>21697.589886416958</v>
      </c>
      <c r="H98" s="8">
        <v>21897.589886416958</v>
      </c>
      <c r="I98" s="8">
        <v>21897.589886416958</v>
      </c>
      <c r="J98" s="8">
        <v>22450.24728649325</v>
      </c>
      <c r="K98" s="8">
        <v>23431.92958649325</v>
      </c>
      <c r="L98" s="8">
        <v>23431.92958649325</v>
      </c>
      <c r="M98" s="8">
        <v>23381.92958649325</v>
      </c>
      <c r="N98" s="8">
        <v>23381.92958649325</v>
      </c>
      <c r="O98" s="8">
        <v>23276.929486493253</v>
      </c>
      <c r="P98" s="8">
        <v>23276.92958649325</v>
      </c>
      <c r="Q98" s="8">
        <v>23211.92958649325</v>
      </c>
      <c r="R98" s="8">
        <v>23688.848584512329</v>
      </c>
      <c r="S98" s="8">
        <v>23638.848584512329</v>
      </c>
      <c r="T98" s="8">
        <v>23130.77857718811</v>
      </c>
      <c r="U98" s="8">
        <v>22499.71924718811</v>
      </c>
      <c r="V98" s="8">
        <v>21812.11924680664</v>
      </c>
      <c r="W98" s="8">
        <v>22017.662046806639</v>
      </c>
      <c r="X98" s="8">
        <v>21517.661946806638</v>
      </c>
      <c r="Y98" s="8">
        <v>22122.057245433349</v>
      </c>
      <c r="Z98" s="8">
        <v>14372.057445433347</v>
      </c>
      <c r="AA98" s="8">
        <v>14116.244538749426</v>
      </c>
    </row>
    <row r="99" spans="1:27" collapsed="1">
      <c r="A99" s="16" t="s">
        <v>17</v>
      </c>
      <c r="B99" s="16" t="s">
        <v>188</v>
      </c>
      <c r="C99" s="8">
        <v>1560</v>
      </c>
      <c r="D99" s="8">
        <v>1560</v>
      </c>
      <c r="E99" s="8">
        <v>1560</v>
      </c>
      <c r="F99" s="8">
        <v>4410</v>
      </c>
      <c r="G99" s="8">
        <v>4410</v>
      </c>
      <c r="H99" s="8">
        <v>4410</v>
      </c>
      <c r="I99" s="8">
        <v>4410</v>
      </c>
      <c r="J99" s="8">
        <v>4410</v>
      </c>
      <c r="K99" s="8">
        <v>4410</v>
      </c>
      <c r="L99" s="8">
        <v>6408</v>
      </c>
      <c r="M99" s="8">
        <v>6408</v>
      </c>
      <c r="N99" s="8">
        <v>6408</v>
      </c>
      <c r="O99" s="8">
        <v>6408</v>
      </c>
      <c r="P99" s="8">
        <v>6408</v>
      </c>
      <c r="Q99" s="8">
        <v>6408</v>
      </c>
      <c r="R99" s="8">
        <v>6408</v>
      </c>
      <c r="S99" s="8">
        <v>6408</v>
      </c>
      <c r="T99" s="8">
        <v>6408</v>
      </c>
      <c r="U99" s="8">
        <v>6408</v>
      </c>
      <c r="V99" s="8">
        <v>6408</v>
      </c>
      <c r="W99" s="8">
        <v>6408</v>
      </c>
      <c r="X99" s="8">
        <v>6408</v>
      </c>
      <c r="Y99" s="8">
        <v>6408</v>
      </c>
      <c r="Z99" s="8">
        <v>6408</v>
      </c>
      <c r="AA99" s="8">
        <v>6408</v>
      </c>
    </row>
    <row r="100" spans="1:27">
      <c r="A100" s="16" t="s">
        <v>17</v>
      </c>
      <c r="B100" s="16" t="s">
        <v>94</v>
      </c>
      <c r="C100" s="8">
        <v>560.71998453140077</v>
      </c>
      <c r="D100" s="8">
        <v>757.83000183105196</v>
      </c>
      <c r="E100" s="8">
        <v>999.78997516631932</v>
      </c>
      <c r="F100" s="8">
        <v>1339.3899898529039</v>
      </c>
      <c r="G100" s="8">
        <v>1678.9999831318833</v>
      </c>
      <c r="H100" s="8">
        <v>2065.6799787282921</v>
      </c>
      <c r="I100" s="8">
        <v>2515.6600043773642</v>
      </c>
      <c r="J100" s="8">
        <v>3029.1199998855573</v>
      </c>
      <c r="K100" s="8">
        <v>3572.280066013333</v>
      </c>
      <c r="L100" s="8">
        <v>4202.1699848174976</v>
      </c>
      <c r="M100" s="8">
        <v>4958.6400260925202</v>
      </c>
      <c r="N100" s="8">
        <v>5808.5099544525046</v>
      </c>
      <c r="O100" s="8">
        <v>6774.0400161743073</v>
      </c>
      <c r="P100" s="8">
        <v>7821.3199462890516</v>
      </c>
      <c r="Q100" s="8">
        <v>8943.3200836181568</v>
      </c>
      <c r="R100" s="8">
        <v>10148.9699859619</v>
      </c>
      <c r="S100" s="8">
        <v>11471.569961547841</v>
      </c>
      <c r="T100" s="8">
        <v>12877.209869384742</v>
      </c>
      <c r="U100" s="8">
        <v>14372.240013122544</v>
      </c>
      <c r="V100" s="8">
        <v>15924.399856567354</v>
      </c>
      <c r="W100" s="8">
        <v>17535.530059814435</v>
      </c>
      <c r="X100" s="8">
        <v>19218.190322875955</v>
      </c>
      <c r="Y100" s="8">
        <v>20977.850112915021</v>
      </c>
      <c r="Z100" s="8">
        <v>22803.040130615216</v>
      </c>
      <c r="AA100" s="8">
        <v>23763.410064697247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3846.1199970245343</v>
      </c>
      <c r="E103" s="8">
        <v>3946.1199970245343</v>
      </c>
      <c r="F103" s="8">
        <v>5216.6325970245343</v>
      </c>
      <c r="G103" s="8">
        <v>5216.6325970245343</v>
      </c>
      <c r="H103" s="8">
        <v>5416.6325970245352</v>
      </c>
      <c r="I103" s="8">
        <v>5416.6325970245352</v>
      </c>
      <c r="J103" s="8">
        <v>6024.6199970245352</v>
      </c>
      <c r="K103" s="8">
        <v>6024.6199970245352</v>
      </c>
      <c r="L103" s="8">
        <v>6024.6199970245352</v>
      </c>
      <c r="M103" s="8">
        <v>5974.6199970245352</v>
      </c>
      <c r="N103" s="8">
        <v>5974.6199970245352</v>
      </c>
      <c r="O103" s="8">
        <v>5974.619897024535</v>
      </c>
      <c r="P103" s="8">
        <v>5974.6199970245352</v>
      </c>
      <c r="Q103" s="8">
        <v>5909.6199970245352</v>
      </c>
      <c r="R103" s="8">
        <v>5909.6199970245352</v>
      </c>
      <c r="S103" s="8">
        <v>5909.6199970245352</v>
      </c>
      <c r="T103" s="8">
        <v>5859.6199970245343</v>
      </c>
      <c r="U103" s="8">
        <v>5859.6199970245343</v>
      </c>
      <c r="V103" s="8">
        <v>5832.0199966430646</v>
      </c>
      <c r="W103" s="8">
        <v>5282.0199966430655</v>
      </c>
      <c r="X103" s="8">
        <v>5182.0198966430653</v>
      </c>
      <c r="Y103" s="8">
        <v>5081.6998969482411</v>
      </c>
      <c r="Z103" s="8">
        <v>4011.1873969482413</v>
      </c>
      <c r="AA103" s="8">
        <v>4011.1873969482413</v>
      </c>
    </row>
    <row r="104" spans="1:27">
      <c r="A104" s="16" t="s">
        <v>23</v>
      </c>
      <c r="B104" s="16" t="s">
        <v>188</v>
      </c>
      <c r="C104" s="8">
        <v>840</v>
      </c>
      <c r="D104" s="8">
        <v>840</v>
      </c>
      <c r="E104" s="8">
        <v>840</v>
      </c>
      <c r="F104" s="8">
        <v>3690</v>
      </c>
      <c r="G104" s="8">
        <v>3690</v>
      </c>
      <c r="H104" s="8">
        <v>3690</v>
      </c>
      <c r="I104" s="8">
        <v>3690</v>
      </c>
      <c r="J104" s="8">
        <v>3690</v>
      </c>
      <c r="K104" s="8">
        <v>3690</v>
      </c>
      <c r="L104" s="8">
        <v>3690</v>
      </c>
      <c r="M104" s="8">
        <v>3690</v>
      </c>
      <c r="N104" s="8">
        <v>3690</v>
      </c>
      <c r="O104" s="8">
        <v>3690</v>
      </c>
      <c r="P104" s="8">
        <v>3690</v>
      </c>
      <c r="Q104" s="8">
        <v>3690</v>
      </c>
      <c r="R104" s="8">
        <v>3690</v>
      </c>
      <c r="S104" s="8">
        <v>3690</v>
      </c>
      <c r="T104" s="8">
        <v>3690</v>
      </c>
      <c r="U104" s="8">
        <v>3690</v>
      </c>
      <c r="V104" s="8">
        <v>3690</v>
      </c>
      <c r="W104" s="8">
        <v>3690</v>
      </c>
      <c r="X104" s="8">
        <v>3690</v>
      </c>
      <c r="Y104" s="8">
        <v>3690</v>
      </c>
      <c r="Z104" s="8">
        <v>3690</v>
      </c>
      <c r="AA104" s="8">
        <v>3690</v>
      </c>
    </row>
    <row r="105" spans="1:27">
      <c r="A105" s="16" t="s">
        <v>23</v>
      </c>
      <c r="B105" s="16" t="s">
        <v>94</v>
      </c>
      <c r="C105" s="8">
        <v>212.69999694824199</v>
      </c>
      <c r="D105" s="8">
        <v>287.33999633789</v>
      </c>
      <c r="E105" s="8">
        <v>379.26998901367102</v>
      </c>
      <c r="F105" s="8">
        <v>509.92999267578102</v>
      </c>
      <c r="G105" s="8">
        <v>631.03997802734295</v>
      </c>
      <c r="H105" s="8">
        <v>766.259971618652</v>
      </c>
      <c r="I105" s="8">
        <v>926.27001953125</v>
      </c>
      <c r="J105" s="8">
        <v>1103.119979858398</v>
      </c>
      <c r="K105" s="8">
        <v>1277.5900421142569</v>
      </c>
      <c r="L105" s="8">
        <v>1478.98999023437</v>
      </c>
      <c r="M105" s="8">
        <v>1734.84997558593</v>
      </c>
      <c r="N105" s="8">
        <v>2020.5200500488249</v>
      </c>
      <c r="O105" s="8">
        <v>2347.580017089841</v>
      </c>
      <c r="P105" s="8">
        <v>2703.2099609374973</v>
      </c>
      <c r="Q105" s="8">
        <v>3090.0299682617178</v>
      </c>
      <c r="R105" s="8">
        <v>3504.55004882812</v>
      </c>
      <c r="S105" s="8">
        <v>3958.0899658203098</v>
      </c>
      <c r="T105" s="8">
        <v>4435.9299316406195</v>
      </c>
      <c r="U105" s="8">
        <v>4945.2000732421802</v>
      </c>
      <c r="V105" s="8">
        <v>5471.8898925781195</v>
      </c>
      <c r="W105" s="8">
        <v>6021.6599121093695</v>
      </c>
      <c r="X105" s="8">
        <v>6591.18017578125</v>
      </c>
      <c r="Y105" s="8">
        <v>7184.9099121093695</v>
      </c>
      <c r="Z105" s="8">
        <v>7803.1799316406195</v>
      </c>
      <c r="AA105" s="8">
        <v>8115.0002441406195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3106.8600006103511</v>
      </c>
      <c r="E108" s="8">
        <v>3506.8600006103511</v>
      </c>
      <c r="F108" s="8">
        <v>5583.9296406103513</v>
      </c>
      <c r="G108" s="8">
        <v>5583.9296406103513</v>
      </c>
      <c r="H108" s="8">
        <v>5583.9296406103513</v>
      </c>
      <c r="I108" s="8">
        <v>5583.9296406103513</v>
      </c>
      <c r="J108" s="8">
        <v>5583.9296406103513</v>
      </c>
      <c r="K108" s="8">
        <v>5583.9296406103513</v>
      </c>
      <c r="L108" s="8">
        <v>5583.9296406103513</v>
      </c>
      <c r="M108" s="8">
        <v>5583.9296406103513</v>
      </c>
      <c r="N108" s="8">
        <v>5583.9296406103513</v>
      </c>
      <c r="O108" s="8">
        <v>5483.9296406103513</v>
      </c>
      <c r="P108" s="8">
        <v>5483.9296406103513</v>
      </c>
      <c r="Q108" s="8">
        <v>5483.9296406103513</v>
      </c>
      <c r="R108" s="8">
        <v>6216.4510406103509</v>
      </c>
      <c r="S108" s="8">
        <v>6166.4510406103509</v>
      </c>
      <c r="T108" s="8">
        <v>6166.4510406103509</v>
      </c>
      <c r="U108" s="8">
        <v>5966.4510406103509</v>
      </c>
      <c r="V108" s="8">
        <v>5416.4510406103509</v>
      </c>
      <c r="W108" s="8">
        <v>6721.9938406103511</v>
      </c>
      <c r="X108" s="8">
        <v>6421.9938406103511</v>
      </c>
      <c r="Y108" s="8">
        <v>7177.5091381689454</v>
      </c>
      <c r="Z108" s="8">
        <v>4954.4394981689447</v>
      </c>
      <c r="AA108" s="8">
        <v>5225.8698562060144</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84.949996948242102</v>
      </c>
      <c r="D110" s="8">
        <v>122.33000183105401</v>
      </c>
      <c r="E110" s="8">
        <v>171.89999389648401</v>
      </c>
      <c r="F110" s="8">
        <v>259.29998779296801</v>
      </c>
      <c r="G110" s="8">
        <v>341.17998695373473</v>
      </c>
      <c r="H110" s="8">
        <v>435.5500068664544</v>
      </c>
      <c r="I110" s="8">
        <v>545.05000305175781</v>
      </c>
      <c r="J110" s="8">
        <v>674.96002197265602</v>
      </c>
      <c r="K110" s="8">
        <v>823.52999877929597</v>
      </c>
      <c r="L110" s="8">
        <v>995.13000488281205</v>
      </c>
      <c r="M110" s="8">
        <v>1191.700012207031</v>
      </c>
      <c r="N110" s="8">
        <v>1411.1099548339839</v>
      </c>
      <c r="O110" s="8">
        <v>1663.3899536132781</v>
      </c>
      <c r="P110" s="8">
        <v>1937.5599975585881</v>
      </c>
      <c r="Q110" s="8">
        <v>2226.80004882812</v>
      </c>
      <c r="R110" s="8">
        <v>2538.4099731445313</v>
      </c>
      <c r="S110" s="8">
        <v>2879.8699340820281</v>
      </c>
      <c r="T110" s="8">
        <v>3246.150024414057</v>
      </c>
      <c r="U110" s="8">
        <v>3635.10009765625</v>
      </c>
      <c r="V110" s="8">
        <v>4037.8299560546802</v>
      </c>
      <c r="W110" s="8">
        <v>4453.37011718749</v>
      </c>
      <c r="X110" s="8">
        <v>4891.0599365234302</v>
      </c>
      <c r="Y110" s="8">
        <v>5348.5900878906195</v>
      </c>
      <c r="Z110" s="8">
        <v>5818.10009765625</v>
      </c>
      <c r="AA110" s="8">
        <v>6060.6799316406195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4827.5399875640851</v>
      </c>
      <c r="F113" s="8">
        <v>8705.9576875640851</v>
      </c>
      <c r="G113" s="8">
        <v>8705.9576875640851</v>
      </c>
      <c r="H113" s="8">
        <v>8705.9576875640851</v>
      </c>
      <c r="I113" s="8">
        <v>8705.9576875640851</v>
      </c>
      <c r="J113" s="8">
        <v>8650.627687640379</v>
      </c>
      <c r="K113" s="8">
        <v>9657.3099876403794</v>
      </c>
      <c r="L113" s="8">
        <v>9657.3099876403794</v>
      </c>
      <c r="M113" s="8">
        <v>9657.3099876403794</v>
      </c>
      <c r="N113" s="8">
        <v>9657.3099876403794</v>
      </c>
      <c r="O113" s="8">
        <v>9652.3099876403794</v>
      </c>
      <c r="P113" s="8">
        <v>9652.3099876403794</v>
      </c>
      <c r="Q113" s="8">
        <v>9652.3099876403794</v>
      </c>
      <c r="R113" s="8">
        <v>9352.3099876403794</v>
      </c>
      <c r="S113" s="8">
        <v>9352.3099876403794</v>
      </c>
      <c r="T113" s="8">
        <v>9152.2399803161607</v>
      </c>
      <c r="U113" s="8">
        <v>8952.2399803161607</v>
      </c>
      <c r="V113" s="8">
        <v>8852.2399803161607</v>
      </c>
      <c r="W113" s="8">
        <v>8362.2399803161607</v>
      </c>
      <c r="X113" s="8">
        <v>8262.2399803161607</v>
      </c>
      <c r="Y113" s="8">
        <v>8262.2399803161607</v>
      </c>
      <c r="Z113" s="8">
        <v>4363.8222803161607</v>
      </c>
      <c r="AA113" s="8">
        <v>3763.8222803161602</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114.059997558593</v>
      </c>
      <c r="D115" s="8">
        <v>160.27999877929599</v>
      </c>
      <c r="E115" s="8">
        <v>216.5</v>
      </c>
      <c r="F115" s="8">
        <v>316.69000244140602</v>
      </c>
      <c r="G115" s="8">
        <v>408.63001060485823</v>
      </c>
      <c r="H115" s="8">
        <v>514.71000289916947</v>
      </c>
      <c r="I115" s="8">
        <v>637.18997955322186</v>
      </c>
      <c r="J115" s="8">
        <v>779.40998840331906</v>
      </c>
      <c r="K115" s="8">
        <v>931.30001831054608</v>
      </c>
      <c r="L115" s="8">
        <v>1109.9199829101551</v>
      </c>
      <c r="M115" s="8">
        <v>1323.1300354003899</v>
      </c>
      <c r="N115" s="8">
        <v>1566.3199768066349</v>
      </c>
      <c r="O115" s="8">
        <v>1838.15002441406</v>
      </c>
      <c r="P115" s="8">
        <v>2136.809997558591</v>
      </c>
      <c r="Q115" s="8">
        <v>2453.2900390625</v>
      </c>
      <c r="R115" s="8">
        <v>2794.9199829101481</v>
      </c>
      <c r="S115" s="8">
        <v>3172.30004882812</v>
      </c>
      <c r="T115" s="8">
        <v>3574.4798583984302</v>
      </c>
      <c r="U115" s="8">
        <v>4004.3798828125</v>
      </c>
      <c r="V115" s="8">
        <v>4454.77001953124</v>
      </c>
      <c r="W115" s="8">
        <v>4925.06005859375</v>
      </c>
      <c r="X115" s="8">
        <v>5419.1701660156195</v>
      </c>
      <c r="Y115" s="8">
        <v>5938.1101074218695</v>
      </c>
      <c r="Z115" s="8">
        <v>6482.06005859374</v>
      </c>
      <c r="AA115" s="8">
        <v>6787.1198730468695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1774.0699992179871</v>
      </c>
      <c r="F118" s="8">
        <v>2221.0699612179869</v>
      </c>
      <c r="G118" s="8">
        <v>2191.0699612179869</v>
      </c>
      <c r="H118" s="8">
        <v>2191.0699612179869</v>
      </c>
      <c r="I118" s="8">
        <v>2191.0699612179869</v>
      </c>
      <c r="J118" s="8">
        <v>2191.0699612179869</v>
      </c>
      <c r="K118" s="8">
        <v>2166.0699612179869</v>
      </c>
      <c r="L118" s="8">
        <v>2166.0699612179869</v>
      </c>
      <c r="M118" s="8">
        <v>2166.0699612179869</v>
      </c>
      <c r="N118" s="8">
        <v>2166.0699612179869</v>
      </c>
      <c r="O118" s="8">
        <v>2166.0699612179869</v>
      </c>
      <c r="P118" s="8">
        <v>2166.0699612179869</v>
      </c>
      <c r="Q118" s="8">
        <v>2166.0699612179869</v>
      </c>
      <c r="R118" s="8">
        <v>2210.4675592370604</v>
      </c>
      <c r="S118" s="8">
        <v>2210.4675592370604</v>
      </c>
      <c r="T118" s="8">
        <v>1952.4675592370606</v>
      </c>
      <c r="U118" s="8">
        <v>1721.4082292370606</v>
      </c>
      <c r="V118" s="8">
        <v>1711.4082292370606</v>
      </c>
      <c r="W118" s="8">
        <v>1651.4082292370606</v>
      </c>
      <c r="X118" s="8">
        <v>1651.4082292370606</v>
      </c>
      <c r="Y118" s="8">
        <v>1600.60823</v>
      </c>
      <c r="Z118" s="8">
        <v>1042.6082699999999</v>
      </c>
      <c r="AA118" s="8">
        <v>1115.3650052790099</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143.03999328613199</v>
      </c>
      <c r="D120" s="8">
        <v>178.88000488281199</v>
      </c>
      <c r="E120" s="8">
        <v>219.42999267578099</v>
      </c>
      <c r="F120" s="8">
        <v>233.21000671386699</v>
      </c>
      <c r="G120" s="8">
        <v>272.42000722885058</v>
      </c>
      <c r="H120" s="8">
        <v>317.35999774932782</v>
      </c>
      <c r="I120" s="8">
        <v>368.0200004577635</v>
      </c>
      <c r="J120" s="8">
        <v>424.38001060485823</v>
      </c>
      <c r="K120" s="8">
        <v>483.53000640869089</v>
      </c>
      <c r="L120" s="8">
        <v>550.83000564575138</v>
      </c>
      <c r="M120" s="8">
        <v>627.77000427246003</v>
      </c>
      <c r="N120" s="8">
        <v>714.04997253417901</v>
      </c>
      <c r="O120" s="8">
        <v>810.29002380370991</v>
      </c>
      <c r="P120" s="8">
        <v>910.18998718261696</v>
      </c>
      <c r="Q120" s="8">
        <v>1018.7000274658191</v>
      </c>
      <c r="R120" s="8">
        <v>1133.869979858398</v>
      </c>
      <c r="S120" s="8">
        <v>1258.9200134277339</v>
      </c>
      <c r="T120" s="8">
        <v>1391.30004882812</v>
      </c>
      <c r="U120" s="8">
        <v>1529.1799621581949</v>
      </c>
      <c r="V120" s="8">
        <v>1671.1399841308539</v>
      </c>
      <c r="W120" s="8">
        <v>1814.9399719238249</v>
      </c>
      <c r="X120" s="8">
        <v>1962.860046386711</v>
      </c>
      <c r="Y120" s="8">
        <v>2117.2600097656223</v>
      </c>
      <c r="Z120" s="8">
        <v>2274.0300292968723</v>
      </c>
      <c r="AA120" s="8">
        <v>2355.5200195312473</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5.9699997901916504</v>
      </c>
      <c r="D125" s="8">
        <v>9</v>
      </c>
      <c r="E125" s="8">
        <v>12.689999580383301</v>
      </c>
      <c r="F125" s="8">
        <v>20.2600002288818</v>
      </c>
      <c r="G125" s="8">
        <v>25.730000317096628</v>
      </c>
      <c r="H125" s="8">
        <v>31.799999594688337</v>
      </c>
      <c r="I125" s="8">
        <v>39.130001783370879</v>
      </c>
      <c r="J125" s="8">
        <v>47.249999046325627</v>
      </c>
      <c r="K125" s="8">
        <v>56.330000400543135</v>
      </c>
      <c r="L125" s="8">
        <v>67.300001144409094</v>
      </c>
      <c r="M125" s="8">
        <v>81.189998626708899</v>
      </c>
      <c r="N125" s="8">
        <v>96.510000228881708</v>
      </c>
      <c r="O125" s="8">
        <v>114.6299972534179</v>
      </c>
      <c r="P125" s="8">
        <v>133.55000305175781</v>
      </c>
      <c r="Q125" s="8">
        <v>154.5</v>
      </c>
      <c r="R125" s="8">
        <v>177.2200012207029</v>
      </c>
      <c r="S125" s="8">
        <v>202.38999938964781</v>
      </c>
      <c r="T125" s="8">
        <v>229.35000610351477</v>
      </c>
      <c r="U125" s="8">
        <v>258.37999725341791</v>
      </c>
      <c r="V125" s="8">
        <v>288.77000427246003</v>
      </c>
      <c r="W125" s="8">
        <v>320.49999999999898</v>
      </c>
      <c r="X125" s="8">
        <v>353.91999816894395</v>
      </c>
      <c r="Y125" s="8">
        <v>388.97999572753901</v>
      </c>
      <c r="Z125" s="8">
        <v>425.67001342773398</v>
      </c>
      <c r="AA125" s="8">
        <v>445.08999633789</v>
      </c>
    </row>
  </sheetData>
  <sheetProtection algorithmName="SHA-512" hashValue="yqcFr1ZKaMi850B5lBWQofK0mS3/rJI/R4iOQERj0U5oG1pwrMpP2ecjGjL8txDPYR0cKC6pkmnR5QiauFWYqQ==" saltValue="fbKd4AQUQachjV+nV/paB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23A3-FCD2-4C77-A50C-05C5A0C1D083}">
  <sheetPr codeName="Sheet105">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s>
  <sheetData>
    <row r="1" spans="1:29" s="19" customFormat="1" ht="23.25" customHeight="1">
      <c r="A1" s="68" t="s">
        <v>228</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19" customFormat="1">
      <c r="A2" s="6" t="s">
        <v>254</v>
      </c>
    </row>
    <row r="3" spans="1:29" s="19" customFormat="1"/>
    <row r="4" spans="1:29" s="5" customFormat="1">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s="5" customFormat="1">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s="5" customFormat="1">
      <c r="A6" s="16" t="s">
        <v>96</v>
      </c>
      <c r="B6" s="16" t="s">
        <v>97</v>
      </c>
      <c r="C6" s="16" t="s">
        <v>132</v>
      </c>
      <c r="D6" s="16" t="s">
        <v>10</v>
      </c>
      <c r="E6" s="8">
        <v>0</v>
      </c>
      <c r="F6" s="8">
        <v>4.9007769999999997E-7</v>
      </c>
      <c r="G6" s="8">
        <v>9.8383440000000007E-7</v>
      </c>
      <c r="H6" s="8">
        <v>1.2343784E-6</v>
      </c>
      <c r="I6" s="8">
        <v>1.1882626999999999E-6</v>
      </c>
      <c r="J6" s="8">
        <v>1.2430442E-6</v>
      </c>
      <c r="K6" s="8">
        <v>1.2792890000000001E-6</v>
      </c>
      <c r="L6" s="8">
        <v>1.1873698999999999E-6</v>
      </c>
      <c r="M6" s="8">
        <v>1.1169688999999999E-6</v>
      </c>
      <c r="N6" s="8">
        <v>1.1525678000000001E-6</v>
      </c>
      <c r="O6" s="8">
        <v>1.1293954999999999E-6</v>
      </c>
      <c r="P6" s="8">
        <v>1.0848031E-6</v>
      </c>
      <c r="Q6" s="8">
        <v>1.1640877000000001E-6</v>
      </c>
      <c r="R6" s="8">
        <v>1.1585556000000001E-6</v>
      </c>
      <c r="S6" s="8">
        <v>1.1369683000000001E-6</v>
      </c>
      <c r="T6" s="8">
        <v>1.1557777E-6</v>
      </c>
      <c r="U6" s="8">
        <v>1.1051265999999999E-6</v>
      </c>
      <c r="V6" s="8">
        <v>1.0455021E-6</v>
      </c>
      <c r="W6" s="8">
        <v>1.0426202E-6</v>
      </c>
      <c r="X6" s="8">
        <v>1.0236569E-6</v>
      </c>
      <c r="Y6" s="8">
        <v>9.8942929999999999E-7</v>
      </c>
      <c r="Z6" s="8">
        <v>1.071246E-6</v>
      </c>
      <c r="AA6" s="8">
        <v>1.0991498E-6</v>
      </c>
      <c r="AB6" s="8">
        <v>1.0865830000000001E-6</v>
      </c>
      <c r="AC6" s="8">
        <v>1.1199583E-6</v>
      </c>
    </row>
    <row r="7" spans="1:29" s="5" customFormat="1">
      <c r="A7" s="16" t="s">
        <v>96</v>
      </c>
      <c r="B7" s="16" t="s">
        <v>98</v>
      </c>
      <c r="C7" s="16" t="s">
        <v>133</v>
      </c>
      <c r="D7" s="16" t="s">
        <v>10</v>
      </c>
      <c r="E7" s="8">
        <v>221.37868399999999</v>
      </c>
      <c r="F7" s="8">
        <v>184.3606104833726</v>
      </c>
      <c r="G7" s="8">
        <v>183.27537687288714</v>
      </c>
      <c r="H7" s="8">
        <v>224.3171911929733</v>
      </c>
      <c r="I7" s="8">
        <v>221.2322311324391</v>
      </c>
      <c r="J7" s="8">
        <v>226.21376730365401</v>
      </c>
      <c r="K7" s="8">
        <v>228.87905126413671</v>
      </c>
      <c r="L7" s="8">
        <v>223.20083822212371</v>
      </c>
      <c r="M7" s="8">
        <v>228.70715317931601</v>
      </c>
      <c r="N7" s="8">
        <v>242.7941111967701</v>
      </c>
      <c r="O7" s="8">
        <v>244.28135823653147</v>
      </c>
      <c r="P7" s="8">
        <v>92.154627146587714</v>
      </c>
      <c r="Q7" s="8">
        <v>95.016496188803785</v>
      </c>
      <c r="R7" s="8">
        <v>96.74011916725739</v>
      </c>
      <c r="S7" s="8">
        <v>99.836400184571403</v>
      </c>
      <c r="T7" s="8">
        <v>100.7666331479405</v>
      </c>
      <c r="U7" s="8">
        <v>98.670312138852793</v>
      </c>
      <c r="V7" s="8">
        <v>97.237103100784296</v>
      </c>
      <c r="W7" s="8">
        <v>101.20937708705181</v>
      </c>
      <c r="X7" s="8">
        <v>103.6418961253904</v>
      </c>
      <c r="Y7" s="8">
        <v>50.5001080508559</v>
      </c>
      <c r="Z7" s="8">
        <v>52.361966096130999</v>
      </c>
      <c r="AA7" s="8">
        <v>1.1131518000000001E-6</v>
      </c>
      <c r="AB7" s="8">
        <v>1.1410580000000001E-6</v>
      </c>
      <c r="AC7" s="8">
        <v>1.1205779999999999E-6</v>
      </c>
    </row>
    <row r="8" spans="1:29" s="5" customFormat="1">
      <c r="A8" s="16" t="s">
        <v>96</v>
      </c>
      <c r="B8" s="16" t="s">
        <v>99</v>
      </c>
      <c r="C8" s="16" t="s">
        <v>134</v>
      </c>
      <c r="D8" s="16" t="s">
        <v>10</v>
      </c>
      <c r="E8" s="8">
        <v>1176.8138100000001</v>
      </c>
      <c r="F8" s="8">
        <v>1549.3645304721847</v>
      </c>
      <c r="G8" s="8">
        <v>1833.1109208691967</v>
      </c>
      <c r="H8" s="8">
        <v>2320.6403527582343</v>
      </c>
      <c r="I8" s="8">
        <v>2376.2288727410332</v>
      </c>
      <c r="J8" s="8">
        <v>2368.4593663642054</v>
      </c>
      <c r="K8" s="8">
        <v>2451.5742563854596</v>
      </c>
      <c r="L8" s="8">
        <v>2358.2503561939952</v>
      </c>
      <c r="M8" s="8">
        <v>2310.5877656237253</v>
      </c>
      <c r="N8" s="8">
        <v>2417.3638524154821</v>
      </c>
      <c r="O8" s="8">
        <v>2340.0407026038929</v>
      </c>
      <c r="P8" s="8">
        <v>3675.6152199999997</v>
      </c>
      <c r="Q8" s="8">
        <v>3865.5396799999999</v>
      </c>
      <c r="R8" s="8">
        <v>3857.5485900000003</v>
      </c>
      <c r="S8" s="8">
        <v>3780.9883499999996</v>
      </c>
      <c r="T8" s="8">
        <v>4020.6813200000001</v>
      </c>
      <c r="U8" s="8">
        <v>3987.3040499999997</v>
      </c>
      <c r="V8" s="8">
        <v>3439.4174199999998</v>
      </c>
      <c r="W8" s="8">
        <v>3450.9071100000001</v>
      </c>
      <c r="X8" s="8">
        <v>3356.3421200000003</v>
      </c>
      <c r="Y8" s="8">
        <v>4656.9776700000002</v>
      </c>
      <c r="Z8" s="8">
        <v>4431.0032300000003</v>
      </c>
      <c r="AA8" s="8">
        <v>4755.1398300000001</v>
      </c>
      <c r="AB8" s="8">
        <v>4711.9134100000001</v>
      </c>
      <c r="AC8" s="8">
        <v>5042.3754399999998</v>
      </c>
    </row>
    <row r="9" spans="1:29" s="5" customFormat="1">
      <c r="A9" s="16" t="s">
        <v>96</v>
      </c>
      <c r="B9" s="16" t="s">
        <v>100</v>
      </c>
      <c r="C9" s="16" t="s">
        <v>135</v>
      </c>
      <c r="D9" s="16" t="s">
        <v>10</v>
      </c>
      <c r="E9" s="8">
        <v>1629.3069380000002</v>
      </c>
      <c r="F9" s="8">
        <v>1426.2197455021055</v>
      </c>
      <c r="G9" s="8">
        <v>1347.1477777269843</v>
      </c>
      <c r="H9" s="8">
        <v>1679.7051339666971</v>
      </c>
      <c r="I9" s="8">
        <v>1684.5235848769905</v>
      </c>
      <c r="J9" s="8">
        <v>1728.6838645172631</v>
      </c>
      <c r="K9" s="8">
        <v>1759.7754793739448</v>
      </c>
      <c r="L9" s="8">
        <v>1697.8842522636785</v>
      </c>
      <c r="M9" s="8">
        <v>1666.9061121092086</v>
      </c>
      <c r="N9" s="8">
        <v>1812.3835766299289</v>
      </c>
      <c r="O9" s="8">
        <v>1780.7448253549358</v>
      </c>
      <c r="P9" s="8">
        <v>1534.616820302572</v>
      </c>
      <c r="Q9" s="8">
        <v>1711.7349572298199</v>
      </c>
      <c r="R9" s="8">
        <v>1748.282145518277</v>
      </c>
      <c r="S9" s="8">
        <v>1781.91820720076</v>
      </c>
      <c r="T9" s="8">
        <v>1835.758406462887</v>
      </c>
      <c r="U9" s="8">
        <v>1769.05787711996</v>
      </c>
      <c r="V9" s="8">
        <v>1704.8065588256361</v>
      </c>
      <c r="W9" s="8">
        <v>1697.386707453107</v>
      </c>
      <c r="X9" s="8">
        <v>1669.1981176408208</v>
      </c>
      <c r="Y9" s="8">
        <v>1438.2742734382639</v>
      </c>
      <c r="Z9" s="8">
        <v>1606.8737662140181</v>
      </c>
      <c r="AA9" s="8">
        <v>433.55192377002197</v>
      </c>
      <c r="AB9" s="8">
        <v>59.498635756430005</v>
      </c>
      <c r="AC9" s="8">
        <v>3.536028E-5</v>
      </c>
    </row>
    <row r="10" spans="1:29" s="5" customFormat="1">
      <c r="A10" s="16" t="s">
        <v>96</v>
      </c>
      <c r="B10" s="16" t="s">
        <v>101</v>
      </c>
      <c r="C10" s="16" t="s">
        <v>136</v>
      </c>
      <c r="D10" s="16" t="s">
        <v>10</v>
      </c>
      <c r="E10" s="8">
        <v>32.944595</v>
      </c>
      <c r="F10" s="8">
        <v>30.251762544469699</v>
      </c>
      <c r="G10" s="8">
        <v>29.621065931428902</v>
      </c>
      <c r="H10" s="8">
        <v>37.2871324803926</v>
      </c>
      <c r="I10" s="8">
        <v>36.815292390175699</v>
      </c>
      <c r="J10" s="8">
        <v>37.699694904145495</v>
      </c>
      <c r="K10" s="8">
        <v>37.573184813716701</v>
      </c>
      <c r="L10" s="8">
        <v>36.547124717707</v>
      </c>
      <c r="M10" s="8">
        <v>37.268410484255398</v>
      </c>
      <c r="N10" s="8">
        <v>41.353993264427999</v>
      </c>
      <c r="O10" s="8">
        <v>42.207107680187001</v>
      </c>
      <c r="P10" s="8">
        <v>37.752814632805006</v>
      </c>
      <c r="Q10" s="8">
        <v>38.855426197740002</v>
      </c>
      <c r="R10" s="8">
        <v>39.691039471960998</v>
      </c>
      <c r="S10" s="8">
        <v>40.924939903545997</v>
      </c>
      <c r="T10" s="8">
        <v>41.507378780549004</v>
      </c>
      <c r="U10" s="8">
        <v>40.432429833949996</v>
      </c>
      <c r="V10" s="8">
        <v>7.587344E-5</v>
      </c>
      <c r="W10" s="8">
        <v>9.3246439999999998E-5</v>
      </c>
      <c r="X10" s="8">
        <v>9.5740590000000002E-5</v>
      </c>
      <c r="Y10" s="8">
        <v>8.6984520000000002E-5</v>
      </c>
      <c r="Z10" s="8">
        <v>8.9121735000000007E-5</v>
      </c>
      <c r="AA10" s="8">
        <v>1.3445866E-3</v>
      </c>
      <c r="AB10" s="8">
        <v>1.3975884000000001E-3</v>
      </c>
      <c r="AC10" s="8">
        <v>1.3774192E-3</v>
      </c>
    </row>
    <row r="11" spans="1:29" s="5" customFormat="1">
      <c r="A11" s="16" t="s">
        <v>96</v>
      </c>
      <c r="B11" s="16" t="s">
        <v>102</v>
      </c>
      <c r="C11" s="16" t="s">
        <v>137</v>
      </c>
      <c r="D11" s="16" t="s">
        <v>10</v>
      </c>
      <c r="E11" s="8">
        <v>221.0761</v>
      </c>
      <c r="F11" s="8">
        <v>196.70831036432455</v>
      </c>
      <c r="G11" s="8">
        <v>171.82971035058966</v>
      </c>
      <c r="H11" s="8">
        <v>1196.71585</v>
      </c>
      <c r="I11" s="8">
        <v>1035.3877399999999</v>
      </c>
      <c r="J11" s="8">
        <v>1144.0630700000002</v>
      </c>
      <c r="K11" s="8">
        <v>1041.15526</v>
      </c>
      <c r="L11" s="8">
        <v>1031.66814</v>
      </c>
      <c r="M11" s="8">
        <v>1161.73254</v>
      </c>
      <c r="N11" s="8">
        <v>1372.44733</v>
      </c>
      <c r="O11" s="8">
        <v>1408.3099000000002</v>
      </c>
      <c r="P11" s="8">
        <v>4704.4900699999998</v>
      </c>
      <c r="Q11" s="8">
        <v>4603.0373599999994</v>
      </c>
      <c r="R11" s="8">
        <v>4136.6163999999999</v>
      </c>
      <c r="S11" s="8">
        <v>4468.17425</v>
      </c>
      <c r="T11" s="8">
        <v>4582.6279100000002</v>
      </c>
      <c r="U11" s="8">
        <v>4993.8867799999998</v>
      </c>
      <c r="V11" s="8">
        <v>5764.8496700000005</v>
      </c>
      <c r="W11" s="8">
        <v>5546.7258499999998</v>
      </c>
      <c r="X11" s="8">
        <v>5656.3240699999997</v>
      </c>
      <c r="Y11" s="8">
        <v>5908.2534899999991</v>
      </c>
      <c r="Z11" s="8">
        <v>5793.0563999999995</v>
      </c>
      <c r="AA11" s="8">
        <v>5174.77549</v>
      </c>
      <c r="AB11" s="8">
        <v>5653.3399600000002</v>
      </c>
      <c r="AC11" s="8">
        <v>6302.5352500000008</v>
      </c>
    </row>
    <row r="12" spans="1:29" s="5" customFormat="1">
      <c r="A12" s="16" t="s">
        <v>96</v>
      </c>
      <c r="B12" s="16" t="s">
        <v>103</v>
      </c>
      <c r="C12" s="16" t="s">
        <v>138</v>
      </c>
      <c r="D12" s="16" t="s">
        <v>10</v>
      </c>
      <c r="E12" s="8">
        <v>931.69478000000004</v>
      </c>
      <c r="F12" s="8">
        <v>1045.614067295832</v>
      </c>
      <c r="G12" s="8">
        <v>1151.03078427679</v>
      </c>
      <c r="H12" s="8">
        <v>1904.6513299999999</v>
      </c>
      <c r="I12" s="8">
        <v>1847.5659800000001</v>
      </c>
      <c r="J12" s="8">
        <v>1961.1944900000001</v>
      </c>
      <c r="K12" s="8">
        <v>1890.8835199999999</v>
      </c>
      <c r="L12" s="8">
        <v>1904.4254699999999</v>
      </c>
      <c r="M12" s="8">
        <v>1966.9005300000003</v>
      </c>
      <c r="N12" s="8">
        <v>2088.9991</v>
      </c>
      <c r="O12" s="8">
        <v>2101.1003799999999</v>
      </c>
      <c r="P12" s="8">
        <v>1811.0973300000001</v>
      </c>
      <c r="Q12" s="8">
        <v>1947.2241199999999</v>
      </c>
      <c r="R12" s="8">
        <v>1945.0074699999998</v>
      </c>
      <c r="S12" s="8">
        <v>2057.5907200000001</v>
      </c>
      <c r="T12" s="8">
        <v>2037.65347</v>
      </c>
      <c r="U12" s="8">
        <v>2057.1476700000003</v>
      </c>
      <c r="V12" s="8">
        <v>2026.9263800000001</v>
      </c>
      <c r="W12" s="8">
        <v>2046.1885600000001</v>
      </c>
      <c r="X12" s="8">
        <v>2047.2638499999998</v>
      </c>
      <c r="Y12" s="8">
        <v>1775.9745760000001</v>
      </c>
      <c r="Z12" s="8">
        <v>1926.8434100000002</v>
      </c>
      <c r="AA12" s="8">
        <v>1941.97585</v>
      </c>
      <c r="AB12" s="8">
        <v>1798.96703</v>
      </c>
      <c r="AC12" s="8">
        <v>1806.71651</v>
      </c>
    </row>
    <row r="13" spans="1:29" s="5" customFormat="1">
      <c r="A13" s="16" t="s">
        <v>96</v>
      </c>
      <c r="B13" s="16" t="s">
        <v>104</v>
      </c>
      <c r="C13" s="16" t="s">
        <v>28</v>
      </c>
      <c r="D13" s="16" t="s">
        <v>10</v>
      </c>
      <c r="E13" s="8">
        <v>2873.5509459999994</v>
      </c>
      <c r="F13" s="8">
        <v>3972.574536561875</v>
      </c>
      <c r="G13" s="8">
        <v>3673.193901820167</v>
      </c>
      <c r="H13" s="8">
        <v>4319.8691180772184</v>
      </c>
      <c r="I13" s="8">
        <v>4443.0989676050885</v>
      </c>
      <c r="J13" s="8">
        <v>4744.6342490058914</v>
      </c>
      <c r="K13" s="8">
        <v>4558.8739274515428</v>
      </c>
      <c r="L13" s="8">
        <v>4424.1966933224976</v>
      </c>
      <c r="M13" s="8">
        <v>4422.3191855284576</v>
      </c>
      <c r="N13" s="8">
        <v>4705.9840586494438</v>
      </c>
      <c r="O13" s="8">
        <v>4738.8722260000004</v>
      </c>
      <c r="P13" s="8">
        <v>6270.9205899999997</v>
      </c>
      <c r="Q13" s="8">
        <v>6367.1159310000003</v>
      </c>
      <c r="R13" s="8">
        <v>6330.2892950000005</v>
      </c>
      <c r="S13" s="8">
        <v>9653.8342000000011</v>
      </c>
      <c r="T13" s="8">
        <v>9644.1736459999993</v>
      </c>
      <c r="U13" s="8">
        <v>10355.048235</v>
      </c>
      <c r="V13" s="8">
        <v>12036.66245</v>
      </c>
      <c r="W13" s="8">
        <v>12126.645109999999</v>
      </c>
      <c r="X13" s="8">
        <v>12306.141816000001</v>
      </c>
      <c r="Y13" s="8">
        <v>11775.22622</v>
      </c>
      <c r="Z13" s="8">
        <v>11119.311405999999</v>
      </c>
      <c r="AA13" s="8">
        <v>10263.94</v>
      </c>
      <c r="AB13" s="8">
        <v>10904.8807</v>
      </c>
      <c r="AC13" s="8">
        <v>11785.77282</v>
      </c>
    </row>
    <row r="14" spans="1:29" s="5" customFormat="1">
      <c r="A14" s="16" t="s">
        <v>96</v>
      </c>
      <c r="B14" s="16" t="s">
        <v>105</v>
      </c>
      <c r="C14" s="16" t="s">
        <v>139</v>
      </c>
      <c r="D14" s="16" t="s">
        <v>10</v>
      </c>
      <c r="E14" s="8">
        <v>0</v>
      </c>
      <c r="F14" s="8">
        <v>4.5538323000000001E-7</v>
      </c>
      <c r="G14" s="8">
        <v>6.7468072999999995E-7</v>
      </c>
      <c r="H14" s="8">
        <v>3.6836038E-6</v>
      </c>
      <c r="I14" s="8">
        <v>3.3333669999999999E-6</v>
      </c>
      <c r="J14" s="8">
        <v>3.5272260000000002E-6</v>
      </c>
      <c r="K14" s="8">
        <v>3.329337E-6</v>
      </c>
      <c r="L14" s="8">
        <v>3.2777983999999999E-6</v>
      </c>
      <c r="M14" s="8">
        <v>3.2641865000000002E-6</v>
      </c>
      <c r="N14" s="8">
        <v>5.1632686999999997E-6</v>
      </c>
      <c r="O14" s="8">
        <v>7.0207969999999999E-6</v>
      </c>
      <c r="P14" s="8">
        <v>1.5389670000000001E-5</v>
      </c>
      <c r="Q14" s="8">
        <v>1.5866277000000001E-5</v>
      </c>
      <c r="R14" s="8">
        <v>1.4974732E-5</v>
      </c>
      <c r="S14" s="8">
        <v>4.3091226000000003E-5</v>
      </c>
      <c r="T14" s="8">
        <v>4.0453E-5</v>
      </c>
      <c r="U14" s="8">
        <v>6.0528593000000003E-5</v>
      </c>
      <c r="V14" s="8">
        <v>5.1085994000000005E-4</v>
      </c>
      <c r="W14" s="8">
        <v>4.9165350000000005E-4</v>
      </c>
      <c r="X14" s="8">
        <v>5.0044146999999998E-4</v>
      </c>
      <c r="Y14" s="8">
        <v>5745.6350000000002</v>
      </c>
      <c r="Z14" s="8">
        <v>5361.7992999999997</v>
      </c>
      <c r="AA14" s="8">
        <v>6119.6187</v>
      </c>
      <c r="AB14" s="8">
        <v>6734.2280000000001</v>
      </c>
      <c r="AC14" s="8">
        <v>7513.0005000000001</v>
      </c>
    </row>
    <row r="15" spans="1:29" s="5" customFormat="1">
      <c r="A15" s="16" t="s">
        <v>161</v>
      </c>
      <c r="B15" s="16" t="s">
        <v>106</v>
      </c>
      <c r="C15" s="16" t="s">
        <v>140</v>
      </c>
      <c r="D15" s="16" t="s">
        <v>10</v>
      </c>
      <c r="E15" s="8">
        <v>437.74023</v>
      </c>
      <c r="F15" s="8">
        <v>346.69953057976903</v>
      </c>
      <c r="G15" s="8">
        <v>320.9739208202754</v>
      </c>
      <c r="H15" s="8">
        <v>397.60693660850865</v>
      </c>
      <c r="I15" s="8">
        <v>418.27130658959697</v>
      </c>
      <c r="J15" s="8">
        <v>423.64940676550702</v>
      </c>
      <c r="K15" s="8">
        <v>413.69843632815639</v>
      </c>
      <c r="L15" s="8">
        <v>418.55083636031651</v>
      </c>
      <c r="M15" s="8">
        <v>401.07691607417502</v>
      </c>
      <c r="N15" s="8">
        <v>451.33117645701805</v>
      </c>
      <c r="O15" s="8">
        <v>452.50785661008149</v>
      </c>
      <c r="P15" s="8">
        <v>389.95804032026501</v>
      </c>
      <c r="Q15" s="8">
        <v>404.44092195752097</v>
      </c>
      <c r="R15" s="8">
        <v>426.73786211067801</v>
      </c>
      <c r="S15" s="8">
        <v>466.856424</v>
      </c>
      <c r="T15" s="8">
        <v>457.07099599999998</v>
      </c>
      <c r="U15" s="8">
        <v>493.289942</v>
      </c>
      <c r="V15" s="8">
        <v>487.73150500000003</v>
      </c>
      <c r="W15" s="8">
        <v>529.62126000000001</v>
      </c>
      <c r="X15" s="8">
        <v>530.51257500000008</v>
      </c>
      <c r="Y15" s="8">
        <v>330.93122499999998</v>
      </c>
      <c r="Z15" s="8">
        <v>417.55358000000001</v>
      </c>
      <c r="AA15" s="8">
        <v>440.08891</v>
      </c>
      <c r="AB15" s="8">
        <v>446.62984000000006</v>
      </c>
      <c r="AC15" s="8">
        <v>455.26578000000001</v>
      </c>
    </row>
    <row r="16" spans="1:29" s="5" customFormat="1">
      <c r="A16" s="16" t="s">
        <v>161</v>
      </c>
      <c r="B16" s="16" t="s">
        <v>107</v>
      </c>
      <c r="C16" s="16" t="s">
        <v>141</v>
      </c>
      <c r="D16" s="16" t="s">
        <v>10</v>
      </c>
      <c r="E16" s="8">
        <v>1175.7811820000002</v>
      </c>
      <c r="F16" s="8">
        <v>1082.7942225403665</v>
      </c>
      <c r="G16" s="8">
        <v>949.75596974616315</v>
      </c>
      <c r="H16" s="8">
        <v>8327.9550760000002</v>
      </c>
      <c r="I16" s="8">
        <v>8157.589446</v>
      </c>
      <c r="J16" s="8">
        <v>8026.9789500000006</v>
      </c>
      <c r="K16" s="8">
        <v>9016.4692360000008</v>
      </c>
      <c r="L16" s="8">
        <v>9694.8292400000009</v>
      </c>
      <c r="M16" s="8">
        <v>9701.121439999999</v>
      </c>
      <c r="N16" s="8">
        <v>11340.919967</v>
      </c>
      <c r="O16" s="8">
        <v>11233.39537</v>
      </c>
      <c r="P16" s="8">
        <v>9830.5469400000002</v>
      </c>
      <c r="Q16" s="8">
        <v>9489.3028329999997</v>
      </c>
      <c r="R16" s="8">
        <v>9720.5184499999996</v>
      </c>
      <c r="S16" s="8">
        <v>10327.481156</v>
      </c>
      <c r="T16" s="8">
        <v>9788.5610299999989</v>
      </c>
      <c r="U16" s="8">
        <v>10233.272510000001</v>
      </c>
      <c r="V16" s="8">
        <v>9991.5286400000005</v>
      </c>
      <c r="W16" s="8">
        <v>11087.148069999999</v>
      </c>
      <c r="X16" s="8">
        <v>11041.67642</v>
      </c>
      <c r="Y16" s="8">
        <v>9475.9511500000008</v>
      </c>
      <c r="Z16" s="8">
        <v>9014.8752399999994</v>
      </c>
      <c r="AA16" s="8">
        <v>9245.1939600000005</v>
      </c>
      <c r="AB16" s="8">
        <v>9378.9131699999998</v>
      </c>
      <c r="AC16" s="8">
        <v>10254.704540000001</v>
      </c>
    </row>
    <row r="17" spans="1:29" s="5" customFormat="1">
      <c r="A17" s="16" t="s">
        <v>161</v>
      </c>
      <c r="B17" s="16" t="s">
        <v>108</v>
      </c>
      <c r="C17" s="16" t="s">
        <v>142</v>
      </c>
      <c r="D17" s="16" t="s">
        <v>10</v>
      </c>
      <c r="E17" s="8">
        <v>2039.1329099999998</v>
      </c>
      <c r="F17" s="8">
        <v>2609.0933504136369</v>
      </c>
      <c r="G17" s="8">
        <v>3219.2829108682408</v>
      </c>
      <c r="H17" s="8">
        <v>3635.5659244585149</v>
      </c>
      <c r="I17" s="8">
        <v>3843.9501525032501</v>
      </c>
      <c r="J17" s="8">
        <v>3901.5194382491591</v>
      </c>
      <c r="K17" s="8">
        <v>3874.714259152448</v>
      </c>
      <c r="L17" s="8">
        <v>3772.9276777909145</v>
      </c>
      <c r="M17" s="8">
        <v>3688.6952336119348</v>
      </c>
      <c r="N17" s="8">
        <v>3985.3410439685258</v>
      </c>
      <c r="O17" s="8">
        <v>3979.4909198517976</v>
      </c>
      <c r="P17" s="8">
        <v>3580.1516482386569</v>
      </c>
      <c r="Q17" s="8">
        <v>3651.6188124435052</v>
      </c>
      <c r="R17" s="8">
        <v>3877.2251879028199</v>
      </c>
      <c r="S17" s="8">
        <v>3954.5588146991704</v>
      </c>
      <c r="T17" s="8">
        <v>3931.7433181064698</v>
      </c>
      <c r="U17" s="8">
        <v>3582.6545531388301</v>
      </c>
      <c r="V17" s="8">
        <v>6833.26296</v>
      </c>
      <c r="W17" s="8">
        <v>7321.094384</v>
      </c>
      <c r="X17" s="8">
        <v>7337.9600900000005</v>
      </c>
      <c r="Y17" s="8">
        <v>6575.21803</v>
      </c>
      <c r="Z17" s="8">
        <v>6813.0573999999997</v>
      </c>
      <c r="AA17" s="8">
        <v>6979.3948899999996</v>
      </c>
      <c r="AB17" s="8">
        <v>6388.8982599999999</v>
      </c>
      <c r="AC17" s="8">
        <v>6837.6300800000008</v>
      </c>
    </row>
    <row r="18" spans="1:29" s="5" customFormat="1">
      <c r="A18" s="16" t="s">
        <v>161</v>
      </c>
      <c r="B18" s="16" t="s">
        <v>109</v>
      </c>
      <c r="C18" s="16" t="s">
        <v>143</v>
      </c>
      <c r="D18" s="16" t="s">
        <v>10</v>
      </c>
      <c r="E18" s="8">
        <v>95.435569999999998</v>
      </c>
      <c r="F18" s="8">
        <v>100.32428067317007</v>
      </c>
      <c r="G18" s="8">
        <v>99.935487212958492</v>
      </c>
      <c r="H18" s="8">
        <v>121.85312409794</v>
      </c>
      <c r="I18" s="8">
        <v>120.255888306133</v>
      </c>
      <c r="J18" s="8">
        <v>120.525502998226</v>
      </c>
      <c r="K18" s="8">
        <v>120.975542998544</v>
      </c>
      <c r="L18" s="8">
        <v>117.426902318583</v>
      </c>
      <c r="M18" s="8">
        <v>119.003102530798</v>
      </c>
      <c r="N18" s="8">
        <v>129.629452875683</v>
      </c>
      <c r="O18" s="8">
        <v>131.11706324249801</v>
      </c>
      <c r="P18" s="8">
        <v>121.38866192175</v>
      </c>
      <c r="Q18" s="8">
        <v>124.36134039013</v>
      </c>
      <c r="R18" s="8">
        <v>123.5219617588</v>
      </c>
      <c r="S18" s="8">
        <v>125.81652318750001</v>
      </c>
      <c r="T18" s="8">
        <v>126.83139461405</v>
      </c>
      <c r="U18" s="8">
        <v>122.43028913812999</v>
      </c>
      <c r="V18" s="8">
        <v>264.01934999999997</v>
      </c>
      <c r="W18" s="8">
        <v>273.76157000000001</v>
      </c>
      <c r="X18" s="8">
        <v>287.19069999999999</v>
      </c>
      <c r="Y18" s="8">
        <v>259.15069999999997</v>
      </c>
      <c r="Z18" s="8">
        <v>244.21158</v>
      </c>
      <c r="AA18" s="8">
        <v>227.24773999999999</v>
      </c>
      <c r="AB18" s="8">
        <v>228.30242999999999</v>
      </c>
      <c r="AC18" s="8">
        <v>265.52337999999997</v>
      </c>
    </row>
    <row r="19" spans="1:29" s="5" customFormat="1">
      <c r="A19" s="16" t="s">
        <v>161</v>
      </c>
      <c r="B19" s="16" t="s">
        <v>110</v>
      </c>
      <c r="C19" s="16" t="s">
        <v>144</v>
      </c>
      <c r="D19" s="16" t="s">
        <v>10</v>
      </c>
      <c r="E19" s="8">
        <v>2560.5986349999998</v>
      </c>
      <c r="F19" s="8">
        <v>3258.1937865503482</v>
      </c>
      <c r="G19" s="8">
        <v>3211.754595970885</v>
      </c>
      <c r="H19" s="8">
        <v>3675.3968357785043</v>
      </c>
      <c r="I19" s="8">
        <v>3713.227255327542</v>
      </c>
      <c r="J19" s="8">
        <v>3665.9607250904664</v>
      </c>
      <c r="K19" s="8">
        <v>3790.1869353342813</v>
      </c>
      <c r="L19" s="8">
        <v>3663.8398050381679</v>
      </c>
      <c r="M19" s="8">
        <v>3499.6535148822632</v>
      </c>
      <c r="N19" s="8">
        <v>3812.2187049274544</v>
      </c>
      <c r="O19" s="8">
        <v>3806.0039207255427</v>
      </c>
      <c r="P19" s="8">
        <v>3582.2625358305413</v>
      </c>
      <c r="Q19" s="8">
        <v>3694.4587406946607</v>
      </c>
      <c r="R19" s="8">
        <v>3752.8632445619319</v>
      </c>
      <c r="S19" s="8">
        <v>3732.1223560926078</v>
      </c>
      <c r="T19" s="8">
        <v>3858.9280266020623</v>
      </c>
      <c r="U19" s="8">
        <v>3719.4160377519397</v>
      </c>
      <c r="V19" s="8">
        <v>3211.30069526736</v>
      </c>
      <c r="W19" s="8">
        <v>3448.9194542718733</v>
      </c>
      <c r="X19" s="8">
        <v>3443.4482040993676</v>
      </c>
      <c r="Y19" s="8">
        <v>3019.0558849693803</v>
      </c>
      <c r="Z19" s="8">
        <v>3113.8188231444396</v>
      </c>
      <c r="AA19" s="8">
        <v>3186.59657360644</v>
      </c>
      <c r="AB19" s="8">
        <v>2193.8053534791648</v>
      </c>
      <c r="AC19" s="8">
        <v>1602.50611697044</v>
      </c>
    </row>
    <row r="20" spans="1:29" s="5" customFormat="1">
      <c r="A20" s="16" t="s">
        <v>161</v>
      </c>
      <c r="B20" s="16" t="s">
        <v>111</v>
      </c>
      <c r="C20" s="16" t="s">
        <v>145</v>
      </c>
      <c r="D20" s="16" t="s">
        <v>10</v>
      </c>
      <c r="E20" s="8">
        <v>1357.7358400000001</v>
      </c>
      <c r="F20" s="8">
        <v>1327.610082569857</v>
      </c>
      <c r="G20" s="8">
        <v>1234.909132041096</v>
      </c>
      <c r="H20" s="8">
        <v>1468.1771741573634</v>
      </c>
      <c r="I20" s="8">
        <v>1525.8250977124903</v>
      </c>
      <c r="J20" s="8">
        <v>1469.0046172632983</v>
      </c>
      <c r="K20" s="8">
        <v>1539.2327275180187</v>
      </c>
      <c r="L20" s="8">
        <v>1521.4506971793792</v>
      </c>
      <c r="M20" s="8">
        <v>1463.0473567612898</v>
      </c>
      <c r="N20" s="8">
        <v>1567.8807170419236</v>
      </c>
      <c r="O20" s="8">
        <v>1580.2590910926613</v>
      </c>
      <c r="P20" s="8">
        <v>1394.7621203622029</v>
      </c>
      <c r="Q20" s="8">
        <v>1475.5586705115461</v>
      </c>
      <c r="R20" s="8">
        <v>1534.2406878188797</v>
      </c>
      <c r="S20" s="8">
        <v>1495.842447907055</v>
      </c>
      <c r="T20" s="8">
        <v>1564.8285336799829</v>
      </c>
      <c r="U20" s="8">
        <v>1540.9962976731999</v>
      </c>
      <c r="V20" s="8">
        <v>1492.4641548476702</v>
      </c>
      <c r="W20" s="8">
        <v>1573.9918738295062</v>
      </c>
      <c r="X20" s="8">
        <v>1583.2218132535002</v>
      </c>
      <c r="Y20" s="8">
        <v>4632.9572500000004</v>
      </c>
      <c r="Z20" s="8">
        <v>4489.58475</v>
      </c>
      <c r="AA20" s="8">
        <v>4388.4275749999997</v>
      </c>
      <c r="AB20" s="8">
        <v>4181.1510250000001</v>
      </c>
      <c r="AC20" s="8">
        <v>4444.4298399999998</v>
      </c>
    </row>
    <row r="21" spans="1:29" s="5" customFormat="1">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162</v>
      </c>
      <c r="B24" s="16" t="s">
        <v>114</v>
      </c>
      <c r="C24" s="16" t="s">
        <v>259</v>
      </c>
      <c r="D24" s="16" t="s">
        <v>10</v>
      </c>
      <c r="E24" s="8">
        <v>1187.6377600000001</v>
      </c>
      <c r="F24" s="8">
        <v>1141.9787395290882</v>
      </c>
      <c r="G24" s="8">
        <v>1138.9938508310522</v>
      </c>
      <c r="H24" s="8">
        <v>1975.6033160000002</v>
      </c>
      <c r="I24" s="8">
        <v>2105.3857799999996</v>
      </c>
      <c r="J24" s="8">
        <v>2084.0886219999998</v>
      </c>
      <c r="K24" s="8">
        <v>2168.4174400000002</v>
      </c>
      <c r="L24" s="8">
        <v>2114.8307400000003</v>
      </c>
      <c r="M24" s="8">
        <v>4367.4032399999996</v>
      </c>
      <c r="N24" s="8">
        <v>4712.9195</v>
      </c>
      <c r="O24" s="8">
        <v>4853.8860599999998</v>
      </c>
      <c r="P24" s="8">
        <v>4598.3937450000003</v>
      </c>
      <c r="Q24" s="8">
        <v>4596.2910099999999</v>
      </c>
      <c r="R24" s="8">
        <v>4352.7287450000003</v>
      </c>
      <c r="S24" s="8">
        <v>4412.5622889999995</v>
      </c>
      <c r="T24" s="8">
        <v>4537.9692350000005</v>
      </c>
      <c r="U24" s="8">
        <v>4452.0435550000002</v>
      </c>
      <c r="V24" s="8">
        <v>4444.1291600000004</v>
      </c>
      <c r="W24" s="8">
        <v>4777.1092550000003</v>
      </c>
      <c r="X24" s="8">
        <v>4867.2781199999999</v>
      </c>
      <c r="Y24" s="8">
        <v>4447.1316139999999</v>
      </c>
      <c r="Z24" s="8">
        <v>4423.6162800000002</v>
      </c>
      <c r="AA24" s="8">
        <v>4031.9387999999999</v>
      </c>
      <c r="AB24" s="8">
        <v>3152.5596100000002</v>
      </c>
      <c r="AC24" s="8">
        <v>3026.62</v>
      </c>
    </row>
    <row r="25" spans="1:29" s="5" customFormat="1">
      <c r="A25" s="16" t="s">
        <v>162</v>
      </c>
      <c r="B25" s="16" t="s">
        <v>115</v>
      </c>
      <c r="C25" s="16" t="s">
        <v>258</v>
      </c>
      <c r="D25" s="16" t="s">
        <v>10</v>
      </c>
      <c r="E25" s="8">
        <v>0</v>
      </c>
      <c r="F25" s="8">
        <v>199.73220051429649</v>
      </c>
      <c r="G25" s="8">
        <v>195.27275074234515</v>
      </c>
      <c r="H25" s="8">
        <v>237.2054749791734</v>
      </c>
      <c r="I25" s="8">
        <v>239.14490478947801</v>
      </c>
      <c r="J25" s="8">
        <v>231.52806450518102</v>
      </c>
      <c r="K25" s="8">
        <v>245.6663048606566</v>
      </c>
      <c r="L25" s="8">
        <v>244.56500464217331</v>
      </c>
      <c r="M25" s="8">
        <v>240.290800179321</v>
      </c>
      <c r="N25" s="8">
        <v>255.51066059910801</v>
      </c>
      <c r="O25" s="8">
        <v>253.64285068934501</v>
      </c>
      <c r="P25" s="8">
        <v>235.11577986571399</v>
      </c>
      <c r="Q25" s="8">
        <v>243.104399821111</v>
      </c>
      <c r="R25" s="8">
        <v>242.63940985217201</v>
      </c>
      <c r="S25" s="8">
        <v>238.23595963337601</v>
      </c>
      <c r="T25" s="8">
        <v>252.554480001814</v>
      </c>
      <c r="U25" s="8">
        <v>253.016670008803</v>
      </c>
      <c r="V25" s="8">
        <v>247.04187965618499</v>
      </c>
      <c r="W25" s="8">
        <v>258.11461089195802</v>
      </c>
      <c r="X25" s="8">
        <v>256.36149103498997</v>
      </c>
      <c r="Y25" s="8">
        <v>235.43905053059001</v>
      </c>
      <c r="Z25" s="8">
        <v>243.89933042877198</v>
      </c>
      <c r="AA25" s="8">
        <v>247.710931523233</v>
      </c>
      <c r="AB25" s="8">
        <v>242.09147119728902</v>
      </c>
      <c r="AC25" s="8">
        <v>254.20635172016202</v>
      </c>
    </row>
    <row r="26" spans="1:29" s="5" customFormat="1">
      <c r="A26" s="16" t="s">
        <v>162</v>
      </c>
      <c r="B26" s="16" t="s">
        <v>116</v>
      </c>
      <c r="C26" s="16" t="s">
        <v>260</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s="5" customFormat="1">
      <c r="A27" s="16" t="s">
        <v>162</v>
      </c>
      <c r="B27" s="16" t="s">
        <v>117</v>
      </c>
      <c r="C27" s="16" t="s">
        <v>261</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162</v>
      </c>
      <c r="B28" s="16" t="s">
        <v>118</v>
      </c>
      <c r="C28" s="16" t="s">
        <v>257</v>
      </c>
      <c r="D28" s="16" t="s">
        <v>10</v>
      </c>
      <c r="E28" s="8">
        <v>667.88634999999999</v>
      </c>
      <c r="F28" s="8">
        <v>1794.4434000000001</v>
      </c>
      <c r="G28" s="8">
        <v>1628.9227000000001</v>
      </c>
      <c r="H28" s="8">
        <v>1834.9038</v>
      </c>
      <c r="I28" s="8">
        <v>1756.1978999999999</v>
      </c>
      <c r="J28" s="8">
        <v>1965.5007000000001</v>
      </c>
      <c r="K28" s="8">
        <v>1701.0295000000001</v>
      </c>
      <c r="L28" s="8">
        <v>1752.9931999999999</v>
      </c>
      <c r="M28" s="8">
        <v>1803.2170000000001</v>
      </c>
      <c r="N28" s="8">
        <v>1908.4503999999999</v>
      </c>
      <c r="O28" s="8">
        <v>1938.1802</v>
      </c>
      <c r="P28" s="8">
        <v>1723.4917</v>
      </c>
      <c r="Q28" s="8">
        <v>1858.0440000000001</v>
      </c>
      <c r="R28" s="8">
        <v>1776.0015000000001</v>
      </c>
      <c r="S28" s="8">
        <v>1987.1873000000001</v>
      </c>
      <c r="T28" s="8">
        <v>1719.9304999999999</v>
      </c>
      <c r="U28" s="8">
        <v>1766.0012999999999</v>
      </c>
      <c r="V28" s="8">
        <v>1834.5651</v>
      </c>
      <c r="W28" s="8">
        <v>1912.6512</v>
      </c>
      <c r="X28" s="8">
        <v>1945.0579</v>
      </c>
      <c r="Y28" s="8">
        <v>1729.8494000000001</v>
      </c>
      <c r="Z28" s="8">
        <v>1871.2782999999999</v>
      </c>
      <c r="AA28" s="8">
        <v>1783.3506</v>
      </c>
      <c r="AB28" s="8">
        <v>2000.7362000000001</v>
      </c>
      <c r="AC28" s="8">
        <v>1728.742</v>
      </c>
    </row>
    <row r="29" spans="1:29" s="5" customFormat="1">
      <c r="A29" s="16" t="s">
        <v>162</v>
      </c>
      <c r="B29" s="16" t="s">
        <v>119</v>
      </c>
      <c r="C29" s="16" t="s">
        <v>263</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s="5" customFormat="1">
      <c r="A30" s="16" t="s">
        <v>162</v>
      </c>
      <c r="B30" s="16" t="s">
        <v>262</v>
      </c>
      <c r="C30" s="16" t="s">
        <v>148</v>
      </c>
      <c r="D30" s="16" t="s">
        <v>10</v>
      </c>
      <c r="E30" s="8">
        <v>919.92929200000003</v>
      </c>
      <c r="F30" s="8">
        <v>1722.3933444764452</v>
      </c>
      <c r="G30" s="8">
        <v>1777.3321987510292</v>
      </c>
      <c r="H30" s="8">
        <v>2091.4837137036275</v>
      </c>
      <c r="I30" s="8">
        <v>2111.1969937296963</v>
      </c>
      <c r="J30" s="8">
        <v>2034.0929994257706</v>
      </c>
      <c r="K30" s="8">
        <v>2185.77669978317</v>
      </c>
      <c r="L30" s="8">
        <v>2158.6246735723489</v>
      </c>
      <c r="M30" s="8">
        <v>2038.5718478914901</v>
      </c>
      <c r="N30" s="8">
        <v>2159.6184313942949</v>
      </c>
      <c r="O30" s="8">
        <v>2189.1386661869233</v>
      </c>
      <c r="P30" s="8">
        <v>2080.6422183982731</v>
      </c>
      <c r="Q30" s="8">
        <v>2145.8417627469366</v>
      </c>
      <c r="R30" s="8">
        <v>2140.4963317848596</v>
      </c>
      <c r="S30" s="8">
        <v>2093.1992208696001</v>
      </c>
      <c r="T30" s="8">
        <v>2222.4762213685017</v>
      </c>
      <c r="U30" s="8">
        <v>2209.4193426570196</v>
      </c>
      <c r="V30" s="8">
        <v>2094.0361860373105</v>
      </c>
      <c r="W30" s="8">
        <v>2025.7374159643903</v>
      </c>
      <c r="X30" s="8">
        <v>2035.2510897832512</v>
      </c>
      <c r="Y30" s="8">
        <v>1941.6399024658112</v>
      </c>
      <c r="Z30" s="8">
        <v>2007.0140937532349</v>
      </c>
      <c r="AA30" s="8">
        <v>2024.0499041395901</v>
      </c>
      <c r="AB30" s="8">
        <v>1973.048332877195</v>
      </c>
      <c r="AC30" s="8">
        <v>2083.3844446971179</v>
      </c>
    </row>
    <row r="31" spans="1:29" s="5" customFormat="1">
      <c r="A31" s="16" t="s">
        <v>163</v>
      </c>
      <c r="B31" s="16" t="s">
        <v>120</v>
      </c>
      <c r="C31" s="16" t="s">
        <v>149</v>
      </c>
      <c r="D31" s="16" t="s">
        <v>10</v>
      </c>
      <c r="E31" s="8">
        <v>281.99331000000001</v>
      </c>
      <c r="F31" s="8">
        <v>277.70797743495035</v>
      </c>
      <c r="G31" s="8">
        <v>262.20041467177555</v>
      </c>
      <c r="H31" s="8">
        <v>328.6898076494162</v>
      </c>
      <c r="I31" s="8">
        <v>324.72385948319345</v>
      </c>
      <c r="J31" s="8">
        <v>319.02845134449211</v>
      </c>
      <c r="K31" s="8">
        <v>328.15935335846774</v>
      </c>
      <c r="L31" s="8">
        <v>329.74480230943681</v>
      </c>
      <c r="M31" s="8">
        <v>316.00581107252901</v>
      </c>
      <c r="N31" s="8">
        <v>333.38784903858249</v>
      </c>
      <c r="O31" s="8">
        <v>347.64467301843422</v>
      </c>
      <c r="P31" s="8">
        <v>313.22972667074737</v>
      </c>
      <c r="Q31" s="8">
        <v>337.38571179438554</v>
      </c>
      <c r="R31" s="8">
        <v>334.23240306147801</v>
      </c>
      <c r="S31" s="8">
        <v>332.75760273637803</v>
      </c>
      <c r="T31" s="8">
        <v>279.41590902405244</v>
      </c>
      <c r="U31" s="8">
        <v>279.70200396258451</v>
      </c>
      <c r="V31" s="8">
        <v>266.37216120177743</v>
      </c>
      <c r="W31" s="8">
        <v>277.60570098956271</v>
      </c>
      <c r="X31" s="8">
        <v>287.26826689725601</v>
      </c>
      <c r="Y31" s="8">
        <v>259.9918612828057</v>
      </c>
      <c r="Z31" s="8">
        <v>280.52860778208998</v>
      </c>
      <c r="AA31" s="8">
        <v>279.20981444461</v>
      </c>
      <c r="AB31" s="8">
        <v>35.232572400980999</v>
      </c>
      <c r="AC31" s="8">
        <v>36.521889386394001</v>
      </c>
    </row>
    <row r="32" spans="1:29" s="5" customFormat="1">
      <c r="A32" s="16" t="s">
        <v>163</v>
      </c>
      <c r="B32" s="16" t="s">
        <v>121</v>
      </c>
      <c r="C32" s="16" t="s">
        <v>150</v>
      </c>
      <c r="D32" s="16" t="s">
        <v>10</v>
      </c>
      <c r="E32" s="8">
        <v>43.849626999999998</v>
      </c>
      <c r="F32" s="8">
        <v>42.9752278813259</v>
      </c>
      <c r="G32" s="8">
        <v>37.129105203930202</v>
      </c>
      <c r="H32" s="8">
        <v>47.983793206953003</v>
      </c>
      <c r="I32" s="8">
        <v>49.809040957257004</v>
      </c>
      <c r="J32" s="8">
        <v>35.5149367733015</v>
      </c>
      <c r="K32" s="8">
        <v>36.353957874217002</v>
      </c>
      <c r="L32" s="8">
        <v>38.107981395978001</v>
      </c>
      <c r="M32" s="8">
        <v>38.969288230662002</v>
      </c>
      <c r="N32" s="8">
        <v>39.434133181950003</v>
      </c>
      <c r="O32" s="8">
        <v>41.975228525373005</v>
      </c>
      <c r="P32" s="8">
        <v>34.310942392074999</v>
      </c>
      <c r="Q32" s="8">
        <v>37.451362477279005</v>
      </c>
      <c r="R32" s="8">
        <v>39.321005386986997</v>
      </c>
      <c r="S32" s="8">
        <v>37.903963150202998</v>
      </c>
      <c r="T32" s="8">
        <v>14.7751512070415</v>
      </c>
      <c r="U32" s="8">
        <v>15.667120949562001</v>
      </c>
      <c r="V32" s="8">
        <v>15.856904924156</v>
      </c>
      <c r="W32" s="8">
        <v>15.930684916112</v>
      </c>
      <c r="X32" s="8">
        <v>4.5728956999999998E-5</v>
      </c>
      <c r="Y32" s="8">
        <v>4.4274857000000001E-5</v>
      </c>
      <c r="Z32" s="8">
        <v>4.4527012999999998E-5</v>
      </c>
      <c r="AA32" s="8">
        <v>4.5341650000000003E-5</v>
      </c>
      <c r="AB32" s="8">
        <v>4.6023048000000001E-5</v>
      </c>
      <c r="AC32" s="8">
        <v>4.6621240000000003E-5</v>
      </c>
    </row>
    <row r="33" spans="1:29" s="5" customFormat="1">
      <c r="A33" s="16" t="s">
        <v>163</v>
      </c>
      <c r="B33" s="16" t="s">
        <v>122</v>
      </c>
      <c r="C33" s="16" t="s">
        <v>151</v>
      </c>
      <c r="D33" s="16" t="s">
        <v>10</v>
      </c>
      <c r="E33" s="8">
        <v>0</v>
      </c>
      <c r="F33" s="8">
        <v>5.9005840000000005E-7</v>
      </c>
      <c r="G33" s="8">
        <v>1.0176527999999999E-6</v>
      </c>
      <c r="H33" s="8">
        <v>2.3545467999999999E-5</v>
      </c>
      <c r="I33" s="8">
        <v>2.2852821999999999E-5</v>
      </c>
      <c r="J33" s="8">
        <v>2.2066081999999999E-5</v>
      </c>
      <c r="K33" s="8">
        <v>2.2338221E-5</v>
      </c>
      <c r="L33" s="8">
        <v>2.153351E-5</v>
      </c>
      <c r="M33" s="8">
        <v>2.0390677000000002E-5</v>
      </c>
      <c r="N33" s="8">
        <v>2.0852674E-5</v>
      </c>
      <c r="O33" s="8">
        <v>2.1561970999999999E-5</v>
      </c>
      <c r="P33" s="8">
        <v>5.7023620000000002E-5</v>
      </c>
      <c r="Q33" s="8">
        <v>5.7177540000000002E-5</v>
      </c>
      <c r="R33" s="8">
        <v>5.5970429999999997E-5</v>
      </c>
      <c r="S33" s="8">
        <v>5.6199336999999997E-5</v>
      </c>
      <c r="T33" s="8">
        <v>5.9243772E-5</v>
      </c>
      <c r="U33" s="8">
        <v>5.9113902999999998E-5</v>
      </c>
      <c r="V33" s="8">
        <v>1347.4938</v>
      </c>
      <c r="W33" s="8">
        <v>1430.0436999999999</v>
      </c>
      <c r="X33" s="8">
        <v>1578.4425000000001</v>
      </c>
      <c r="Y33" s="8">
        <v>1488.4970000000001</v>
      </c>
      <c r="Z33" s="8">
        <v>1411.1016999999999</v>
      </c>
      <c r="AA33" s="8">
        <v>1337.4338</v>
      </c>
      <c r="AB33" s="8">
        <v>1443.4727</v>
      </c>
      <c r="AC33" s="8">
        <v>1435.0473999999999</v>
      </c>
    </row>
    <row r="34" spans="1:29" s="5" customFormat="1">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s="5" customFormat="1">
      <c r="A35" s="16" t="s">
        <v>163</v>
      </c>
      <c r="B35" s="16" t="s">
        <v>124</v>
      </c>
      <c r="C35" s="16" t="s">
        <v>153</v>
      </c>
      <c r="D35" s="16" t="s">
        <v>10</v>
      </c>
      <c r="E35" s="8">
        <v>820.08928000000003</v>
      </c>
      <c r="F35" s="8">
        <v>721.41753061883014</v>
      </c>
      <c r="G35" s="8">
        <v>708.31891117425266</v>
      </c>
      <c r="H35" s="8">
        <v>826.58024704138995</v>
      </c>
      <c r="I35" s="8">
        <v>818.05086569768389</v>
      </c>
      <c r="J35" s="8">
        <v>829.7098723823359</v>
      </c>
      <c r="K35" s="8">
        <v>831.85927375737492</v>
      </c>
      <c r="L35" s="8">
        <v>804.73003943317985</v>
      </c>
      <c r="M35" s="8">
        <v>801.73112943802494</v>
      </c>
      <c r="N35" s="8">
        <v>831.21296040183006</v>
      </c>
      <c r="O35" s="8">
        <v>861.22083110992992</v>
      </c>
      <c r="P35" s="8">
        <v>813.43296873245004</v>
      </c>
      <c r="Q35" s="8">
        <v>844.43765598755999</v>
      </c>
      <c r="R35" s="8">
        <v>834.62143389155995</v>
      </c>
      <c r="S35" s="8">
        <v>853.41161336312996</v>
      </c>
      <c r="T35" s="8">
        <v>1581.92848</v>
      </c>
      <c r="U35" s="8">
        <v>1562.6478299999999</v>
      </c>
      <c r="V35" s="8">
        <v>1985.9719600000001</v>
      </c>
      <c r="W35" s="8">
        <v>1390.84825</v>
      </c>
      <c r="X35" s="8">
        <v>1500.7384499999998</v>
      </c>
      <c r="Y35" s="8">
        <v>1465.7857999999999</v>
      </c>
      <c r="Z35" s="8">
        <v>1165.0479</v>
      </c>
      <c r="AA35" s="8">
        <v>1128.9644000000001</v>
      </c>
      <c r="AB35" s="8">
        <v>1188.9704999999999</v>
      </c>
      <c r="AC35" s="8">
        <v>1210.1096</v>
      </c>
    </row>
    <row r="36" spans="1:29" s="5" customFormat="1">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s="5" customFormat="1">
      <c r="A37" s="16" t="s">
        <v>163</v>
      </c>
      <c r="B37" s="16" t="s">
        <v>126</v>
      </c>
      <c r="C37" s="16" t="s">
        <v>155</v>
      </c>
      <c r="D37" s="16" t="s">
        <v>10</v>
      </c>
      <c r="E37" s="8">
        <v>0</v>
      </c>
      <c r="F37" s="8">
        <v>6.6022049999999998E-7</v>
      </c>
      <c r="G37" s="8">
        <v>1.3667793000000001E-6</v>
      </c>
      <c r="H37" s="8">
        <v>890.62476000000004</v>
      </c>
      <c r="I37" s="8">
        <v>830.22125000000005</v>
      </c>
      <c r="J37" s="8">
        <v>852.90783999999996</v>
      </c>
      <c r="K37" s="8">
        <v>797.12649999999996</v>
      </c>
      <c r="L37" s="8">
        <v>788.87599999999998</v>
      </c>
      <c r="M37" s="8">
        <v>870.72797000000003</v>
      </c>
      <c r="N37" s="8">
        <v>896.40729999999996</v>
      </c>
      <c r="O37" s="8">
        <v>964.47590000000002</v>
      </c>
      <c r="P37" s="8">
        <v>1020.7746</v>
      </c>
      <c r="Q37" s="8">
        <v>954.21686</v>
      </c>
      <c r="R37" s="8">
        <v>931.48820000000001</v>
      </c>
      <c r="S37" s="8">
        <v>994.03503000000001</v>
      </c>
      <c r="T37" s="8">
        <v>903.02840000000003</v>
      </c>
      <c r="U37" s="8">
        <v>909.73350000000005</v>
      </c>
      <c r="V37" s="8">
        <v>990.42773</v>
      </c>
      <c r="W37" s="8">
        <v>1024.1702</v>
      </c>
      <c r="X37" s="8">
        <v>1110.819</v>
      </c>
      <c r="Y37" s="8">
        <v>1085.0056</v>
      </c>
      <c r="Z37" s="8">
        <v>993.46</v>
      </c>
      <c r="AA37" s="8">
        <v>950.77313000000004</v>
      </c>
      <c r="AB37" s="8">
        <v>1024.7692999999999</v>
      </c>
      <c r="AC37" s="8">
        <v>1003.1212</v>
      </c>
    </row>
    <row r="38" spans="1:29" s="5" customFormat="1">
      <c r="A38" s="16" t="s">
        <v>163</v>
      </c>
      <c r="B38" s="16" t="s">
        <v>127</v>
      </c>
      <c r="C38" s="16" t="s">
        <v>156</v>
      </c>
      <c r="D38" s="16" t="s">
        <v>10</v>
      </c>
      <c r="E38" s="8">
        <v>0</v>
      </c>
      <c r="F38" s="8">
        <v>5.1934454999999998E-7</v>
      </c>
      <c r="G38" s="8">
        <v>7.9341289999999999E-7</v>
      </c>
      <c r="H38" s="8">
        <v>6.6082302999999999E-6</v>
      </c>
      <c r="I38" s="8">
        <v>6.5205522000000001E-6</v>
      </c>
      <c r="J38" s="8">
        <v>6.2608196000000002E-6</v>
      </c>
      <c r="K38" s="8">
        <v>6.4146420000000003E-6</v>
      </c>
      <c r="L38" s="8">
        <v>6.0680973000000003E-6</v>
      </c>
      <c r="M38" s="8">
        <v>6.0642039999999996E-6</v>
      </c>
      <c r="N38" s="8">
        <v>5.8573295999999996E-6</v>
      </c>
      <c r="O38" s="8">
        <v>6.0820539999999998E-6</v>
      </c>
      <c r="P38" s="8">
        <v>8.6319949999999993E-6</v>
      </c>
      <c r="Q38" s="8">
        <v>8.8215270000000007E-6</v>
      </c>
      <c r="R38" s="8">
        <v>8.9235629999999992E-6</v>
      </c>
      <c r="S38" s="8">
        <v>9.1567970000000003E-6</v>
      </c>
      <c r="T38" s="8">
        <v>1.2090901000000001E-5</v>
      </c>
      <c r="U38" s="8">
        <v>1.1903019E-5</v>
      </c>
      <c r="V38" s="8">
        <v>1.7184687999999999E-5</v>
      </c>
      <c r="W38" s="8">
        <v>1.5974689000000001E-5</v>
      </c>
      <c r="X38" s="8">
        <v>1.6674065000000001E-5</v>
      </c>
      <c r="Y38" s="8">
        <v>1.5446607000000001E-5</v>
      </c>
      <c r="Z38" s="8">
        <v>1.5918383999999999E-5</v>
      </c>
      <c r="AA38" s="8">
        <v>1.6579059E-5</v>
      </c>
      <c r="AB38" s="8">
        <v>1.647291E-5</v>
      </c>
      <c r="AC38" s="8">
        <v>1.6915228E-5</v>
      </c>
    </row>
    <row r="39" spans="1:29" s="5" customFormat="1">
      <c r="A39" s="16" t="s">
        <v>163</v>
      </c>
      <c r="B39" s="16" t="s">
        <v>128</v>
      </c>
      <c r="C39" s="16" t="s">
        <v>157</v>
      </c>
      <c r="D39" s="16" t="s">
        <v>10</v>
      </c>
      <c r="E39" s="8">
        <v>0</v>
      </c>
      <c r="F39" s="8">
        <v>4.8778036999999996E-7</v>
      </c>
      <c r="G39" s="8">
        <v>8.5248580000000004E-7</v>
      </c>
      <c r="H39" s="8">
        <v>3.9192386999999999E-6</v>
      </c>
      <c r="I39" s="8">
        <v>3.7524625999999999E-6</v>
      </c>
      <c r="J39" s="8">
        <v>3.5921202999999998E-6</v>
      </c>
      <c r="K39" s="8">
        <v>3.6596355000000001E-6</v>
      </c>
      <c r="L39" s="8">
        <v>3.5118840000000002E-6</v>
      </c>
      <c r="M39" s="8">
        <v>3.4678594E-6</v>
      </c>
      <c r="N39" s="8">
        <v>3.3896150999999998E-6</v>
      </c>
      <c r="O39" s="8">
        <v>3.4873650999999999E-6</v>
      </c>
      <c r="P39" s="8">
        <v>5.6873163999999999E-6</v>
      </c>
      <c r="Q39" s="8">
        <v>5.6727330000000002E-6</v>
      </c>
      <c r="R39" s="8">
        <v>6.1602650000000002E-6</v>
      </c>
      <c r="S39" s="8">
        <v>6.5809150000000002E-6</v>
      </c>
      <c r="T39" s="8">
        <v>9.1800509999999997E-6</v>
      </c>
      <c r="U39" s="8">
        <v>1.0707782E-5</v>
      </c>
      <c r="V39" s="8">
        <v>1.3558278E-5</v>
      </c>
      <c r="W39" s="8">
        <v>1.2459389E-5</v>
      </c>
      <c r="X39" s="8">
        <v>1.2857671E-5</v>
      </c>
      <c r="Y39" s="8">
        <v>1.25769575E-5</v>
      </c>
      <c r="Z39" s="8">
        <v>1.2565056000000001E-5</v>
      </c>
      <c r="AA39" s="8">
        <v>1.3105411999999999E-5</v>
      </c>
      <c r="AB39" s="8">
        <v>1.29584805E-5</v>
      </c>
      <c r="AC39" s="8">
        <v>1.3262328999999999E-5</v>
      </c>
    </row>
    <row r="40" spans="1:29" s="5" customFormat="1">
      <c r="A40" s="16" t="s">
        <v>164</v>
      </c>
      <c r="B40" s="16" t="s">
        <v>129</v>
      </c>
      <c r="C40" s="16" t="s">
        <v>158</v>
      </c>
      <c r="D40" s="16" t="s">
        <v>10</v>
      </c>
      <c r="E40" s="8">
        <v>0</v>
      </c>
      <c r="F40" s="8">
        <v>4.9178200000000003E-7</v>
      </c>
      <c r="G40" s="8">
        <v>5.5504733999999997E-7</v>
      </c>
      <c r="H40" s="8">
        <v>9.7350110000000005E-7</v>
      </c>
      <c r="I40" s="8">
        <v>1.1694861999999999E-6</v>
      </c>
      <c r="J40" s="8">
        <v>1.381651E-6</v>
      </c>
      <c r="K40" s="8">
        <v>1.4410827999999999E-6</v>
      </c>
      <c r="L40" s="8">
        <v>1.3773201999999999E-6</v>
      </c>
      <c r="M40" s="8">
        <v>1.265184E-6</v>
      </c>
      <c r="N40" s="8">
        <v>1.2582308E-6</v>
      </c>
      <c r="O40" s="8">
        <v>1.2326557000000001E-6</v>
      </c>
      <c r="P40" s="8">
        <v>1.3052948999999999E-6</v>
      </c>
      <c r="Q40" s="8">
        <v>1.438453E-6</v>
      </c>
      <c r="R40" s="8">
        <v>1.5569183E-6</v>
      </c>
      <c r="S40" s="8">
        <v>1.6546793000000001E-6</v>
      </c>
      <c r="T40" s="8">
        <v>1.7721466E-6</v>
      </c>
      <c r="U40" s="8">
        <v>1.8469238999999999E-6</v>
      </c>
      <c r="V40" s="8">
        <v>2.09726E-6</v>
      </c>
      <c r="W40" s="8">
        <v>2.0972217999999999E-6</v>
      </c>
      <c r="X40" s="8">
        <v>2.0335438000000002E-6</v>
      </c>
      <c r="Y40" s="8">
        <v>2.2903152999999999E-6</v>
      </c>
      <c r="Z40" s="8">
        <v>2.3808714E-6</v>
      </c>
      <c r="AA40" s="8">
        <v>3.0083684E-6</v>
      </c>
      <c r="AB40" s="8">
        <v>2.8518899999999999E-6</v>
      </c>
      <c r="AC40" s="8">
        <v>2.9576799999999999E-6</v>
      </c>
    </row>
    <row r="41" spans="1:29" s="5" customFormat="1">
      <c r="A41" s="16" t="s">
        <v>164</v>
      </c>
      <c r="B41" s="16" t="s">
        <v>130</v>
      </c>
      <c r="C41" s="16" t="s">
        <v>159</v>
      </c>
      <c r="D41" s="16" t="s">
        <v>10</v>
      </c>
      <c r="E41" s="8">
        <v>0</v>
      </c>
      <c r="F41" s="8">
        <v>7.9571389999999998E-7</v>
      </c>
      <c r="G41" s="8">
        <v>1.5541793E-6</v>
      </c>
      <c r="H41" s="8">
        <v>4.6360540000000004E-6</v>
      </c>
      <c r="I41" s="8">
        <v>4.9705404000000001E-6</v>
      </c>
      <c r="J41" s="8">
        <v>4.5504203E-6</v>
      </c>
      <c r="K41" s="8">
        <v>4.7953959999999998E-6</v>
      </c>
      <c r="L41" s="8">
        <v>4.6441982999999997E-6</v>
      </c>
      <c r="M41" s="8">
        <v>4.2399024000000001E-6</v>
      </c>
      <c r="N41" s="8">
        <v>6.3652429999999998E-6</v>
      </c>
      <c r="O41" s="8">
        <v>6.2514400000000002E-6</v>
      </c>
      <c r="P41" s="8">
        <v>8.4073644999999997E-6</v>
      </c>
      <c r="Q41" s="8">
        <v>1.2410861999999999E-5</v>
      </c>
      <c r="R41" s="8">
        <v>1.6281927000000001E-5</v>
      </c>
      <c r="S41" s="8">
        <v>1.5480775000000001E-5</v>
      </c>
      <c r="T41" s="8">
        <v>1.5957156999999999E-5</v>
      </c>
      <c r="U41" s="8">
        <v>1.5978126999999999E-5</v>
      </c>
      <c r="V41" s="8">
        <v>1.5216779000000001E-5</v>
      </c>
      <c r="W41" s="8">
        <v>1.5016925E-5</v>
      </c>
      <c r="X41" s="8">
        <v>1.4543340499999999E-5</v>
      </c>
      <c r="Y41" s="8">
        <v>1.4794770000000001E-5</v>
      </c>
      <c r="Z41" s="8">
        <v>1.4679012000000001E-5</v>
      </c>
      <c r="AA41" s="8">
        <v>1.5192666E-5</v>
      </c>
      <c r="AB41" s="8">
        <v>1.4228304999999999E-5</v>
      </c>
      <c r="AC41" s="8">
        <v>1.4814921E-5</v>
      </c>
    </row>
    <row r="42" spans="1:29" s="5" customFormat="1">
      <c r="A42" s="16" t="s">
        <v>164</v>
      </c>
      <c r="B42" s="16" t="s">
        <v>131</v>
      </c>
      <c r="C42" s="16" t="s">
        <v>160</v>
      </c>
      <c r="D42" s="16" t="s">
        <v>10</v>
      </c>
      <c r="E42" s="8">
        <v>0</v>
      </c>
      <c r="F42" s="8">
        <v>739.88290092448779</v>
      </c>
      <c r="G42" s="8">
        <v>831.70365120064037</v>
      </c>
      <c r="H42" s="8">
        <v>875.29452565229917</v>
      </c>
      <c r="I42" s="8">
        <v>894.31410559478866</v>
      </c>
      <c r="J42" s="8">
        <v>877.89970556171534</v>
      </c>
      <c r="K42" s="8">
        <v>919.18797596463105</v>
      </c>
      <c r="L42" s="8">
        <v>906.63190571624341</v>
      </c>
      <c r="M42" s="8">
        <v>892.70456114862077</v>
      </c>
      <c r="N42" s="8">
        <v>918.00426154497973</v>
      </c>
      <c r="O42" s="8">
        <v>914.55221167588161</v>
      </c>
      <c r="P42" s="8">
        <v>881.67208098397532</v>
      </c>
      <c r="Q42" s="8">
        <v>881.06930100261081</v>
      </c>
      <c r="R42" s="8">
        <v>895.28937112866788</v>
      </c>
      <c r="S42" s="8">
        <v>876.06976103206</v>
      </c>
      <c r="T42" s="8">
        <v>916.0631814841912</v>
      </c>
      <c r="U42" s="8">
        <v>903.99667158341117</v>
      </c>
      <c r="V42" s="8">
        <v>889.25518139558517</v>
      </c>
      <c r="W42" s="8">
        <v>924.002062614446</v>
      </c>
      <c r="X42" s="8">
        <v>915.51169280698969</v>
      </c>
      <c r="Y42" s="8">
        <v>872.35595253125143</v>
      </c>
      <c r="Z42" s="8">
        <v>875.09993247371676</v>
      </c>
      <c r="AA42" s="8">
        <v>891.36173400271218</v>
      </c>
      <c r="AB42" s="8">
        <v>873.53373366268045</v>
      </c>
      <c r="AC42" s="8">
        <v>905.27141427517142</v>
      </c>
    </row>
    <row r="43" spans="1:29" s="5" customFormat="1"/>
    <row r="44" spans="1:29" s="5" customFormat="1">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s="5" customFormat="1">
      <c r="A45" s="16" t="s">
        <v>96</v>
      </c>
      <c r="B45" s="16" t="s">
        <v>97</v>
      </c>
      <c r="C45" s="16" t="s">
        <v>132</v>
      </c>
      <c r="D45" s="16" t="s">
        <v>9</v>
      </c>
      <c r="E45" s="8">
        <v>864.60392000000002</v>
      </c>
      <c r="F45" s="8">
        <v>853.88437297787709</v>
      </c>
      <c r="G45" s="8">
        <v>771.42634487809426</v>
      </c>
      <c r="H45" s="8">
        <v>2369.7540675055325</v>
      </c>
      <c r="I45" s="8">
        <v>2473.599967098507</v>
      </c>
      <c r="J45" s="8">
        <v>2785.276178032168</v>
      </c>
      <c r="K45" s="8">
        <v>2925.3235079344131</v>
      </c>
      <c r="L45" s="8">
        <v>2327.5263766036778</v>
      </c>
      <c r="M45" s="8">
        <v>2516.9676574451187</v>
      </c>
      <c r="N45" s="8">
        <v>2776.8465674298272</v>
      </c>
      <c r="O45" s="8">
        <v>2811.0234879211916</v>
      </c>
      <c r="P45" s="8">
        <v>2396.2409369045058</v>
      </c>
      <c r="Q45" s="8">
        <v>2482.4618770958732</v>
      </c>
      <c r="R45" s="8">
        <v>2569.1500665762701</v>
      </c>
      <c r="S45" s="8">
        <v>2667.4716473256194</v>
      </c>
      <c r="T45" s="8">
        <v>2846.5343767203858</v>
      </c>
      <c r="U45" s="8">
        <v>2307.2232760082911</v>
      </c>
      <c r="V45" s="8">
        <v>1941.2316267602705</v>
      </c>
      <c r="W45" s="8">
        <v>1990.0951366125989</v>
      </c>
      <c r="X45" s="8">
        <v>1984.2111068937206</v>
      </c>
      <c r="Y45" s="8">
        <v>1781.9287760795289</v>
      </c>
      <c r="Z45" s="8">
        <v>1859.1624662235581</v>
      </c>
      <c r="AA45" s="8">
        <v>1520.666705961813</v>
      </c>
      <c r="AB45" s="8">
        <v>1578.9531067754763</v>
      </c>
      <c r="AC45" s="8">
        <v>1732.264306489848</v>
      </c>
    </row>
    <row r="46" spans="1:29" s="19" customFormat="1">
      <c r="A46" s="16" t="s">
        <v>96</v>
      </c>
      <c r="B46" s="16" t="s">
        <v>98</v>
      </c>
      <c r="C46" s="16" t="s">
        <v>133</v>
      </c>
      <c r="D46" s="16" t="s">
        <v>9</v>
      </c>
      <c r="E46" s="8">
        <v>134.82253</v>
      </c>
      <c r="F46" s="8">
        <v>130.30014225640821</v>
      </c>
      <c r="G46" s="8">
        <v>120.44423306963951</v>
      </c>
      <c r="H46" s="8">
        <v>124.86909938887379</v>
      </c>
      <c r="I46" s="8">
        <v>134.24303916143222</v>
      </c>
      <c r="J46" s="8">
        <v>133.95233932316441</v>
      </c>
      <c r="K46" s="8">
        <v>135.44765935027522</v>
      </c>
      <c r="L46" s="8">
        <v>123.0957391188111</v>
      </c>
      <c r="M46" s="8">
        <v>127.40980018459669</v>
      </c>
      <c r="N46" s="8">
        <v>138.63040046577532</v>
      </c>
      <c r="O46" s="8">
        <v>142.88845126422001</v>
      </c>
      <c r="P46" s="8">
        <v>128.09175043274348</v>
      </c>
      <c r="Q46" s="8">
        <v>126.3808399755389</v>
      </c>
      <c r="R46" s="8">
        <v>137.21380967127399</v>
      </c>
      <c r="S46" s="8">
        <v>136.4219498312722</v>
      </c>
      <c r="T46" s="8">
        <v>139.1226292164591</v>
      </c>
      <c r="U46" s="8">
        <v>127.2482292988221</v>
      </c>
      <c r="V46" s="8">
        <v>129.04274956811182</v>
      </c>
      <c r="W46" s="8">
        <v>138.811549661801</v>
      </c>
      <c r="X46" s="8">
        <v>143.47305006381032</v>
      </c>
      <c r="Y46" s="8">
        <v>128.32450911396941</v>
      </c>
      <c r="Z46" s="8">
        <v>126.9239737307954</v>
      </c>
      <c r="AA46" s="8">
        <v>138.37752879112969</v>
      </c>
      <c r="AB46" s="8">
        <v>137.10295899565179</v>
      </c>
      <c r="AC46" s="8">
        <v>139.77585888228919</v>
      </c>
    </row>
    <row r="47" spans="1:29" s="19" customFormat="1">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s="19" customFormat="1">
      <c r="A48" s="16" t="s">
        <v>96</v>
      </c>
      <c r="B48" s="16" t="s">
        <v>100</v>
      </c>
      <c r="C48" s="16" t="s">
        <v>135</v>
      </c>
      <c r="D48" s="16" t="s">
        <v>9</v>
      </c>
      <c r="E48" s="8">
        <v>0</v>
      </c>
      <c r="F48" s="8">
        <v>600.6698616877012</v>
      </c>
      <c r="G48" s="8">
        <v>781.86300176967018</v>
      </c>
      <c r="H48" s="8">
        <v>853.54450678386081</v>
      </c>
      <c r="I48" s="8">
        <v>856.60310682297097</v>
      </c>
      <c r="J48" s="8">
        <v>909.14230733360159</v>
      </c>
      <c r="K48" s="8">
        <v>841.64624776569872</v>
      </c>
      <c r="L48" s="8">
        <v>810.1458099084648</v>
      </c>
      <c r="M48" s="8">
        <v>871.56141120661664</v>
      </c>
      <c r="N48" s="8">
        <v>852.96721032379742</v>
      </c>
      <c r="O48" s="8">
        <v>967.1460864377168</v>
      </c>
      <c r="P48" s="8">
        <v>828.84856761138087</v>
      </c>
      <c r="Q48" s="8">
        <v>862.68876273327055</v>
      </c>
      <c r="R48" s="8">
        <v>874.1592605661466</v>
      </c>
      <c r="S48" s="8">
        <v>1968.114862572507</v>
      </c>
      <c r="T48" s="8">
        <v>1832.7305765887979</v>
      </c>
      <c r="U48" s="8">
        <v>1786.8570166045829</v>
      </c>
      <c r="V48" s="8">
        <v>1836.2338569010949</v>
      </c>
      <c r="W48" s="8">
        <v>1731.849066045238</v>
      </c>
      <c r="X48" s="8">
        <v>1991.4746884497151</v>
      </c>
      <c r="Y48" s="8">
        <v>1708.8606153603321</v>
      </c>
      <c r="Z48" s="8">
        <v>1737.3451640707422</v>
      </c>
      <c r="AA48" s="8">
        <v>1805.8224047971457</v>
      </c>
      <c r="AB48" s="8">
        <v>1912.3589751635741</v>
      </c>
      <c r="AC48" s="8">
        <v>1803.744765654777</v>
      </c>
    </row>
    <row r="49" spans="1:29" s="19" customFormat="1">
      <c r="A49" s="16" t="s">
        <v>96</v>
      </c>
      <c r="B49" s="16" t="s">
        <v>101</v>
      </c>
      <c r="C49" s="16" t="s">
        <v>136</v>
      </c>
      <c r="D49" s="16" t="s">
        <v>9</v>
      </c>
      <c r="E49" s="8">
        <v>0</v>
      </c>
      <c r="F49" s="8">
        <v>2.7234189E-6</v>
      </c>
      <c r="G49" s="8">
        <v>3.4832813999999996E-6</v>
      </c>
      <c r="H49" s="8">
        <v>259.63046678916243</v>
      </c>
      <c r="I49" s="8">
        <v>268.09863689118299</v>
      </c>
      <c r="J49" s="8">
        <v>274.7594366210746</v>
      </c>
      <c r="K49" s="8">
        <v>2086.9320084859287</v>
      </c>
      <c r="L49" s="8">
        <v>3169.4660198502311</v>
      </c>
      <c r="M49" s="8">
        <v>5053.5659000000005</v>
      </c>
      <c r="N49" s="8">
        <v>5475.0820999999996</v>
      </c>
      <c r="O49" s="8">
        <v>5797.7873</v>
      </c>
      <c r="P49" s="8">
        <v>5384.3155999999999</v>
      </c>
      <c r="Q49" s="8">
        <v>5028.4988000000003</v>
      </c>
      <c r="R49" s="8">
        <v>5161.6602000000003</v>
      </c>
      <c r="S49" s="8">
        <v>4824.6642000000002</v>
      </c>
      <c r="T49" s="8">
        <v>5178.2076999999999</v>
      </c>
      <c r="U49" s="8">
        <v>5202.1605999999992</v>
      </c>
      <c r="V49" s="8">
        <v>5450.3770000000004</v>
      </c>
      <c r="W49" s="8">
        <v>5507.4326000000001</v>
      </c>
      <c r="X49" s="8">
        <v>5623.4284000000007</v>
      </c>
      <c r="Y49" s="8">
        <v>5032.1151</v>
      </c>
      <c r="Z49" s="8">
        <v>4702.1863000000003</v>
      </c>
      <c r="AA49" s="8">
        <v>4933.8</v>
      </c>
      <c r="AB49" s="8">
        <v>4806.2991000000002</v>
      </c>
      <c r="AC49" s="8">
        <v>5257.1660000000002</v>
      </c>
    </row>
    <row r="50" spans="1:29" s="19" customFormat="1">
      <c r="A50" s="16" t="s">
        <v>96</v>
      </c>
      <c r="B50" s="16" t="s">
        <v>102</v>
      </c>
      <c r="C50" s="16" t="s">
        <v>137</v>
      </c>
      <c r="D50" s="16" t="s">
        <v>9</v>
      </c>
      <c r="E50" s="8">
        <v>0</v>
      </c>
      <c r="F50" s="8">
        <v>516.64087173471376</v>
      </c>
      <c r="G50" s="8">
        <v>632.5997018349276</v>
      </c>
      <c r="H50" s="8">
        <v>1603.8594023561598</v>
      </c>
      <c r="I50" s="8">
        <v>1592.8447320730586</v>
      </c>
      <c r="J50" s="8">
        <v>1624.8460120982595</v>
      </c>
      <c r="K50" s="8">
        <v>1702.0980026915406</v>
      </c>
      <c r="L50" s="8">
        <v>1586.6067352721493</v>
      </c>
      <c r="M50" s="8">
        <v>1732.9496058828709</v>
      </c>
      <c r="N50" s="8">
        <v>1700.1727056217371</v>
      </c>
      <c r="O50" s="8">
        <v>3681.7406828624612</v>
      </c>
      <c r="P50" s="8">
        <v>3174.9100502466358</v>
      </c>
      <c r="Q50" s="8">
        <v>3173.4902491175053</v>
      </c>
      <c r="R50" s="8">
        <v>3108.158283482232</v>
      </c>
      <c r="S50" s="8">
        <v>2934.3986858061771</v>
      </c>
      <c r="T50" s="8">
        <v>3521.5342799999999</v>
      </c>
      <c r="U50" s="8">
        <v>3340.5043100000003</v>
      </c>
      <c r="V50" s="8">
        <v>4436.4882000000007</v>
      </c>
      <c r="W50" s="8">
        <v>5988.7747600000002</v>
      </c>
      <c r="X50" s="8">
        <v>6715.5229500000005</v>
      </c>
      <c r="Y50" s="8">
        <v>7790.9028699999999</v>
      </c>
      <c r="Z50" s="8">
        <v>7713.3464699999995</v>
      </c>
      <c r="AA50" s="8">
        <v>7344.1016</v>
      </c>
      <c r="AB50" s="8">
        <v>7187.2779</v>
      </c>
      <c r="AC50" s="8">
        <v>7922.1697999999997</v>
      </c>
    </row>
    <row r="51" spans="1:29" s="19" customFormat="1">
      <c r="A51" s="16" t="s">
        <v>96</v>
      </c>
      <c r="B51" s="16" t="s">
        <v>103</v>
      </c>
      <c r="C51" s="16" t="s">
        <v>138</v>
      </c>
      <c r="D51" s="16" t="s">
        <v>9</v>
      </c>
      <c r="E51" s="8">
        <v>0</v>
      </c>
      <c r="F51" s="8">
        <v>1.0416229999999999E-6</v>
      </c>
      <c r="G51" s="8">
        <v>1.4968847999999999E-6</v>
      </c>
      <c r="H51" s="8">
        <v>4.1310918E-6</v>
      </c>
      <c r="I51" s="8">
        <v>3.7718214999999997E-6</v>
      </c>
      <c r="J51" s="8">
        <v>3.3327771E-6</v>
      </c>
      <c r="K51" s="8">
        <v>3.6604804999999999E-6</v>
      </c>
      <c r="L51" s="8">
        <v>5.1875347999999999E-6</v>
      </c>
      <c r="M51" s="8">
        <v>5.2552391000000001E-6</v>
      </c>
      <c r="N51" s="8">
        <v>5.2277760000000003E-6</v>
      </c>
      <c r="O51" s="8">
        <v>6.8539715999999994E-6</v>
      </c>
      <c r="P51" s="8">
        <v>2.0864144500000001E-5</v>
      </c>
      <c r="Q51" s="8">
        <v>2.0511947600000001E-5</v>
      </c>
      <c r="R51" s="8">
        <v>1.9109797E-5</v>
      </c>
      <c r="S51" s="8">
        <v>1.7951733300000001E-5</v>
      </c>
      <c r="T51" s="8">
        <v>1.8721486199999998E-5</v>
      </c>
      <c r="U51" s="8">
        <v>2.2069979499999998E-5</v>
      </c>
      <c r="V51" s="8">
        <v>2.0959337000000002E-5</v>
      </c>
      <c r="W51" s="8">
        <v>2.0175604800000001E-5</v>
      </c>
      <c r="X51" s="8">
        <v>2.2003958E-5</v>
      </c>
      <c r="Y51" s="8">
        <v>282.18917363996496</v>
      </c>
      <c r="Z51" s="8">
        <v>284.44122296745701</v>
      </c>
      <c r="AA51" s="8">
        <v>270.745122309257</v>
      </c>
      <c r="AB51" s="8">
        <v>253.307070910644</v>
      </c>
      <c r="AC51" s="8">
        <v>280.76815275737999</v>
      </c>
    </row>
    <row r="52" spans="1:29" s="19" customFormat="1">
      <c r="A52" s="16" t="s">
        <v>96</v>
      </c>
      <c r="B52" s="16" t="s">
        <v>104</v>
      </c>
      <c r="C52" s="16" t="s">
        <v>28</v>
      </c>
      <c r="D52" s="16" t="s">
        <v>9</v>
      </c>
      <c r="E52" s="8">
        <v>4559.0628999999999</v>
      </c>
      <c r="F52" s="8">
        <v>4816.8511026853457</v>
      </c>
      <c r="G52" s="8">
        <v>4489.7532831023791</v>
      </c>
      <c r="H52" s="8">
        <v>8523.5919283651565</v>
      </c>
      <c r="I52" s="8">
        <v>8843.0205085466787</v>
      </c>
      <c r="J52" s="8">
        <v>8518.5506080785726</v>
      </c>
      <c r="K52" s="8">
        <v>8973.2110087984565</v>
      </c>
      <c r="L52" s="8">
        <v>8722.5318500000012</v>
      </c>
      <c r="M52" s="8">
        <v>8997.8164500000003</v>
      </c>
      <c r="N52" s="8">
        <v>9300.015879999999</v>
      </c>
      <c r="O52" s="8">
        <v>12529.583560000003</v>
      </c>
      <c r="P52" s="8">
        <v>12861.109649999999</v>
      </c>
      <c r="Q52" s="8">
        <v>12615.85946</v>
      </c>
      <c r="R52" s="8">
        <v>13063.65855</v>
      </c>
      <c r="S52" s="8">
        <v>12540.8977</v>
      </c>
      <c r="T52" s="8">
        <v>19056.849430000002</v>
      </c>
      <c r="U52" s="8">
        <v>18898.4303</v>
      </c>
      <c r="V52" s="8">
        <v>19012.572</v>
      </c>
      <c r="W52" s="8">
        <v>17640.73847</v>
      </c>
      <c r="X52" s="8">
        <v>18722.35224</v>
      </c>
      <c r="Y52" s="8">
        <v>16197.19486</v>
      </c>
      <c r="Z52" s="8">
        <v>15856.5622</v>
      </c>
      <c r="AA52" s="8">
        <v>16710.542539999999</v>
      </c>
      <c r="AB52" s="8">
        <v>16373.093440000001</v>
      </c>
      <c r="AC52" s="8">
        <v>17665.505799999999</v>
      </c>
    </row>
    <row r="53" spans="1:29" s="19" customFormat="1">
      <c r="A53" s="16" t="s">
        <v>96</v>
      </c>
      <c r="B53" s="16" t="s">
        <v>105</v>
      </c>
      <c r="C53" s="16" t="s">
        <v>139</v>
      </c>
      <c r="D53" s="16" t="s">
        <v>9</v>
      </c>
      <c r="E53" s="8">
        <v>0</v>
      </c>
      <c r="F53" s="8">
        <v>1.2621648000000002E-6</v>
      </c>
      <c r="G53" s="8">
        <v>1.4513992499999998E-6</v>
      </c>
      <c r="H53" s="8">
        <v>4.2120733E-6</v>
      </c>
      <c r="I53" s="8">
        <v>4.1040041000000001E-6</v>
      </c>
      <c r="J53" s="8">
        <v>3.9634497000000003E-6</v>
      </c>
      <c r="K53" s="8">
        <v>4.4114384000000002E-6</v>
      </c>
      <c r="L53" s="8">
        <v>5.944523E-6</v>
      </c>
      <c r="M53" s="8">
        <v>6.2835915000000004E-6</v>
      </c>
      <c r="N53" s="8">
        <v>5.7208017000000002E-6</v>
      </c>
      <c r="O53" s="8">
        <v>8.9291405999999997E-6</v>
      </c>
      <c r="P53" s="8">
        <v>2.1895621400000001E-5</v>
      </c>
      <c r="Q53" s="8">
        <v>2.0288229599999999E-5</v>
      </c>
      <c r="R53" s="8">
        <v>2.0047600000000001E-5</v>
      </c>
      <c r="S53" s="8">
        <v>4.1286158000000003E-5</v>
      </c>
      <c r="T53" s="8">
        <v>4.5407175999999995E-5</v>
      </c>
      <c r="U53" s="8">
        <v>4.5382523000000004E-5</v>
      </c>
      <c r="V53" s="8">
        <v>4.4024611000000002E-5</v>
      </c>
      <c r="W53" s="8">
        <v>3.8981372999999999E-5</v>
      </c>
      <c r="X53" s="8">
        <v>4.5791084500000004E-5</v>
      </c>
      <c r="Y53" s="8">
        <v>7.0284765999999995E-5</v>
      </c>
      <c r="Z53" s="8">
        <v>6.4565764999999995E-5</v>
      </c>
      <c r="AA53" s="8">
        <v>9.4166941999999996E-5</v>
      </c>
      <c r="AB53" s="8">
        <v>1.5034424E-4</v>
      </c>
      <c r="AC53" s="8">
        <v>1.5729996999999999E-4</v>
      </c>
    </row>
    <row r="54" spans="1:29" s="19" customFormat="1">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s="19" customFormat="1">
      <c r="A55" s="16" t="s">
        <v>161</v>
      </c>
      <c r="B55" s="16" t="s">
        <v>107</v>
      </c>
      <c r="C55" s="16" t="s">
        <v>141</v>
      </c>
      <c r="D55" s="16" t="s">
        <v>9</v>
      </c>
      <c r="E55" s="8">
        <v>1154.9955599999998</v>
      </c>
      <c r="F55" s="8">
        <v>1937.0953612428568</v>
      </c>
      <c r="G55" s="8">
        <v>1891.3238726136499</v>
      </c>
      <c r="H55" s="8">
        <v>5856.5953862833549</v>
      </c>
      <c r="I55" s="8">
        <v>6048.1902271412764</v>
      </c>
      <c r="J55" s="8">
        <v>5719.0499768332757</v>
      </c>
      <c r="K55" s="8">
        <v>6634.4757788222096</v>
      </c>
      <c r="L55" s="8">
        <v>6649.5580080771724</v>
      </c>
      <c r="M55" s="8">
        <v>6527.5616765370742</v>
      </c>
      <c r="N55" s="8">
        <v>6779.8244879938429</v>
      </c>
      <c r="O55" s="8">
        <v>7110.6255560050395</v>
      </c>
      <c r="P55" s="8">
        <v>7327.9540377273852</v>
      </c>
      <c r="Q55" s="8">
        <v>6127.3275656166861</v>
      </c>
      <c r="R55" s="8">
        <v>6362.7061159145806</v>
      </c>
      <c r="S55" s="8">
        <v>6051.3955764242119</v>
      </c>
      <c r="T55" s="8">
        <v>6323.3100572644471</v>
      </c>
      <c r="U55" s="8">
        <v>6348.7507977125042</v>
      </c>
      <c r="V55" s="8">
        <v>5253.6248157940654</v>
      </c>
      <c r="W55" s="8">
        <v>5241.6092462309698</v>
      </c>
      <c r="X55" s="8">
        <v>5481.1246148016671</v>
      </c>
      <c r="Y55" s="8">
        <v>5804.3870568363991</v>
      </c>
      <c r="Z55" s="8">
        <v>5076.3365537457003</v>
      </c>
      <c r="AA55" s="8">
        <v>5283.2527224805999</v>
      </c>
      <c r="AB55" s="8">
        <v>5042.7468105956004</v>
      </c>
      <c r="AC55" s="8">
        <v>5391.2019697349997</v>
      </c>
    </row>
    <row r="56" spans="1:29" s="19" customFormat="1">
      <c r="A56" s="16" t="s">
        <v>161</v>
      </c>
      <c r="B56" s="16" t="s">
        <v>108</v>
      </c>
      <c r="C56" s="16" t="s">
        <v>142</v>
      </c>
      <c r="D56" s="16" t="s">
        <v>9</v>
      </c>
      <c r="E56" s="8">
        <v>339.60070000000002</v>
      </c>
      <c r="F56" s="8">
        <v>2190.9434316939246</v>
      </c>
      <c r="G56" s="8">
        <v>2602.8445033596686</v>
      </c>
      <c r="H56" s="8">
        <v>4217.8419910803314</v>
      </c>
      <c r="I56" s="8">
        <v>5683.8073705112492</v>
      </c>
      <c r="J56" s="8">
        <v>5585.7793798135526</v>
      </c>
      <c r="K56" s="8">
        <v>5624.9684190655262</v>
      </c>
      <c r="L56" s="8">
        <v>5529.7127819549514</v>
      </c>
      <c r="M56" s="8">
        <v>5360.1910600680294</v>
      </c>
      <c r="N56" s="8">
        <v>5880.696282769497</v>
      </c>
      <c r="O56" s="8">
        <v>5777.2944810469808</v>
      </c>
      <c r="P56" s="8">
        <v>8269.4074142168465</v>
      </c>
      <c r="Q56" s="8">
        <v>7773.3727905439</v>
      </c>
      <c r="R56" s="8">
        <v>8686.9137988350412</v>
      </c>
      <c r="S56" s="8">
        <v>8578.1157867056609</v>
      </c>
      <c r="T56" s="8">
        <v>12902.45104</v>
      </c>
      <c r="U56" s="8">
        <v>13783.37257</v>
      </c>
      <c r="V56" s="8">
        <v>12936.378799999999</v>
      </c>
      <c r="W56" s="8">
        <v>14045.218240000002</v>
      </c>
      <c r="X56" s="8">
        <v>13969.171449999998</v>
      </c>
      <c r="Y56" s="8">
        <v>14255.076779999999</v>
      </c>
      <c r="Z56" s="8">
        <v>13107.971079999999</v>
      </c>
      <c r="AA56" s="8">
        <v>13205.743350000001</v>
      </c>
      <c r="AB56" s="8">
        <v>12870.614600000001</v>
      </c>
      <c r="AC56" s="8">
        <v>13602.026699999999</v>
      </c>
    </row>
    <row r="57" spans="1:29" s="19" customFormat="1">
      <c r="A57" s="16" t="s">
        <v>161</v>
      </c>
      <c r="B57" s="16" t="s">
        <v>109</v>
      </c>
      <c r="C57" s="16" t="s">
        <v>143</v>
      </c>
      <c r="D57" s="16" t="s">
        <v>9</v>
      </c>
      <c r="E57" s="8">
        <v>682.49854000000005</v>
      </c>
      <c r="F57" s="8">
        <v>637.12460259796944</v>
      </c>
      <c r="G57" s="8">
        <v>604.032503859901</v>
      </c>
      <c r="H57" s="8">
        <v>772.52566621704909</v>
      </c>
      <c r="I57" s="8">
        <v>782.38116988413196</v>
      </c>
      <c r="J57" s="8">
        <v>783.92894513038607</v>
      </c>
      <c r="K57" s="8">
        <v>752.15970991247002</v>
      </c>
      <c r="L57" s="8">
        <v>727.02920488941993</v>
      </c>
      <c r="M57" s="8">
        <v>750.75974378419301</v>
      </c>
      <c r="N57" s="8">
        <v>813.69827522143248</v>
      </c>
      <c r="O57" s="8">
        <v>941.08041412373007</v>
      </c>
      <c r="P57" s="8">
        <v>944.52887721517402</v>
      </c>
      <c r="Q57" s="8">
        <v>976.45285735674008</v>
      </c>
      <c r="R57" s="8">
        <v>983.11580621848202</v>
      </c>
      <c r="S57" s="8">
        <v>984.86868664483507</v>
      </c>
      <c r="T57" s="8">
        <v>948.36974407368791</v>
      </c>
      <c r="U57" s="8">
        <v>918.82456877950108</v>
      </c>
      <c r="V57" s="8">
        <v>764.6202322664559</v>
      </c>
      <c r="W57" s="8">
        <v>837.42713911056796</v>
      </c>
      <c r="X57" s="8">
        <v>855.24964061320998</v>
      </c>
      <c r="Y57" s="8">
        <v>809.66085015099998</v>
      </c>
      <c r="Z57" s="8">
        <v>820.97924900673604</v>
      </c>
      <c r="AA57" s="8">
        <v>811.14659953248008</v>
      </c>
      <c r="AB57" s="8">
        <v>823.26754981625504</v>
      </c>
      <c r="AC57" s="8">
        <v>805.80934835759297</v>
      </c>
    </row>
    <row r="58" spans="1:29" s="19" customFormat="1">
      <c r="A58" s="16" t="s">
        <v>161</v>
      </c>
      <c r="B58" s="16" t="s">
        <v>110</v>
      </c>
      <c r="C58" s="16" t="s">
        <v>144</v>
      </c>
      <c r="D58" s="16" t="s">
        <v>9</v>
      </c>
      <c r="E58" s="8">
        <v>0</v>
      </c>
      <c r="F58" s="8">
        <v>1.9040231E-6</v>
      </c>
      <c r="G58" s="8">
        <v>2.3735283999999999E-6</v>
      </c>
      <c r="H58" s="8">
        <v>8.7180950000000001E-6</v>
      </c>
      <c r="I58" s="8">
        <v>63.500111114764202</v>
      </c>
      <c r="J58" s="8">
        <v>328.84250777685799</v>
      </c>
      <c r="K58" s="8">
        <v>315.85483830676498</v>
      </c>
      <c r="L58" s="8">
        <v>322.90001312691857</v>
      </c>
      <c r="M58" s="8">
        <v>318.70686192587067</v>
      </c>
      <c r="N58" s="8">
        <v>353.69148286144861</v>
      </c>
      <c r="O58" s="8">
        <v>360.076897827089</v>
      </c>
      <c r="P58" s="8">
        <v>319.06956092179598</v>
      </c>
      <c r="Q58" s="8">
        <v>917.75296954151997</v>
      </c>
      <c r="R58" s="8">
        <v>876.06324861556698</v>
      </c>
      <c r="S58" s="8">
        <v>2769.0783592531939</v>
      </c>
      <c r="T58" s="8">
        <v>2666.5641357222853</v>
      </c>
      <c r="U58" s="8">
        <v>4779.0022523420994</v>
      </c>
      <c r="V58" s="8">
        <v>4580.081523472325</v>
      </c>
      <c r="W58" s="8">
        <v>5078.3815045964402</v>
      </c>
      <c r="X58" s="8">
        <v>6856.1588369065503</v>
      </c>
      <c r="Y58" s="8">
        <v>6002.4178718495605</v>
      </c>
      <c r="Z58" s="8">
        <v>6223.5156779366589</v>
      </c>
      <c r="AA58" s="8">
        <v>5986.998260160869</v>
      </c>
      <c r="AB58" s="8">
        <v>6045.0842836787897</v>
      </c>
      <c r="AC58" s="8">
        <v>6018.1663771099247</v>
      </c>
    </row>
    <row r="59" spans="1:29" s="19" customFormat="1">
      <c r="A59" s="16" t="s">
        <v>161</v>
      </c>
      <c r="B59" s="16" t="s">
        <v>111</v>
      </c>
      <c r="C59" s="16" t="s">
        <v>145</v>
      </c>
      <c r="D59" s="16" t="s">
        <v>9</v>
      </c>
      <c r="E59" s="8">
        <v>0</v>
      </c>
      <c r="F59" s="8">
        <v>1.6298273400000001E-6</v>
      </c>
      <c r="G59" s="8">
        <v>2.3127765999999999E-6</v>
      </c>
      <c r="H59" s="8">
        <v>6.4161764000000004E-6</v>
      </c>
      <c r="I59" s="8">
        <v>6.0334211999999995E-6</v>
      </c>
      <c r="J59" s="8">
        <v>5.8915956000000006E-6</v>
      </c>
      <c r="K59" s="8">
        <v>7.7312670999999997E-6</v>
      </c>
      <c r="L59" s="8">
        <v>8.5463874000000009E-6</v>
      </c>
      <c r="M59" s="8">
        <v>7.5917175E-6</v>
      </c>
      <c r="N59" s="8">
        <v>8.4305211000000007E-6</v>
      </c>
      <c r="O59" s="8">
        <v>1.6950539500000001E-5</v>
      </c>
      <c r="P59" s="8">
        <v>1.6428535000000003E-5</v>
      </c>
      <c r="Q59" s="8">
        <v>2.6616818000000002E-5</v>
      </c>
      <c r="R59" s="8">
        <v>2.4979786000000003E-5</v>
      </c>
      <c r="S59" s="8">
        <v>4.5483911999999999E-5</v>
      </c>
      <c r="T59" s="8">
        <v>4.4851261000000002E-5</v>
      </c>
      <c r="U59" s="8">
        <v>5.0706096000000001E-5</v>
      </c>
      <c r="V59" s="8">
        <v>4.4997436999999998E-5</v>
      </c>
      <c r="W59" s="8">
        <v>5.2897300999999995E-5</v>
      </c>
      <c r="X59" s="8">
        <v>6.9447907999999991E-5</v>
      </c>
      <c r="Y59" s="8">
        <v>6.7040774000000006E-5</v>
      </c>
      <c r="Z59" s="8">
        <v>2.7830220100000003E-4</v>
      </c>
      <c r="AA59" s="8">
        <v>2.7522548200000001E-4</v>
      </c>
      <c r="AB59" s="8">
        <v>2.93866785E-4</v>
      </c>
      <c r="AC59" s="8">
        <v>3.2259345400000001E-4</v>
      </c>
    </row>
    <row r="60" spans="1:29" s="19" customFormat="1">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s="19" customFormat="1">
      <c r="A61" s="16" t="s">
        <v>161</v>
      </c>
      <c r="B61" s="16" t="s">
        <v>113</v>
      </c>
      <c r="C61" s="16" t="s">
        <v>147</v>
      </c>
      <c r="D61" s="16" t="s">
        <v>9</v>
      </c>
      <c r="E61" s="8">
        <v>357.12475999999998</v>
      </c>
      <c r="F61" s="8">
        <v>325.46020157908941</v>
      </c>
      <c r="G61" s="8">
        <v>302.73325225308349</v>
      </c>
      <c r="H61" s="8">
        <v>314.98340622210583</v>
      </c>
      <c r="I61" s="8">
        <v>337.13477625510075</v>
      </c>
      <c r="J61" s="8">
        <v>343.38140572785005</v>
      </c>
      <c r="K61" s="8">
        <v>341.43652713572618</v>
      </c>
      <c r="L61" s="8">
        <v>332.59489649402536</v>
      </c>
      <c r="M61" s="8">
        <v>332.82374585340801</v>
      </c>
      <c r="N61" s="8">
        <v>356.21247945956571</v>
      </c>
      <c r="O61" s="8">
        <v>645.02444670620048</v>
      </c>
      <c r="P61" s="8">
        <v>581.82840674862496</v>
      </c>
      <c r="Q61" s="8">
        <v>567.14132234600493</v>
      </c>
      <c r="R61" s="8">
        <v>597.84108239836598</v>
      </c>
      <c r="S61" s="8">
        <v>234.11123307809299</v>
      </c>
      <c r="T61" s="8">
        <v>236.21139575767501</v>
      </c>
      <c r="U61" s="8">
        <v>264.79080995626003</v>
      </c>
      <c r="V61" s="8">
        <v>254.097759502364</v>
      </c>
      <c r="W61" s="8">
        <v>275.15873818654302</v>
      </c>
      <c r="X61" s="8">
        <v>274.31213552997002</v>
      </c>
      <c r="Y61" s="8">
        <v>246.54561767005998</v>
      </c>
      <c r="Z61" s="8">
        <v>648.64552000000003</v>
      </c>
      <c r="AA61" s="8">
        <v>674.98540000000003</v>
      </c>
      <c r="AB61" s="8">
        <v>660.26920999999993</v>
      </c>
      <c r="AC61" s="8">
        <v>736.57534999999996</v>
      </c>
    </row>
    <row r="62" spans="1:29" s="19" customFormat="1">
      <c r="A62" s="16" t="s">
        <v>161</v>
      </c>
      <c r="B62" s="16" t="s">
        <v>185</v>
      </c>
      <c r="C62" s="16" t="s">
        <v>186</v>
      </c>
      <c r="D62" s="16" t="s">
        <v>9</v>
      </c>
      <c r="E62" s="8">
        <v>0</v>
      </c>
      <c r="F62" s="8">
        <v>1.6277682400000001E-6</v>
      </c>
      <c r="G62" s="8">
        <v>3.1933520000000002E-6</v>
      </c>
      <c r="H62" s="8">
        <v>1.3498089E-5</v>
      </c>
      <c r="I62" s="8">
        <v>1.3614424000000002E-5</v>
      </c>
      <c r="J62" s="8">
        <v>1.3541349200000001E-5</v>
      </c>
      <c r="K62" s="8">
        <v>1.4717781299999999E-5</v>
      </c>
      <c r="L62" s="8">
        <v>1.7067422599999998E-5</v>
      </c>
      <c r="M62" s="8">
        <v>1.5705773299999999E-5</v>
      </c>
      <c r="N62" s="8">
        <v>1.6635053000000001E-5</v>
      </c>
      <c r="O62" s="8">
        <v>1.70875675E-5</v>
      </c>
      <c r="P62" s="8">
        <v>954.19964388927804</v>
      </c>
      <c r="Q62" s="8">
        <v>826.35689068136196</v>
      </c>
      <c r="R62" s="8">
        <v>868.87649378622405</v>
      </c>
      <c r="S62" s="8">
        <v>876.55859994450407</v>
      </c>
      <c r="T62" s="8">
        <v>935.73273630372603</v>
      </c>
      <c r="U62" s="8">
        <v>2283.5347691949842</v>
      </c>
      <c r="V62" s="8">
        <v>2170.0164562371301</v>
      </c>
      <c r="W62" s="8">
        <v>2362.2550268452901</v>
      </c>
      <c r="X62" s="8">
        <v>2271.0847645179801</v>
      </c>
      <c r="Y62" s="8">
        <v>2760.13834</v>
      </c>
      <c r="Z62" s="8">
        <v>2425.3138800000002</v>
      </c>
      <c r="AA62" s="8">
        <v>2523.9723100000001</v>
      </c>
      <c r="AB62" s="8">
        <v>2509.1965</v>
      </c>
      <c r="AC62" s="8">
        <v>2769.4327999999996</v>
      </c>
    </row>
    <row r="63" spans="1:29" s="19" customFormat="1">
      <c r="A63" s="16" t="s">
        <v>162</v>
      </c>
      <c r="B63" s="16" t="s">
        <v>114</v>
      </c>
      <c r="C63" s="16" t="s">
        <v>259</v>
      </c>
      <c r="D63" s="16" t="s">
        <v>9</v>
      </c>
      <c r="E63" s="8">
        <v>0</v>
      </c>
      <c r="F63" s="8">
        <v>2.0357970000000002E-6</v>
      </c>
      <c r="G63" s="8">
        <v>3.2491217000000003E-6</v>
      </c>
      <c r="H63" s="8">
        <v>458.55170199907502</v>
      </c>
      <c r="I63" s="8">
        <v>466.83151172602004</v>
      </c>
      <c r="J63" s="8">
        <v>490.79718105751999</v>
      </c>
      <c r="K63" s="8">
        <v>483.47998175895401</v>
      </c>
      <c r="L63" s="8">
        <v>1106.4316402223399</v>
      </c>
      <c r="M63" s="8">
        <v>1003.12775310585</v>
      </c>
      <c r="N63" s="8">
        <v>1118.5647152767001</v>
      </c>
      <c r="O63" s="8">
        <v>1152.7193305362</v>
      </c>
      <c r="P63" s="8">
        <v>1039.0884543855</v>
      </c>
      <c r="Q63" s="8">
        <v>1080.4402927833298</v>
      </c>
      <c r="R63" s="8">
        <v>1030.08202697206</v>
      </c>
      <c r="S63" s="8">
        <v>1072.7141521824401</v>
      </c>
      <c r="T63" s="8">
        <v>1063.1755352496</v>
      </c>
      <c r="U63" s="8">
        <v>1052.72914071896</v>
      </c>
      <c r="V63" s="8">
        <v>1030.4632245647001</v>
      </c>
      <c r="W63" s="8">
        <v>1722.41516</v>
      </c>
      <c r="X63" s="8">
        <v>1761.8833</v>
      </c>
      <c r="Y63" s="8">
        <v>1577.4973399999999</v>
      </c>
      <c r="Z63" s="8">
        <v>2681.5662000000002</v>
      </c>
      <c r="AA63" s="8">
        <v>2597.8901999999998</v>
      </c>
      <c r="AB63" s="8">
        <v>2782.9260999999997</v>
      </c>
      <c r="AC63" s="8">
        <v>2770.5825999999997</v>
      </c>
    </row>
    <row r="64" spans="1:29" s="19" customFormat="1">
      <c r="A64" s="16" t="s">
        <v>162</v>
      </c>
      <c r="B64" s="16" t="s">
        <v>115</v>
      </c>
      <c r="C64" s="16" t="s">
        <v>258</v>
      </c>
      <c r="D64" s="16" t="s">
        <v>9</v>
      </c>
      <c r="E64" s="8">
        <v>2503.4487240000003</v>
      </c>
      <c r="F64" s="8">
        <v>2665.1779481271501</v>
      </c>
      <c r="G64" s="8">
        <v>2536.4348834788461</v>
      </c>
      <c r="H64" s="8">
        <v>5415.97253</v>
      </c>
      <c r="I64" s="8">
        <v>5168.8738649999996</v>
      </c>
      <c r="J64" s="8">
        <v>5688.4072500000002</v>
      </c>
      <c r="K64" s="8">
        <v>5054.3285400000004</v>
      </c>
      <c r="L64" s="8">
        <v>5274.9289800000006</v>
      </c>
      <c r="M64" s="8">
        <v>5472.6228940000001</v>
      </c>
      <c r="N64" s="8">
        <v>5763.7478199999996</v>
      </c>
      <c r="O64" s="8">
        <v>5962.9324900000001</v>
      </c>
      <c r="P64" s="8">
        <v>5527.3955699999997</v>
      </c>
      <c r="Q64" s="8">
        <v>5764.2718800000002</v>
      </c>
      <c r="R64" s="8">
        <v>5469.75648</v>
      </c>
      <c r="S64" s="8">
        <v>6049.6765099999993</v>
      </c>
      <c r="T64" s="8">
        <v>5396.6653299999998</v>
      </c>
      <c r="U64" s="8">
        <v>5622.1880060000003</v>
      </c>
      <c r="V64" s="8">
        <v>5866.2435699999996</v>
      </c>
      <c r="W64" s="8">
        <v>4717.8674499999997</v>
      </c>
      <c r="X64" s="8">
        <v>5069.5939899999994</v>
      </c>
      <c r="Y64" s="8">
        <v>4614.9498899999999</v>
      </c>
      <c r="Z64" s="8">
        <v>4825.5191300000006</v>
      </c>
      <c r="AA64" s="8">
        <v>4599.5652499999997</v>
      </c>
      <c r="AB64" s="8">
        <v>4644.7123000000001</v>
      </c>
      <c r="AC64" s="8">
        <v>3981.3078399999999</v>
      </c>
    </row>
    <row r="65" spans="1:29" s="19" customFormat="1">
      <c r="A65" s="16" t="s">
        <v>162</v>
      </c>
      <c r="B65" s="16" t="s">
        <v>116</v>
      </c>
      <c r="C65" s="16" t="s">
        <v>260</v>
      </c>
      <c r="D65" s="16" t="s">
        <v>9</v>
      </c>
      <c r="E65" s="8">
        <v>1520.451554</v>
      </c>
      <c r="F65" s="8">
        <v>1602.2779016944387</v>
      </c>
      <c r="G65" s="8">
        <v>1554.5977327105356</v>
      </c>
      <c r="H65" s="8">
        <v>1713.5122819357391</v>
      </c>
      <c r="I65" s="8">
        <v>1515.8993305826482</v>
      </c>
      <c r="J65" s="8">
        <v>1635.6171306665385</v>
      </c>
      <c r="K65" s="8">
        <v>1551.3361504881429</v>
      </c>
      <c r="L65" s="8">
        <v>1479.7234410771121</v>
      </c>
      <c r="M65" s="8">
        <v>896.06942211486398</v>
      </c>
      <c r="N65" s="8">
        <v>947.17122344194706</v>
      </c>
      <c r="O65" s="8">
        <v>963.977975023358</v>
      </c>
      <c r="P65" s="8">
        <v>901.68886162974388</v>
      </c>
      <c r="Q65" s="8">
        <v>960.26725453199992</v>
      </c>
      <c r="R65" s="8">
        <v>923.50060014008704</v>
      </c>
      <c r="S65" s="8">
        <v>1008.8650727097479</v>
      </c>
      <c r="T65" s="8">
        <v>948.53642997836107</v>
      </c>
      <c r="U65" s="8">
        <v>887.40295718500795</v>
      </c>
      <c r="V65" s="8">
        <v>904.65210460259891</v>
      </c>
      <c r="W65" s="8">
        <v>694.48224372675998</v>
      </c>
      <c r="X65" s="8">
        <v>710.80908420885203</v>
      </c>
      <c r="Y65" s="8">
        <v>657.61670037111196</v>
      </c>
      <c r="Z65" s="8">
        <v>138.79245899268</v>
      </c>
      <c r="AA65" s="8">
        <v>136.43290813403001</v>
      </c>
      <c r="AB65" s="8">
        <v>2.2301221500000001E-4</v>
      </c>
      <c r="AC65" s="8">
        <v>2.18672474E-4</v>
      </c>
    </row>
    <row r="66" spans="1:29" s="19" customFormat="1">
      <c r="A66" s="16" t="s">
        <v>162</v>
      </c>
      <c r="B66" s="16" t="s">
        <v>117</v>
      </c>
      <c r="C66" s="16" t="s">
        <v>261</v>
      </c>
      <c r="D66" s="16" t="s">
        <v>9</v>
      </c>
      <c r="E66" s="8">
        <v>1404.8339999999998</v>
      </c>
      <c r="F66" s="8">
        <v>1507.0447319806324</v>
      </c>
      <c r="G66" s="8">
        <v>1409.7894533997012</v>
      </c>
      <c r="H66" s="8">
        <v>1538.29745967191</v>
      </c>
      <c r="I66" s="8">
        <v>1485.1706175593101</v>
      </c>
      <c r="J66" s="8">
        <v>1526.192961685879</v>
      </c>
      <c r="K66" s="8">
        <v>1447.1817944606303</v>
      </c>
      <c r="L66" s="8">
        <v>1438.318875802777</v>
      </c>
      <c r="M66" s="8">
        <v>2061.1252716571698</v>
      </c>
      <c r="N66" s="8">
        <v>2238.1974008851803</v>
      </c>
      <c r="O66" s="8">
        <v>2265.6709087659601</v>
      </c>
      <c r="P66" s="8">
        <v>2096.3838423717198</v>
      </c>
      <c r="Q66" s="8">
        <v>2191.67776153465</v>
      </c>
      <c r="R66" s="8">
        <v>2085.7229880788</v>
      </c>
      <c r="S66" s="8">
        <v>2151.9113200531301</v>
      </c>
      <c r="T66" s="8">
        <v>2043.19496900993</v>
      </c>
      <c r="U66" s="8">
        <v>3230.5675999999999</v>
      </c>
      <c r="V66" s="8">
        <v>3324.0830800000003</v>
      </c>
      <c r="W66" s="8">
        <v>3595.16336</v>
      </c>
      <c r="X66" s="8">
        <v>4959.02736</v>
      </c>
      <c r="Y66" s="8">
        <v>7575.0088000000005</v>
      </c>
      <c r="Z66" s="8">
        <v>7835.0019000000002</v>
      </c>
      <c r="AA66" s="8">
        <v>7464.1944100000001</v>
      </c>
      <c r="AB66" s="8">
        <v>6943.1341000000002</v>
      </c>
      <c r="AC66" s="8">
        <v>6649.058</v>
      </c>
    </row>
    <row r="67" spans="1:29" s="19" customFormat="1">
      <c r="A67" s="16" t="s">
        <v>162</v>
      </c>
      <c r="B67" s="16" t="s">
        <v>118</v>
      </c>
      <c r="C67" s="16" t="s">
        <v>257</v>
      </c>
      <c r="D67" s="16" t="s">
        <v>9</v>
      </c>
      <c r="E67" s="8">
        <v>5312.8156859999999</v>
      </c>
      <c r="F67" s="8">
        <v>5651.8922700849525</v>
      </c>
      <c r="G67" s="8">
        <v>5157.257220704787</v>
      </c>
      <c r="H67" s="8">
        <v>7943.9319420000002</v>
      </c>
      <c r="I67" s="8">
        <v>7619.5266040000006</v>
      </c>
      <c r="J67" s="8">
        <v>8495.8599360000007</v>
      </c>
      <c r="K67" s="8">
        <v>7367.5332899999994</v>
      </c>
      <c r="L67" s="8">
        <v>7535.0045920000002</v>
      </c>
      <c r="M67" s="8">
        <v>9904.3838769999984</v>
      </c>
      <c r="N67" s="8">
        <v>10614.200355000001</v>
      </c>
      <c r="O67" s="8">
        <v>10671.61522</v>
      </c>
      <c r="P67" s="8">
        <v>9526.6504949999999</v>
      </c>
      <c r="Q67" s="8">
        <v>9622.3109229999991</v>
      </c>
      <c r="R67" s="8">
        <v>9229.1456600000001</v>
      </c>
      <c r="S67" s="8">
        <v>9860.8224649999993</v>
      </c>
      <c r="T67" s="8">
        <v>8537.7794900000008</v>
      </c>
      <c r="U67" s="8">
        <v>8724.4452500000007</v>
      </c>
      <c r="V67" s="8">
        <v>9444.4199000000008</v>
      </c>
      <c r="W67" s="8">
        <v>9980.9017199999998</v>
      </c>
      <c r="X67" s="8">
        <v>7343.7525000000005</v>
      </c>
      <c r="Y67" s="8">
        <v>7427.8675599999997</v>
      </c>
      <c r="Z67" s="8">
        <v>7234.0451499999999</v>
      </c>
      <c r="AA67" s="8">
        <v>7041.8329000000003</v>
      </c>
      <c r="AB67" s="8">
        <v>7878.0983000000006</v>
      </c>
      <c r="AC67" s="8">
        <v>6837.0292599999993</v>
      </c>
    </row>
    <row r="68" spans="1:29" s="19" customFormat="1">
      <c r="A68" s="16" t="s">
        <v>162</v>
      </c>
      <c r="B68" s="16" t="s">
        <v>119</v>
      </c>
      <c r="C68" s="16" t="s">
        <v>263</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s="19" customFormat="1">
      <c r="A69" s="16" t="s">
        <v>162</v>
      </c>
      <c r="B69" s="16" t="s">
        <v>262</v>
      </c>
      <c r="C69" s="16" t="s">
        <v>148</v>
      </c>
      <c r="D69" s="16" t="s">
        <v>9</v>
      </c>
      <c r="E69" s="8">
        <v>0</v>
      </c>
      <c r="F69" s="8">
        <v>1.9061355500000001E-6</v>
      </c>
      <c r="G69" s="8">
        <v>2.7851049000000002E-6</v>
      </c>
      <c r="H69" s="8">
        <v>2.0588623000000001E-5</v>
      </c>
      <c r="I69" s="8">
        <v>1.9705522799999999E-5</v>
      </c>
      <c r="J69" s="8">
        <v>1.9738963000000001E-5</v>
      </c>
      <c r="K69" s="8">
        <v>2.1009292E-5</v>
      </c>
      <c r="L69" s="8">
        <v>3.6085214999999999E-5</v>
      </c>
      <c r="M69" s="8">
        <v>3.1215605999999996E-5</v>
      </c>
      <c r="N69" s="8">
        <v>3.3623727000000002E-5</v>
      </c>
      <c r="O69" s="8">
        <v>3.4579611E-5</v>
      </c>
      <c r="P69" s="8">
        <v>3.0838194999999999E-5</v>
      </c>
      <c r="Q69" s="8">
        <v>3.1840714999999996E-5</v>
      </c>
      <c r="R69" s="8">
        <v>2.8554567999999998E-5</v>
      </c>
      <c r="S69" s="8">
        <v>3.0392550000000001E-5</v>
      </c>
      <c r="T69" s="8">
        <v>4.0047431000000004E-5</v>
      </c>
      <c r="U69" s="8">
        <v>7.4607869999999992E-5</v>
      </c>
      <c r="V69" s="8">
        <v>6.8911669000000001E-5</v>
      </c>
      <c r="W69" s="8">
        <v>7.0537598999999998E-5</v>
      </c>
      <c r="X69" s="8">
        <v>7.3726483E-5</v>
      </c>
      <c r="Y69" s="8">
        <v>6.8217935000000005E-5</v>
      </c>
      <c r="Z69" s="8">
        <v>7.0517543000000001E-5</v>
      </c>
      <c r="AA69" s="8">
        <v>6.6519411000000002E-5</v>
      </c>
      <c r="AB69" s="8">
        <v>7.0398821999999994E-5</v>
      </c>
      <c r="AC69" s="8">
        <v>7.3662624000000001E-5</v>
      </c>
    </row>
    <row r="70" spans="1:29" s="19" customFormat="1">
      <c r="A70" s="16" t="s">
        <v>163</v>
      </c>
      <c r="B70" s="16" t="s">
        <v>120</v>
      </c>
      <c r="C70" s="16" t="s">
        <v>149</v>
      </c>
      <c r="D70" s="16" t="s">
        <v>9</v>
      </c>
      <c r="E70" s="8">
        <v>783.5502899999999</v>
      </c>
      <c r="F70" s="8">
        <v>745.81909216454119</v>
      </c>
      <c r="G70" s="8">
        <v>664.2929234757803</v>
      </c>
      <c r="H70" s="8">
        <v>750.73627216562591</v>
      </c>
      <c r="I70" s="8">
        <v>717.23335438486697</v>
      </c>
      <c r="J70" s="8">
        <v>821.33319645894107</v>
      </c>
      <c r="K70" s="8">
        <v>733.77942249735281</v>
      </c>
      <c r="L70" s="8">
        <v>715.07863561110685</v>
      </c>
      <c r="M70" s="8">
        <v>723.73617558156695</v>
      </c>
      <c r="N70" s="8">
        <v>491.52779208966604</v>
      </c>
      <c r="O70" s="8">
        <v>506.946378611721</v>
      </c>
      <c r="P70" s="8">
        <v>1122.071938631432</v>
      </c>
      <c r="Q70" s="8">
        <v>1211.973250241098</v>
      </c>
      <c r="R70" s="8">
        <v>1162.157611794403</v>
      </c>
      <c r="S70" s="8">
        <v>1243.3843334435098</v>
      </c>
      <c r="T70" s="8">
        <v>1159.719833066433</v>
      </c>
      <c r="U70" s="8">
        <v>1257.84513615072</v>
      </c>
      <c r="V70" s="8">
        <v>1201.7031329128499</v>
      </c>
      <c r="W70" s="8">
        <v>1269.4122351575299</v>
      </c>
      <c r="X70" s="8">
        <v>1301.9813364229669</v>
      </c>
      <c r="Y70" s="8">
        <v>1244.8240340474251</v>
      </c>
      <c r="Z70" s="8">
        <v>1295.791034169614</v>
      </c>
      <c r="AA70" s="8">
        <v>1252.0774499393999</v>
      </c>
      <c r="AB70" s="8">
        <v>1377.3593524532841</v>
      </c>
      <c r="AC70" s="8">
        <v>1285.5230470466549</v>
      </c>
    </row>
    <row r="71" spans="1:29" s="19" customFormat="1">
      <c r="A71" s="16" t="s">
        <v>163</v>
      </c>
      <c r="B71" s="16" t="s">
        <v>121</v>
      </c>
      <c r="C71" s="16" t="s">
        <v>150</v>
      </c>
      <c r="D71" s="16" t="s">
        <v>9</v>
      </c>
      <c r="E71" s="8">
        <v>0</v>
      </c>
      <c r="F71" s="8">
        <v>1.51996787E-6</v>
      </c>
      <c r="G71" s="8">
        <v>1.9298599499999997E-6</v>
      </c>
      <c r="H71" s="8">
        <v>5.9252626999999996E-6</v>
      </c>
      <c r="I71" s="8">
        <v>5.7130960000000003E-6</v>
      </c>
      <c r="J71" s="8">
        <v>5.4369146999999999E-6</v>
      </c>
      <c r="K71" s="8">
        <v>5.4378705000000002E-6</v>
      </c>
      <c r="L71" s="8">
        <v>7.3912234000000007E-6</v>
      </c>
      <c r="M71" s="8">
        <v>6.2143997999999994E-6</v>
      </c>
      <c r="N71" s="8">
        <v>7.1253148000000005E-6</v>
      </c>
      <c r="O71" s="8">
        <v>1.01001892E-5</v>
      </c>
      <c r="P71" s="8">
        <v>9.7379517999999994E-6</v>
      </c>
      <c r="Q71" s="8">
        <v>1.11481244E-5</v>
      </c>
      <c r="R71" s="8">
        <v>1.09921374E-5</v>
      </c>
      <c r="S71" s="8">
        <v>1.1238299400000001E-5</v>
      </c>
      <c r="T71" s="8">
        <v>1.4026076399999999E-5</v>
      </c>
      <c r="U71" s="8">
        <v>2.1095435E-5</v>
      </c>
      <c r="V71" s="8">
        <v>1.8444882299999999E-5</v>
      </c>
      <c r="W71" s="8">
        <v>2.1121862999999997E-5</v>
      </c>
      <c r="X71" s="8">
        <v>2.3424103500000001E-5</v>
      </c>
      <c r="Y71" s="8">
        <v>3.4223676000000003E-5</v>
      </c>
      <c r="Z71" s="8">
        <v>4.5075186999999996E-5</v>
      </c>
      <c r="AA71" s="8">
        <v>4.430969E-5</v>
      </c>
      <c r="AB71" s="8">
        <v>4.5173229000000002E-5</v>
      </c>
      <c r="AC71" s="8">
        <v>4.3190318999999997E-5</v>
      </c>
    </row>
    <row r="72" spans="1:29" s="19" customFormat="1">
      <c r="A72" s="16" t="s">
        <v>163</v>
      </c>
      <c r="B72" s="16" t="s">
        <v>122</v>
      </c>
      <c r="C72" s="16" t="s">
        <v>151</v>
      </c>
      <c r="D72" s="16" t="s">
        <v>9</v>
      </c>
      <c r="E72" s="8">
        <v>4340.3019399999994</v>
      </c>
      <c r="F72" s="8">
        <v>4302.618352203127</v>
      </c>
      <c r="G72" s="8">
        <v>4501.5400537062314</v>
      </c>
      <c r="H72" s="8">
        <v>5316.6165982989842</v>
      </c>
      <c r="I72" s="8">
        <v>5319.3049282418988</v>
      </c>
      <c r="J72" s="8">
        <v>5630.7679679399344</v>
      </c>
      <c r="K72" s="8">
        <v>5234.5896880732507</v>
      </c>
      <c r="L72" s="8">
        <v>5056.8984781578256</v>
      </c>
      <c r="M72" s="8">
        <v>4742.0695668445696</v>
      </c>
      <c r="N72" s="8">
        <v>5205.1825706390337</v>
      </c>
      <c r="O72" s="8">
        <v>5284.7022814553147</v>
      </c>
      <c r="P72" s="8">
        <v>7436.1194416174812</v>
      </c>
      <c r="Q72" s="8">
        <v>7603.7998518914428</v>
      </c>
      <c r="R72" s="8">
        <v>6572.2866538210001</v>
      </c>
      <c r="S72" s="8">
        <v>7005.3201060990123</v>
      </c>
      <c r="T72" s="8">
        <v>6643.3743000000004</v>
      </c>
      <c r="U72" s="8">
        <v>7013.2722800000001</v>
      </c>
      <c r="V72" s="8">
        <v>5775.10106</v>
      </c>
      <c r="W72" s="8">
        <v>7848.2452000000003</v>
      </c>
      <c r="X72" s="8">
        <v>8054.7817300000006</v>
      </c>
      <c r="Y72" s="8">
        <v>7338.1906500000005</v>
      </c>
      <c r="Z72" s="8">
        <v>7487.59321</v>
      </c>
      <c r="AA72" s="8">
        <v>7461.1858200000006</v>
      </c>
      <c r="AB72" s="8">
        <v>7988.3576400000002</v>
      </c>
      <c r="AC72" s="8">
        <v>7382.1060699999998</v>
      </c>
    </row>
    <row r="73" spans="1:29" s="19" customFormat="1">
      <c r="A73" s="16" t="s">
        <v>163</v>
      </c>
      <c r="B73" s="16" t="s">
        <v>123</v>
      </c>
      <c r="C73" s="16" t="s">
        <v>152</v>
      </c>
      <c r="D73" s="16" t="s">
        <v>9</v>
      </c>
      <c r="E73" s="8">
        <v>226.48007000000001</v>
      </c>
      <c r="F73" s="8">
        <v>242.06664227122752</v>
      </c>
      <c r="G73" s="8">
        <v>230.37852403212372</v>
      </c>
      <c r="H73" s="8">
        <v>248.26079926860299</v>
      </c>
      <c r="I73" s="8">
        <v>237.28064712940497</v>
      </c>
      <c r="J73" s="8">
        <v>6.8922010000000003E-5</v>
      </c>
      <c r="K73" s="8">
        <v>6.4300099999999998E-5</v>
      </c>
      <c r="L73" s="8">
        <v>6.6426035E-5</v>
      </c>
      <c r="M73" s="8">
        <v>5.7887989000000002E-5</v>
      </c>
      <c r="N73" s="8">
        <v>6.5861155999999998E-5</v>
      </c>
      <c r="O73" s="8">
        <v>6.9644298999999997E-5</v>
      </c>
      <c r="P73" s="8">
        <v>6.7091682999999993E-5</v>
      </c>
      <c r="Q73" s="8">
        <v>2.43288924E-4</v>
      </c>
      <c r="R73" s="8">
        <v>289.62526026993402</v>
      </c>
      <c r="S73" s="8">
        <v>316.06072103801603</v>
      </c>
      <c r="T73" s="8">
        <v>281.83576394586697</v>
      </c>
      <c r="U73" s="8">
        <v>304.30937782974797</v>
      </c>
      <c r="V73" s="8">
        <v>271.422982788848</v>
      </c>
      <c r="W73" s="8">
        <v>303.36030678454597</v>
      </c>
      <c r="X73" s="8">
        <v>318.03739826163803</v>
      </c>
      <c r="Y73" s="8">
        <v>301.02847502535997</v>
      </c>
      <c r="Z73" s="8">
        <v>302.52894205184998</v>
      </c>
      <c r="AA73" s="8">
        <v>291.93252404995002</v>
      </c>
      <c r="AB73" s="8">
        <v>321.28465415055001</v>
      </c>
      <c r="AC73" s="8">
        <v>292.91247565901597</v>
      </c>
    </row>
    <row r="74" spans="1:29" s="19" customFormat="1">
      <c r="A74" s="16" t="s">
        <v>163</v>
      </c>
      <c r="B74" s="16" t="s">
        <v>124</v>
      </c>
      <c r="C74" s="16" t="s">
        <v>153</v>
      </c>
      <c r="D74" s="16" t="s">
        <v>9</v>
      </c>
      <c r="E74" s="8">
        <v>1447.3133699999998</v>
      </c>
      <c r="F74" s="8">
        <v>1429.3740220273528</v>
      </c>
      <c r="G74" s="8">
        <v>1340.6570336261266</v>
      </c>
      <c r="H74" s="8">
        <v>1428.9977394045272</v>
      </c>
      <c r="I74" s="8">
        <v>1473.4149697588211</v>
      </c>
      <c r="J74" s="8">
        <v>1423.3297275592499</v>
      </c>
      <c r="K74" s="8">
        <v>1402.6350580517908</v>
      </c>
      <c r="L74" s="8">
        <v>1430.0650585528961</v>
      </c>
      <c r="M74" s="8">
        <v>1378.1101947704251</v>
      </c>
      <c r="N74" s="8">
        <v>1519.459057207642</v>
      </c>
      <c r="O74" s="8">
        <v>1538.270617401819</v>
      </c>
      <c r="P74" s="8">
        <v>1405.39701049565</v>
      </c>
      <c r="Q74" s="8">
        <v>1451.9143771871311</v>
      </c>
      <c r="R74" s="8">
        <v>1492.4004359569628</v>
      </c>
      <c r="S74" s="8">
        <v>1446.1529461030509</v>
      </c>
      <c r="T74" s="8">
        <v>1423.8716771787042</v>
      </c>
      <c r="U74" s="8">
        <v>1448.4673349640998</v>
      </c>
      <c r="V74" s="8">
        <v>1418.476436096686</v>
      </c>
      <c r="W74" s="8">
        <v>1535.7501477445601</v>
      </c>
      <c r="X74" s="8">
        <v>785.41127026384299</v>
      </c>
      <c r="Y74" s="8">
        <v>1718.8275190242503</v>
      </c>
      <c r="Z74" s="8">
        <v>1749.8317491692771</v>
      </c>
      <c r="AA74" s="8">
        <v>1791.8031796323148</v>
      </c>
      <c r="AB74" s="8">
        <v>1745.5323099433228</v>
      </c>
      <c r="AC74" s="8">
        <v>1711.4733784565171</v>
      </c>
    </row>
    <row r="75" spans="1:29" s="19" customFormat="1">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s="19" customFormat="1">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s="19" customFormat="1">
      <c r="A77" s="16" t="s">
        <v>163</v>
      </c>
      <c r="B77" s="16" t="s">
        <v>127</v>
      </c>
      <c r="C77" s="16" t="s">
        <v>156</v>
      </c>
      <c r="D77" s="16" t="s">
        <v>9</v>
      </c>
      <c r="E77" s="8">
        <v>358.09230000000002</v>
      </c>
      <c r="F77" s="8">
        <v>325.72924208026666</v>
      </c>
      <c r="G77" s="8">
        <v>310.37266386734939</v>
      </c>
      <c r="H77" s="8">
        <v>334.40319315353696</v>
      </c>
      <c r="I77" s="8">
        <v>169.734981161116</v>
      </c>
      <c r="J77" s="8">
        <v>193.38884231908798</v>
      </c>
      <c r="K77" s="8">
        <v>160.715769905408</v>
      </c>
      <c r="L77" s="8">
        <v>162.16659994269801</v>
      </c>
      <c r="M77" s="8">
        <v>159.19067528904102</v>
      </c>
      <c r="N77" s="8">
        <v>4.8106909000000003E-5</v>
      </c>
      <c r="O77" s="8">
        <v>4.7996547999999998E-5</v>
      </c>
      <c r="P77" s="8">
        <v>391.99189914399795</v>
      </c>
      <c r="Q77" s="8">
        <v>495.37520131608699</v>
      </c>
      <c r="R77" s="8">
        <v>461.48574234805403</v>
      </c>
      <c r="S77" s="8">
        <v>512.83508145624</v>
      </c>
      <c r="T77" s="8">
        <v>536.70160391516004</v>
      </c>
      <c r="U77" s="8">
        <v>560.35230995670008</v>
      </c>
      <c r="V77" s="8">
        <v>488.00984184328001</v>
      </c>
      <c r="W77" s="8">
        <v>553.49774272975003</v>
      </c>
      <c r="X77" s="8">
        <v>579.64563649703996</v>
      </c>
      <c r="Y77" s="8">
        <v>548.05037622263001</v>
      </c>
      <c r="Z77" s="8">
        <v>555.19487188763003</v>
      </c>
      <c r="AA77" s="8">
        <v>516.98097118453006</v>
      </c>
      <c r="AB77" s="8">
        <v>575.54022821670003</v>
      </c>
      <c r="AC77" s="8">
        <v>523.52957227876004</v>
      </c>
    </row>
    <row r="78" spans="1:29" s="19" customFormat="1">
      <c r="A78" s="16" t="s">
        <v>163</v>
      </c>
      <c r="B78" s="16" t="s">
        <v>128</v>
      </c>
      <c r="C78" s="16" t="s">
        <v>157</v>
      </c>
      <c r="D78" s="16" t="s">
        <v>9</v>
      </c>
      <c r="E78" s="8">
        <v>0</v>
      </c>
      <c r="F78" s="8">
        <v>1.87713853E-6</v>
      </c>
      <c r="G78" s="8">
        <v>2.8852587999999998E-6</v>
      </c>
      <c r="H78" s="8">
        <v>1.0549057399999999E-5</v>
      </c>
      <c r="I78" s="8">
        <v>1.02403067E-5</v>
      </c>
      <c r="J78" s="8">
        <v>1.01997562E-5</v>
      </c>
      <c r="K78" s="8">
        <v>1.0176142000000001E-5</v>
      </c>
      <c r="L78" s="8">
        <v>1.0392656399999999E-5</v>
      </c>
      <c r="M78" s="8">
        <v>8.8978438000000002E-6</v>
      </c>
      <c r="N78" s="8">
        <v>1.2810820499999999E-5</v>
      </c>
      <c r="O78" s="8">
        <v>1.3086024400000002E-5</v>
      </c>
      <c r="P78" s="8">
        <v>1.41920425E-5</v>
      </c>
      <c r="Q78" s="8">
        <v>1.4424951400000001E-5</v>
      </c>
      <c r="R78" s="8">
        <v>1.9027718999999999E-5</v>
      </c>
      <c r="S78" s="8">
        <v>2.07151066E-5</v>
      </c>
      <c r="T78" s="8">
        <v>3.7443234000000001E-5</v>
      </c>
      <c r="U78" s="8">
        <v>4.0649124999999999E-5</v>
      </c>
      <c r="V78" s="8">
        <v>3.5403627999999998E-5</v>
      </c>
      <c r="W78" s="8">
        <v>3.9584571999999997E-5</v>
      </c>
      <c r="X78" s="8">
        <v>4.0871648000000001E-5</v>
      </c>
      <c r="Y78" s="8">
        <v>4.0704357500000003E-5</v>
      </c>
      <c r="Z78" s="8">
        <v>3.9632974E-5</v>
      </c>
      <c r="AA78" s="8">
        <v>3.9104862000000002E-5</v>
      </c>
      <c r="AB78" s="8">
        <v>4.1933868999999997E-5</v>
      </c>
      <c r="AC78" s="8">
        <v>3.9904553000000002E-5</v>
      </c>
    </row>
    <row r="79" spans="1:29" s="19" customFormat="1">
      <c r="A79" s="16" t="s">
        <v>164</v>
      </c>
      <c r="B79" s="16" t="s">
        <v>129</v>
      </c>
      <c r="C79" s="16" t="s">
        <v>158</v>
      </c>
      <c r="D79" s="16" t="s">
        <v>9</v>
      </c>
      <c r="E79" s="8">
        <v>573.87620000000004</v>
      </c>
      <c r="F79" s="8">
        <v>582.28485577629488</v>
      </c>
      <c r="G79" s="8">
        <v>937.04123379323551</v>
      </c>
      <c r="H79" s="8">
        <v>1233.7611566498474</v>
      </c>
      <c r="I79" s="8">
        <v>1172.2982064463349</v>
      </c>
      <c r="J79" s="8">
        <v>1287.7907065101431</v>
      </c>
      <c r="K79" s="8">
        <v>1197.1704466468841</v>
      </c>
      <c r="L79" s="8">
        <v>1185.894476203591</v>
      </c>
      <c r="M79" s="8">
        <v>1231.2625658038087</v>
      </c>
      <c r="N79" s="8">
        <v>1190.3531671896221</v>
      </c>
      <c r="O79" s="8">
        <v>1236.0890107339299</v>
      </c>
      <c r="P79" s="8">
        <v>1181.2269116304842</v>
      </c>
      <c r="Q79" s="8">
        <v>1162.1046541869591</v>
      </c>
      <c r="R79" s="8">
        <v>1074.353857203598</v>
      </c>
      <c r="S79" s="8">
        <v>1180.2812084611742</v>
      </c>
      <c r="T79" s="8">
        <v>1103.1683176085098</v>
      </c>
      <c r="U79" s="8">
        <v>1121.355217730204</v>
      </c>
      <c r="V79" s="8">
        <v>1196.959157979084</v>
      </c>
      <c r="W79" s="8">
        <v>1156.7468567087601</v>
      </c>
      <c r="X79" s="8">
        <v>1209.419317020484</v>
      </c>
      <c r="Y79" s="8">
        <v>1156.7837764414198</v>
      </c>
      <c r="Z79" s="8">
        <v>1138.0296558847319</v>
      </c>
      <c r="AA79" s="8">
        <v>1059.548845493782</v>
      </c>
      <c r="AB79" s="8">
        <v>1185.3109363934038</v>
      </c>
      <c r="AC79" s="8">
        <v>622.71191610273604</v>
      </c>
    </row>
    <row r="80" spans="1:29" s="19" customFormat="1">
      <c r="A80" s="16" t="s">
        <v>164</v>
      </c>
      <c r="B80" s="16" t="s">
        <v>130</v>
      </c>
      <c r="C80" s="16" t="s">
        <v>159</v>
      </c>
      <c r="D80" s="16" t="s">
        <v>9</v>
      </c>
      <c r="E80" s="8">
        <v>692.17746</v>
      </c>
      <c r="F80" s="8">
        <v>668.51643388254854</v>
      </c>
      <c r="G80" s="8">
        <v>651.6775673988119</v>
      </c>
      <c r="H80" s="8">
        <v>921.10284518976641</v>
      </c>
      <c r="I80" s="8">
        <v>1817.413897075412</v>
      </c>
      <c r="J80" s="8">
        <v>2564.2445092814223</v>
      </c>
      <c r="K80" s="8">
        <v>2677.7456085439953</v>
      </c>
      <c r="L80" s="8">
        <v>3074.4355994976731</v>
      </c>
      <c r="M80" s="8">
        <v>3210.3991824163113</v>
      </c>
      <c r="N80" s="8">
        <v>3658.745444536833</v>
      </c>
      <c r="O80" s="8">
        <v>3797.8060170429485</v>
      </c>
      <c r="P80" s="8">
        <v>3829.9759666897262</v>
      </c>
      <c r="Q80" s="8">
        <v>4021.9725174739829</v>
      </c>
      <c r="R80" s="8">
        <v>3877.7181580982442</v>
      </c>
      <c r="S80" s="8">
        <v>4202.9525315340707</v>
      </c>
      <c r="T80" s="8">
        <v>3860.4402470811506</v>
      </c>
      <c r="U80" s="8">
        <v>4010.7651577741867</v>
      </c>
      <c r="V80" s="8">
        <v>3967.9088778120617</v>
      </c>
      <c r="W80" s="8">
        <v>4211.1830287905368</v>
      </c>
      <c r="X80" s="8">
        <v>4152.0429282745172</v>
      </c>
      <c r="Y80" s="8">
        <v>4063.9036278335852</v>
      </c>
      <c r="Z80" s="8">
        <v>4067.4928467905825</v>
      </c>
      <c r="AA80" s="8">
        <v>3828.7924665123355</v>
      </c>
      <c r="AB80" s="8">
        <v>4197.7304597326311</v>
      </c>
      <c r="AC80" s="8">
        <v>3796.4183762019948</v>
      </c>
    </row>
    <row r="81" spans="1:29" s="19" customFormat="1">
      <c r="A81" s="16" t="s">
        <v>164</v>
      </c>
      <c r="B81" s="16" t="s">
        <v>131</v>
      </c>
      <c r="C81" s="16" t="s">
        <v>160</v>
      </c>
      <c r="D81" s="16" t="s">
        <v>9</v>
      </c>
      <c r="E81" s="8">
        <v>2954.839504</v>
      </c>
      <c r="F81" s="8">
        <v>5216.7774125287997</v>
      </c>
      <c r="G81" s="8">
        <v>5526.758639366557</v>
      </c>
      <c r="H81" s="8">
        <v>8753.4660364091505</v>
      </c>
      <c r="I81" s="8">
        <v>8303.5230714304253</v>
      </c>
      <c r="J81" s="8">
        <v>8935.289826031656</v>
      </c>
      <c r="K81" s="8">
        <v>8151.9270665029744</v>
      </c>
      <c r="L81" s="8">
        <v>8426.259307779801</v>
      </c>
      <c r="M81" s="8">
        <v>8789.4723642232293</v>
      </c>
      <c r="N81" s="8">
        <v>8960.8884307112694</v>
      </c>
      <c r="O81" s="8">
        <v>9423.1365374618108</v>
      </c>
      <c r="P81" s="8">
        <v>8784.8477364419996</v>
      </c>
      <c r="Q81" s="8">
        <v>9120.7666875233535</v>
      </c>
      <c r="R81" s="8">
        <v>8433.2946954403778</v>
      </c>
      <c r="S81" s="8">
        <v>9075.7120545409271</v>
      </c>
      <c r="T81" s="8">
        <v>8322.1436550630588</v>
      </c>
      <c r="U81" s="8">
        <v>8717.8466127013926</v>
      </c>
      <c r="V81" s="8">
        <v>9098.7482575133199</v>
      </c>
      <c r="W81" s="8">
        <v>7531.5156976548005</v>
      </c>
      <c r="X81" s="8">
        <v>8092.6633408701382</v>
      </c>
      <c r="Y81" s="8">
        <v>7505.3723408385304</v>
      </c>
      <c r="Z81" s="8">
        <v>7784.7205786072345</v>
      </c>
      <c r="AA81" s="8">
        <v>7225.1694947779069</v>
      </c>
      <c r="AB81" s="8">
        <v>7373.202845763426</v>
      </c>
      <c r="AC81" s="8">
        <v>6774.4235868214819</v>
      </c>
    </row>
    <row r="82" spans="1:29" s="19" customFormat="1"/>
    <row r="83" spans="1:29" s="19" customFormat="1">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s="19" customFormat="1">
      <c r="A84" s="16" t="s">
        <v>161</v>
      </c>
      <c r="B84" s="16" t="s">
        <v>171</v>
      </c>
      <c r="C84" s="16" t="s">
        <v>166</v>
      </c>
      <c r="D84" s="16" t="s">
        <v>165</v>
      </c>
      <c r="E84" s="8">
        <v>0</v>
      </c>
      <c r="F84" s="8">
        <v>2.4514406999999998E-7</v>
      </c>
      <c r="G84" s="8">
        <v>3.4700550000000002E-7</v>
      </c>
      <c r="H84" s="8">
        <v>5.9341545000000004E-7</v>
      </c>
      <c r="I84" s="8">
        <v>5.9378219999999995E-7</v>
      </c>
      <c r="J84" s="8">
        <v>6.1211323999999999E-7</v>
      </c>
      <c r="K84" s="8">
        <v>8.6409210000000005E-7</v>
      </c>
      <c r="L84" s="8">
        <v>8.9420610000000005E-7</v>
      </c>
      <c r="M84" s="8">
        <v>8.5390775000000004E-7</v>
      </c>
      <c r="N84" s="8">
        <v>8.8628166999999999E-7</v>
      </c>
      <c r="O84" s="8">
        <v>8.6440020000000002E-7</v>
      </c>
      <c r="P84" s="8">
        <v>1.0661192E-6</v>
      </c>
      <c r="Q84" s="8">
        <v>8.7725610000000005E-7</v>
      </c>
      <c r="R84" s="8">
        <v>1.3610986E-6</v>
      </c>
      <c r="S84" s="8">
        <v>1.249384E-6</v>
      </c>
      <c r="T84" s="8">
        <v>1.820784E-6</v>
      </c>
      <c r="U84" s="8">
        <v>2.0345753000000002E-6</v>
      </c>
      <c r="V84" s="8">
        <v>1.9752742E-6</v>
      </c>
      <c r="W84" s="8">
        <v>2.236043E-6</v>
      </c>
      <c r="X84" s="8">
        <v>2.2426872999999998E-6</v>
      </c>
      <c r="Y84" s="8">
        <v>3.7503822999999999E-6</v>
      </c>
      <c r="Z84" s="8">
        <v>3.0333234999999999E-6</v>
      </c>
      <c r="AA84" s="8">
        <v>3.4392607999999999E-6</v>
      </c>
      <c r="AB84" s="8">
        <v>3.0660057999999998E-6</v>
      </c>
      <c r="AC84" s="8">
        <v>3.3195116999999998E-6</v>
      </c>
    </row>
    <row r="85" spans="1:29">
      <c r="A85" s="16" t="s">
        <v>161</v>
      </c>
      <c r="B85" s="16" t="s">
        <v>172</v>
      </c>
      <c r="C85" s="16" t="s">
        <v>167</v>
      </c>
      <c r="D85" s="16" t="s">
        <v>165</v>
      </c>
      <c r="E85" s="8">
        <v>0</v>
      </c>
      <c r="F85" s="8">
        <v>2.2958841000000001E-7</v>
      </c>
      <c r="G85" s="8">
        <v>3.0660236999999997E-7</v>
      </c>
      <c r="H85" s="8">
        <v>5.8660146000000003E-7</v>
      </c>
      <c r="I85" s="8">
        <v>5.8186049999999996E-7</v>
      </c>
      <c r="J85" s="8">
        <v>6.3079074000000004E-7</v>
      </c>
      <c r="K85" s="8">
        <v>8.3748719999999997E-7</v>
      </c>
      <c r="L85" s="8">
        <v>7.9903360000000001E-7</v>
      </c>
      <c r="M85" s="8">
        <v>7.7522949999999997E-7</v>
      </c>
      <c r="N85" s="8">
        <v>8.0213690000000004E-7</v>
      </c>
      <c r="O85" s="8">
        <v>8.0503235999999999E-7</v>
      </c>
      <c r="P85" s="8">
        <v>9.7961809999999992E-7</v>
      </c>
      <c r="Q85" s="8">
        <v>8.7174810000000005E-7</v>
      </c>
      <c r="R85" s="8">
        <v>1.3903120999999999E-6</v>
      </c>
      <c r="S85" s="8">
        <v>1.3147072E-6</v>
      </c>
      <c r="T85" s="8">
        <v>1.8269923000000001E-6</v>
      </c>
      <c r="U85" s="8">
        <v>1.8201487999999999E-6</v>
      </c>
      <c r="V85" s="8">
        <v>1.8135852999999999E-6</v>
      </c>
      <c r="W85" s="8">
        <v>2.0186377999999999E-6</v>
      </c>
      <c r="X85" s="8">
        <v>2.0719262000000002E-6</v>
      </c>
      <c r="Y85" s="8">
        <v>3.4691961E-6</v>
      </c>
      <c r="Z85" s="8">
        <v>3.0498676999999999E-6</v>
      </c>
      <c r="AA85" s="8">
        <v>3.539678E-6</v>
      </c>
      <c r="AB85" s="8">
        <v>3.270115E-6</v>
      </c>
      <c r="AC85" s="8">
        <v>3.4835160000000002E-6</v>
      </c>
    </row>
    <row r="86" spans="1:29">
      <c r="A86" s="16" t="s">
        <v>162</v>
      </c>
      <c r="B86" s="16" t="s">
        <v>173</v>
      </c>
      <c r="C86" s="16" t="s">
        <v>168</v>
      </c>
      <c r="D86" s="16" t="s">
        <v>165</v>
      </c>
      <c r="E86" s="8">
        <v>0</v>
      </c>
      <c r="F86" s="8">
        <v>1.0308773900000001E-6</v>
      </c>
      <c r="G86" s="8">
        <v>1.400025666E-5</v>
      </c>
      <c r="H86" s="8">
        <v>2408.2983008283104</v>
      </c>
      <c r="I86" s="8">
        <v>2331.1133007575513</v>
      </c>
      <c r="J86" s="8">
        <v>4203.7188019200676</v>
      </c>
      <c r="K86" s="8">
        <v>6032.8340018839926</v>
      </c>
      <c r="L86" s="8">
        <v>8499.83100194699</v>
      </c>
      <c r="M86" s="8">
        <v>11922.770501832518</v>
      </c>
      <c r="N86" s="8">
        <v>13615.062002106122</v>
      </c>
      <c r="O86" s="8">
        <v>15429.135002695704</v>
      </c>
      <c r="P86" s="8">
        <v>15719.715002664854</v>
      </c>
      <c r="Q86" s="8">
        <v>16796.732002709472</v>
      </c>
      <c r="R86" s="8">
        <v>15832.24700444768</v>
      </c>
      <c r="S86" s="8">
        <v>17030.297004682783</v>
      </c>
      <c r="T86" s="8">
        <v>16013.61600444131</v>
      </c>
      <c r="U86" s="8">
        <v>16517.21500451025</v>
      </c>
      <c r="V86" s="8">
        <v>15914.314004424672</v>
      </c>
      <c r="W86" s="8">
        <v>16809.525004577823</v>
      </c>
      <c r="X86" s="8">
        <v>17073.293004477295</v>
      </c>
      <c r="Y86" s="8">
        <v>16068.711004340214</v>
      </c>
      <c r="Z86" s="8">
        <v>15963.985004470416</v>
      </c>
      <c r="AA86" s="8">
        <v>15239.20600436343</v>
      </c>
      <c r="AB86" s="8">
        <v>16435.959004611967</v>
      </c>
      <c r="AC86" s="8">
        <v>15907.452004362065</v>
      </c>
    </row>
    <row r="87" spans="1:29">
      <c r="A87" s="16" t="s">
        <v>164</v>
      </c>
      <c r="B87" s="16" t="s">
        <v>174</v>
      </c>
      <c r="C87" s="16" t="s">
        <v>170</v>
      </c>
      <c r="D87" s="16" t="s">
        <v>165</v>
      </c>
      <c r="E87" s="8">
        <v>0</v>
      </c>
      <c r="F87" s="8">
        <v>2.1870115500000002E-6</v>
      </c>
      <c r="G87" s="8">
        <v>2.2585984E-6</v>
      </c>
      <c r="H87" s="8">
        <v>2.5589054999999998E-6</v>
      </c>
      <c r="I87" s="8">
        <v>2.4994742E-6</v>
      </c>
      <c r="J87" s="8">
        <v>2.7410865000000001E-6</v>
      </c>
      <c r="K87" s="8">
        <v>2.7616004999999996E-6</v>
      </c>
      <c r="L87" s="8">
        <v>2.7220425999999999E-6</v>
      </c>
      <c r="M87" s="8">
        <v>2.4170845399999999E-6</v>
      </c>
      <c r="N87" s="8">
        <v>2.4774934699999998E-6</v>
      </c>
      <c r="O87" s="8">
        <v>2.47302765E-6</v>
      </c>
      <c r="P87" s="8">
        <v>2.3898828000000001E-6</v>
      </c>
      <c r="Q87" s="8">
        <v>2.3684337999999998E-6</v>
      </c>
      <c r="R87" s="8">
        <v>4.2850907999999995E-6</v>
      </c>
      <c r="S87" s="8">
        <v>4.5706456000000002E-6</v>
      </c>
      <c r="T87" s="8">
        <v>4.2359076E-6</v>
      </c>
      <c r="U87" s="8">
        <v>4.3951634000000001E-6</v>
      </c>
      <c r="V87" s="8">
        <v>4.4829604999999995E-6</v>
      </c>
      <c r="W87" s="8">
        <v>4.4810979999999997E-6</v>
      </c>
      <c r="X87" s="8">
        <v>4.4167483999999998E-6</v>
      </c>
      <c r="Y87" s="8">
        <v>4.2780374999999996E-6</v>
      </c>
      <c r="Z87" s="8">
        <v>4.1469099E-6</v>
      </c>
      <c r="AA87" s="8">
        <v>4.1422961999999999E-6</v>
      </c>
      <c r="AB87" s="8">
        <v>4.3455375000000002E-6</v>
      </c>
      <c r="AC87" s="8">
        <v>4.1720286999999995E-6</v>
      </c>
    </row>
    <row r="88" spans="1:29">
      <c r="A88" s="16" t="s">
        <v>162</v>
      </c>
      <c r="B88" s="16" t="s">
        <v>175</v>
      </c>
      <c r="C88" s="16" t="s">
        <v>264</v>
      </c>
      <c r="D88" s="16" t="s">
        <v>165</v>
      </c>
      <c r="E88" s="8">
        <v>0</v>
      </c>
      <c r="F88" s="8">
        <v>1.0648524000000001E-6</v>
      </c>
      <c r="G88" s="8">
        <v>1534.9369003827792</v>
      </c>
      <c r="H88" s="8">
        <v>2618.2935008689151</v>
      </c>
      <c r="I88" s="8">
        <v>2534.234400781048</v>
      </c>
      <c r="J88" s="8">
        <v>2695.289001893881</v>
      </c>
      <c r="K88" s="8">
        <v>2496.7060017243971</v>
      </c>
      <c r="L88" s="8">
        <v>2597.6570017328427</v>
      </c>
      <c r="M88" s="8">
        <v>2349.0430016480577</v>
      </c>
      <c r="N88" s="8">
        <v>2507.4980022291479</v>
      </c>
      <c r="O88" s="8">
        <v>2523.9004050601511</v>
      </c>
      <c r="P88" s="8">
        <v>2396.841008165597</v>
      </c>
      <c r="Q88" s="8">
        <v>3107.8665000000001</v>
      </c>
      <c r="R88" s="8">
        <v>5447.8552999999993</v>
      </c>
      <c r="S88" s="8">
        <v>5834.3603999999996</v>
      </c>
      <c r="T88" s="8">
        <v>5292.9174999999996</v>
      </c>
      <c r="U88" s="8">
        <v>5583.3960000000006</v>
      </c>
      <c r="V88" s="8">
        <v>5444.9891000000007</v>
      </c>
      <c r="W88" s="8">
        <v>5524.4369000000006</v>
      </c>
      <c r="X88" s="8">
        <v>6157.5663999999997</v>
      </c>
      <c r="Y88" s="8">
        <v>5701.8489</v>
      </c>
      <c r="Z88" s="8">
        <v>5903.3724999999995</v>
      </c>
      <c r="AA88" s="8">
        <v>5616.0869999999995</v>
      </c>
      <c r="AB88" s="8">
        <v>6175.875</v>
      </c>
      <c r="AC88" s="8">
        <v>5674.5003999999999</v>
      </c>
    </row>
    <row r="89" spans="1:29">
      <c r="A89" s="16" t="s">
        <v>163</v>
      </c>
      <c r="B89" s="16" t="s">
        <v>176</v>
      </c>
      <c r="C89" s="16" t="s">
        <v>169</v>
      </c>
      <c r="D89" s="16" t="s">
        <v>165</v>
      </c>
      <c r="E89" s="8">
        <v>0</v>
      </c>
      <c r="F89" s="8">
        <v>1.0750488099999999E-6</v>
      </c>
      <c r="G89" s="8">
        <v>1.48056205E-6</v>
      </c>
      <c r="H89" s="8">
        <v>2.5771757E-6</v>
      </c>
      <c r="I89" s="8">
        <v>2.3723869300000002E-6</v>
      </c>
      <c r="J89" s="8">
        <v>2.5015038999999999E-6</v>
      </c>
      <c r="K89" s="8">
        <v>2.4516919700000001E-6</v>
      </c>
      <c r="L89" s="8">
        <v>2.5280245000000001E-6</v>
      </c>
      <c r="M89" s="8">
        <v>2.3580163999999999E-6</v>
      </c>
      <c r="N89" s="8">
        <v>2.3711453000000001E-6</v>
      </c>
      <c r="O89" s="8">
        <v>2.4040595399999998E-6</v>
      </c>
      <c r="P89" s="8">
        <v>2.4178696E-6</v>
      </c>
      <c r="Q89" s="8">
        <v>2.6574660999999998E-6</v>
      </c>
      <c r="R89" s="8">
        <v>2.9498163E-6</v>
      </c>
      <c r="S89" s="8">
        <v>3.4731750999999999E-6</v>
      </c>
      <c r="T89" s="8">
        <v>3.4932120999999997E-6</v>
      </c>
      <c r="U89" s="8">
        <v>4.7891847000000006E-6</v>
      </c>
      <c r="V89" s="8">
        <v>5.0529651999999997E-6</v>
      </c>
      <c r="W89" s="8">
        <v>4.9241785999999997E-6</v>
      </c>
      <c r="X89" s="8">
        <v>5.3480410999999999E-6</v>
      </c>
      <c r="Y89" s="8">
        <v>8.3724377999999987E-6</v>
      </c>
      <c r="Z89" s="8">
        <v>8.9807409999999991E-6</v>
      </c>
      <c r="AA89" s="8">
        <v>8.7882456000000011E-6</v>
      </c>
      <c r="AB89" s="8">
        <v>9.2381521999999993E-6</v>
      </c>
      <c r="AC89" s="8">
        <v>8.6051112E-6</v>
      </c>
    </row>
  </sheetData>
  <sheetProtection algorithmName="SHA-512" hashValue="bsl5hUhWCiLQZS0LVCinGzr1Ndua8ZILBtC6pomsH/w6HZ7cidgXfyCcbqpzSgXGi7Jw2qJFr6ewlwbhjS1ykQ==" saltValue="KBB31gRcjHNB/d81CL5BK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69F1-1C49-4F9F-98ED-3E6406AEFA4F}">
  <sheetPr codeName="Sheet106">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229</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c r="A2" s="6" t="s">
        <v>255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1813.3813416479479</v>
      </c>
      <c r="Q8" s="8">
        <v>1813.3813416479479</v>
      </c>
      <c r="R8" s="8">
        <v>1813.3813416479479</v>
      </c>
      <c r="S8" s="8">
        <v>1813.3813416479479</v>
      </c>
      <c r="T8" s="8">
        <v>1813.3813416479479</v>
      </c>
      <c r="U8" s="8">
        <v>1912.7187016479479</v>
      </c>
      <c r="V8" s="8">
        <v>1814.641201647948</v>
      </c>
      <c r="W8" s="8">
        <v>1814.641201647948</v>
      </c>
      <c r="X8" s="8">
        <v>1814.641201647948</v>
      </c>
      <c r="Y8" s="8">
        <v>2576.4839016479482</v>
      </c>
      <c r="Z8" s="8">
        <v>2466.0839001220702</v>
      </c>
      <c r="AA8" s="8">
        <v>2824.0225001220697</v>
      </c>
      <c r="AB8" s="8">
        <v>2824.0225001220697</v>
      </c>
      <c r="AC8" s="8">
        <v>2691.4254999999998</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183.5</v>
      </c>
      <c r="AB9" s="8">
        <v>26</v>
      </c>
      <c r="AC9" s="8">
        <v>0</v>
      </c>
    </row>
    <row r="10" spans="1:29">
      <c r="A10" s="16" t="s">
        <v>96</v>
      </c>
      <c r="B10" s="16" t="s">
        <v>101</v>
      </c>
      <c r="C10" s="16" t="s">
        <v>136</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0</v>
      </c>
      <c r="W10" s="8">
        <v>0</v>
      </c>
      <c r="X10" s="8">
        <v>0</v>
      </c>
      <c r="Y10" s="8">
        <v>0</v>
      </c>
      <c r="Z10" s="8">
        <v>0</v>
      </c>
      <c r="AA10" s="8">
        <v>8.1518997000000004E-4</v>
      </c>
      <c r="AB10" s="8">
        <v>8.1519350000000003E-4</v>
      </c>
      <c r="AC10" s="8">
        <v>8.1519625E-4</v>
      </c>
    </row>
    <row r="11" spans="1:29">
      <c r="A11" s="16" t="s">
        <v>96</v>
      </c>
      <c r="B11" s="16" t="s">
        <v>102</v>
      </c>
      <c r="C11" s="16" t="s">
        <v>137</v>
      </c>
      <c r="D11" s="16" t="s">
        <v>10</v>
      </c>
      <c r="E11" s="8">
        <v>99</v>
      </c>
      <c r="F11" s="8">
        <v>99</v>
      </c>
      <c r="G11" s="8">
        <v>99</v>
      </c>
      <c r="H11" s="8">
        <v>699</v>
      </c>
      <c r="I11" s="8">
        <v>699</v>
      </c>
      <c r="J11" s="8">
        <v>699</v>
      </c>
      <c r="K11" s="8">
        <v>699</v>
      </c>
      <c r="L11" s="8">
        <v>699</v>
      </c>
      <c r="M11" s="8">
        <v>699</v>
      </c>
      <c r="N11" s="8">
        <v>699</v>
      </c>
      <c r="O11" s="8">
        <v>699</v>
      </c>
      <c r="P11" s="8">
        <v>2641.7116999999998</v>
      </c>
      <c r="Q11" s="8">
        <v>2641.7116999999998</v>
      </c>
      <c r="R11" s="8">
        <v>2641.712</v>
      </c>
      <c r="S11" s="8">
        <v>2730.9171999999999</v>
      </c>
      <c r="T11" s="8">
        <v>2730.9171999999999</v>
      </c>
      <c r="U11" s="8">
        <v>2918.7766000000001</v>
      </c>
      <c r="V11" s="8">
        <v>3479.1190000000001</v>
      </c>
      <c r="W11" s="8">
        <v>3479.1190000000001</v>
      </c>
      <c r="X11" s="8">
        <v>3479.1190000000001</v>
      </c>
      <c r="Y11" s="8">
        <v>3479.1190000000001</v>
      </c>
      <c r="Z11" s="8">
        <v>3479.1190000000001</v>
      </c>
      <c r="AA11" s="8">
        <v>3479.1190000000001</v>
      </c>
      <c r="AB11" s="8">
        <v>3479.1190000000001</v>
      </c>
      <c r="AC11" s="8">
        <v>3479.1190000000001</v>
      </c>
    </row>
    <row r="12" spans="1:29">
      <c r="A12" s="16" t="s">
        <v>96</v>
      </c>
      <c r="B12" s="16" t="s">
        <v>103</v>
      </c>
      <c r="C12" s="16" t="s">
        <v>138</v>
      </c>
      <c r="D12" s="16" t="s">
        <v>10</v>
      </c>
      <c r="E12" s="8">
        <v>506.43000411987208</v>
      </c>
      <c r="F12" s="8">
        <v>506.43000411987208</v>
      </c>
      <c r="G12" s="8">
        <v>704.83000564575013</v>
      </c>
      <c r="H12" s="8">
        <v>985.83000564575013</v>
      </c>
      <c r="I12" s="8">
        <v>985.83000564575013</v>
      </c>
      <c r="J12" s="8">
        <v>985.83000564575013</v>
      </c>
      <c r="K12" s="8">
        <v>985.83000564575013</v>
      </c>
      <c r="L12" s="8">
        <v>985.83000564575013</v>
      </c>
      <c r="M12" s="8">
        <v>985.83000564575013</v>
      </c>
      <c r="N12" s="8">
        <v>985.83000564575013</v>
      </c>
      <c r="O12" s="8">
        <v>985.83000564575013</v>
      </c>
      <c r="P12" s="8">
        <v>985.83000564575013</v>
      </c>
      <c r="Q12" s="8">
        <v>985.83000564575013</v>
      </c>
      <c r="R12" s="8">
        <v>985.83000564575013</v>
      </c>
      <c r="S12" s="8">
        <v>985.83000564575013</v>
      </c>
      <c r="T12" s="8">
        <v>985.83000564575013</v>
      </c>
      <c r="U12" s="8">
        <v>985.83000564575013</v>
      </c>
      <c r="V12" s="8">
        <v>985.83000564575013</v>
      </c>
      <c r="W12" s="8">
        <v>985.83000564575013</v>
      </c>
      <c r="X12" s="8">
        <v>985.83000564575013</v>
      </c>
      <c r="Y12" s="8">
        <v>985.83000564575013</v>
      </c>
      <c r="Z12" s="8">
        <v>985.83000564575013</v>
      </c>
      <c r="AA12" s="8">
        <v>985.83000564575013</v>
      </c>
      <c r="AB12" s="8">
        <v>902.65157457763507</v>
      </c>
      <c r="AC12" s="8">
        <v>902.65157457763507</v>
      </c>
    </row>
    <row r="13" spans="1:29">
      <c r="A13" s="16" t="s">
        <v>96</v>
      </c>
      <c r="B13" s="16" t="s">
        <v>104</v>
      </c>
      <c r="C13" s="16" t="s">
        <v>28</v>
      </c>
      <c r="D13" s="16" t="s">
        <v>10</v>
      </c>
      <c r="E13" s="8">
        <v>1314.5579986572259</v>
      </c>
      <c r="F13" s="8">
        <v>1804.1580047607408</v>
      </c>
      <c r="G13" s="8">
        <v>1804.1580047607408</v>
      </c>
      <c r="H13" s="8">
        <v>1804.1580047607408</v>
      </c>
      <c r="I13" s="8">
        <v>1804.1580047607408</v>
      </c>
      <c r="J13" s="8">
        <v>1804.1580047607408</v>
      </c>
      <c r="K13" s="8">
        <v>1804.1580047607408</v>
      </c>
      <c r="L13" s="8">
        <v>1804.1580047607408</v>
      </c>
      <c r="M13" s="8">
        <v>1804.1580047607408</v>
      </c>
      <c r="N13" s="8">
        <v>1804.1580047607408</v>
      </c>
      <c r="O13" s="8">
        <v>1857.3182247607408</v>
      </c>
      <c r="P13" s="8">
        <v>3067.1710047607407</v>
      </c>
      <c r="Q13" s="8">
        <v>3067.1710047607407</v>
      </c>
      <c r="R13" s="8">
        <v>3067.1710047607407</v>
      </c>
      <c r="S13" s="8">
        <v>4992.2098047607415</v>
      </c>
      <c r="T13" s="8">
        <v>4992.2098047607415</v>
      </c>
      <c r="U13" s="8">
        <v>5412.1050047607405</v>
      </c>
      <c r="V13" s="8">
        <v>6500.5403047607415</v>
      </c>
      <c r="W13" s="8">
        <v>6664.4270056762689</v>
      </c>
      <c r="X13" s="8">
        <v>6632.3230055847162</v>
      </c>
      <c r="Y13" s="8">
        <v>6578.4440054931629</v>
      </c>
      <c r="Z13" s="8">
        <v>6578.4440054931629</v>
      </c>
      <c r="AA13" s="8">
        <v>6543.9440054931629</v>
      </c>
      <c r="AB13" s="8">
        <v>6488.3040061035144</v>
      </c>
      <c r="AC13" s="8">
        <v>6488.3040061035144</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3.1544728000000002E-4</v>
      </c>
      <c r="W14" s="8">
        <v>3.1546055000000002E-4</v>
      </c>
      <c r="X14" s="8">
        <v>3.1548493999999997E-4</v>
      </c>
      <c r="Y14" s="8">
        <v>3216.6477</v>
      </c>
      <c r="Z14" s="8">
        <v>3216.6477</v>
      </c>
      <c r="AA14" s="8">
        <v>4239.3774000000003</v>
      </c>
      <c r="AB14" s="8">
        <v>4239.3774000000003</v>
      </c>
      <c r="AC14" s="8">
        <v>4239.3774000000003</v>
      </c>
    </row>
    <row r="15" spans="1:29">
      <c r="A15" s="16" t="s">
        <v>161</v>
      </c>
      <c r="B15" s="16" t="s">
        <v>106</v>
      </c>
      <c r="C15" s="16" t="s">
        <v>140</v>
      </c>
      <c r="D15" s="16" t="s">
        <v>10</v>
      </c>
      <c r="E15" s="8">
        <v>166</v>
      </c>
      <c r="F15" s="8">
        <v>166</v>
      </c>
      <c r="G15" s="8">
        <v>166</v>
      </c>
      <c r="H15" s="8">
        <v>166</v>
      </c>
      <c r="I15" s="8">
        <v>166</v>
      </c>
      <c r="J15" s="8">
        <v>166</v>
      </c>
      <c r="K15" s="8">
        <v>166</v>
      </c>
      <c r="L15" s="8">
        <v>166</v>
      </c>
      <c r="M15" s="8">
        <v>166</v>
      </c>
      <c r="N15" s="8">
        <v>166</v>
      </c>
      <c r="O15" s="8">
        <v>166</v>
      </c>
      <c r="P15" s="8">
        <v>166</v>
      </c>
      <c r="Q15" s="8">
        <v>166</v>
      </c>
      <c r="R15" s="8">
        <v>166</v>
      </c>
      <c r="S15" s="8">
        <v>184.29695100000001</v>
      </c>
      <c r="T15" s="8">
        <v>184.29695100000001</v>
      </c>
      <c r="U15" s="8">
        <v>210.02888000000002</v>
      </c>
      <c r="V15" s="8">
        <v>219.136337</v>
      </c>
      <c r="W15" s="8">
        <v>219.136337</v>
      </c>
      <c r="X15" s="8">
        <v>219.136337</v>
      </c>
      <c r="Y15" s="8">
        <v>163.136337</v>
      </c>
      <c r="Z15" s="8">
        <v>232.69511399999999</v>
      </c>
      <c r="AA15" s="8">
        <v>232.69511399999999</v>
      </c>
      <c r="AB15" s="8">
        <v>232.69511399999999</v>
      </c>
      <c r="AC15" s="8">
        <v>232.69511399999999</v>
      </c>
    </row>
    <row r="16" spans="1:29">
      <c r="A16" s="16" t="s">
        <v>161</v>
      </c>
      <c r="B16" s="16" t="s">
        <v>107</v>
      </c>
      <c r="C16" s="16" t="s">
        <v>141</v>
      </c>
      <c r="D16" s="16" t="s">
        <v>10</v>
      </c>
      <c r="E16" s="8">
        <v>555</v>
      </c>
      <c r="F16" s="8">
        <v>555</v>
      </c>
      <c r="G16" s="8">
        <v>555</v>
      </c>
      <c r="H16" s="8">
        <v>6260.9260000000004</v>
      </c>
      <c r="I16" s="8">
        <v>6260.9260000000004</v>
      </c>
      <c r="J16" s="8">
        <v>6260.9260000000004</v>
      </c>
      <c r="K16" s="8">
        <v>6260.9260000000004</v>
      </c>
      <c r="L16" s="8">
        <v>6260.9260000000004</v>
      </c>
      <c r="M16" s="8">
        <v>6260.9260000000004</v>
      </c>
      <c r="N16" s="8">
        <v>6260.9260000000004</v>
      </c>
      <c r="O16" s="8">
        <v>6260.9260000000004</v>
      </c>
      <c r="P16" s="8">
        <v>6260.9260000000004</v>
      </c>
      <c r="Q16" s="8">
        <v>6260.9260000000004</v>
      </c>
      <c r="R16" s="8">
        <v>6260.9260000000004</v>
      </c>
      <c r="S16" s="8">
        <v>6260.9260000000004</v>
      </c>
      <c r="T16" s="8">
        <v>6260.9260000000004</v>
      </c>
      <c r="U16" s="8">
        <v>6260.9260000000004</v>
      </c>
      <c r="V16" s="8">
        <v>6240.9260000000004</v>
      </c>
      <c r="W16" s="8">
        <v>6240.9260000000004</v>
      </c>
      <c r="X16" s="8">
        <v>6240.9260000000004</v>
      </c>
      <c r="Y16" s="8">
        <v>6240.9260000000004</v>
      </c>
      <c r="Z16" s="8">
        <v>6240.9260000000004</v>
      </c>
      <c r="AA16" s="8">
        <v>6240.9260000000004</v>
      </c>
      <c r="AB16" s="8">
        <v>6240.9260000000004</v>
      </c>
      <c r="AC16" s="8">
        <v>6240.9260000000004</v>
      </c>
    </row>
    <row r="17" spans="1:29">
      <c r="A17" s="16" t="s">
        <v>161</v>
      </c>
      <c r="B17" s="16" t="s">
        <v>108</v>
      </c>
      <c r="C17" s="16" t="s">
        <v>142</v>
      </c>
      <c r="D17" s="16" t="s">
        <v>10</v>
      </c>
      <c r="E17" s="8">
        <v>902.09500122070153</v>
      </c>
      <c r="F17" s="8">
        <v>1602.0950012207015</v>
      </c>
      <c r="G17" s="8">
        <v>1602.0950012207015</v>
      </c>
      <c r="H17" s="8">
        <v>1602.0950012207015</v>
      </c>
      <c r="I17" s="8">
        <v>1602.0950012207015</v>
      </c>
      <c r="J17" s="8">
        <v>1602.0950012207015</v>
      </c>
      <c r="K17" s="8">
        <v>1602.0950012207015</v>
      </c>
      <c r="L17" s="8">
        <v>1602.0950012207015</v>
      </c>
      <c r="M17" s="8">
        <v>1602.0950012207015</v>
      </c>
      <c r="N17" s="8">
        <v>1602.0950012207015</v>
      </c>
      <c r="O17" s="8">
        <v>1602.0950012207015</v>
      </c>
      <c r="P17" s="8">
        <v>1602.0950012207015</v>
      </c>
      <c r="Q17" s="8">
        <v>1602.0950012207015</v>
      </c>
      <c r="R17" s="8">
        <v>1602.0950012207015</v>
      </c>
      <c r="S17" s="8">
        <v>1602.0952709701314</v>
      </c>
      <c r="T17" s="8">
        <v>1602.0952709780215</v>
      </c>
      <c r="U17" s="8">
        <v>1500.0702695054235</v>
      </c>
      <c r="V17" s="8">
        <v>3565.8169996948236</v>
      </c>
      <c r="W17" s="8">
        <v>3565.8169996948236</v>
      </c>
      <c r="X17" s="8">
        <v>3536.5469978637684</v>
      </c>
      <c r="Y17" s="8">
        <v>3536.5469978637684</v>
      </c>
      <c r="Z17" s="8">
        <v>3870.8437978637685</v>
      </c>
      <c r="AA17" s="8">
        <v>3820.8434978637688</v>
      </c>
      <c r="AB17" s="8">
        <v>3617.8034969482424</v>
      </c>
      <c r="AC17" s="8">
        <v>3548.0534969482424</v>
      </c>
    </row>
    <row r="18" spans="1:29">
      <c r="A18" s="16" t="s">
        <v>161</v>
      </c>
      <c r="B18" s="16" t="s">
        <v>109</v>
      </c>
      <c r="C18" s="16" t="s">
        <v>143</v>
      </c>
      <c r="D18" s="16" t="s">
        <v>10</v>
      </c>
      <c r="E18" s="8">
        <v>53</v>
      </c>
      <c r="F18" s="8">
        <v>53</v>
      </c>
      <c r="G18" s="8">
        <v>53</v>
      </c>
      <c r="H18" s="8">
        <v>53</v>
      </c>
      <c r="I18" s="8">
        <v>53</v>
      </c>
      <c r="J18" s="8">
        <v>53</v>
      </c>
      <c r="K18" s="8">
        <v>53</v>
      </c>
      <c r="L18" s="8">
        <v>53</v>
      </c>
      <c r="M18" s="8">
        <v>53</v>
      </c>
      <c r="N18" s="8">
        <v>53</v>
      </c>
      <c r="O18" s="8">
        <v>53</v>
      </c>
      <c r="P18" s="8">
        <v>53.000458024799997</v>
      </c>
      <c r="Q18" s="8">
        <v>53.000458028840001</v>
      </c>
      <c r="R18" s="8">
        <v>53.000458032879997</v>
      </c>
      <c r="S18" s="8">
        <v>53.000458037830001</v>
      </c>
      <c r="T18" s="8">
        <v>53.000458041199998</v>
      </c>
      <c r="U18" s="8">
        <v>53.000458049380001</v>
      </c>
      <c r="V18" s="8">
        <v>143.22139000000001</v>
      </c>
      <c r="W18" s="8">
        <v>143.22139000000001</v>
      </c>
      <c r="X18" s="8">
        <v>143.22139000000001</v>
      </c>
      <c r="Y18" s="8">
        <v>143.22139000000001</v>
      </c>
      <c r="Z18" s="8">
        <v>143.22139000000001</v>
      </c>
      <c r="AA18" s="8">
        <v>143.22139000000001</v>
      </c>
      <c r="AB18" s="8">
        <v>143.22139000000001</v>
      </c>
      <c r="AC18" s="8">
        <v>143.22139000000001</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1550.3999938964812</v>
      </c>
      <c r="Q19" s="8">
        <v>1550.3999938964812</v>
      </c>
      <c r="R19" s="8">
        <v>1550.3999938964812</v>
      </c>
      <c r="S19" s="8">
        <v>1550.3999938964812</v>
      </c>
      <c r="T19" s="8">
        <v>1550.3999938964812</v>
      </c>
      <c r="U19" s="8">
        <v>1550.3999938964812</v>
      </c>
      <c r="V19" s="8">
        <v>1400.0999908447243</v>
      </c>
      <c r="W19" s="8">
        <v>1400.0999908447243</v>
      </c>
      <c r="X19" s="8">
        <v>1400.0999908447243</v>
      </c>
      <c r="Y19" s="8">
        <v>1315.0999908447243</v>
      </c>
      <c r="Z19" s="8">
        <v>1315.0999908447243</v>
      </c>
      <c r="AA19" s="8">
        <v>1315.0999908447243</v>
      </c>
      <c r="AB19" s="8">
        <v>923.93998718261628</v>
      </c>
      <c r="AC19" s="8">
        <v>674.95998764037995</v>
      </c>
    </row>
    <row r="20" spans="1:29">
      <c r="A20" s="16" t="s">
        <v>161</v>
      </c>
      <c r="B20" s="16" t="s">
        <v>111</v>
      </c>
      <c r="C20" s="16" t="s">
        <v>145</v>
      </c>
      <c r="D20" s="16" t="s">
        <v>10</v>
      </c>
      <c r="E20" s="8">
        <v>663.02799987792957</v>
      </c>
      <c r="F20" s="8">
        <v>663.02799987792957</v>
      </c>
      <c r="G20" s="8">
        <v>663.02799987792957</v>
      </c>
      <c r="H20" s="8">
        <v>663.02799987792957</v>
      </c>
      <c r="I20" s="8">
        <v>663.02799987792957</v>
      </c>
      <c r="J20" s="8">
        <v>663.02799987792957</v>
      </c>
      <c r="K20" s="8">
        <v>663.02799987792957</v>
      </c>
      <c r="L20" s="8">
        <v>663.02799987792957</v>
      </c>
      <c r="M20" s="8">
        <v>663.02799987792957</v>
      </c>
      <c r="N20" s="8">
        <v>663.02799987792957</v>
      </c>
      <c r="O20" s="8">
        <v>663.02799987792957</v>
      </c>
      <c r="P20" s="8">
        <v>663.02799987792957</v>
      </c>
      <c r="Q20" s="8">
        <v>663.02799987792957</v>
      </c>
      <c r="R20" s="8">
        <v>663.02799987792957</v>
      </c>
      <c r="S20" s="8">
        <v>663.02799987792957</v>
      </c>
      <c r="T20" s="8">
        <v>663.02799987792957</v>
      </c>
      <c r="U20" s="8">
        <v>663.02799987792957</v>
      </c>
      <c r="V20" s="8">
        <v>663.02799987792957</v>
      </c>
      <c r="W20" s="8">
        <v>663.02799987792957</v>
      </c>
      <c r="X20" s="8">
        <v>663.02928619532952</v>
      </c>
      <c r="Y20" s="8">
        <v>2809.0279998779297</v>
      </c>
      <c r="Z20" s="8">
        <v>2809.0279998779297</v>
      </c>
      <c r="AA20" s="8">
        <v>2809.0279998779297</v>
      </c>
      <c r="AB20" s="8">
        <v>2809.0279998779297</v>
      </c>
      <c r="AC20" s="8">
        <v>2616</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259</v>
      </c>
      <c r="D24" s="16" t="s">
        <v>10</v>
      </c>
      <c r="E24" s="8">
        <v>647.98999786376862</v>
      </c>
      <c r="F24" s="8">
        <v>679.09299850463776</v>
      </c>
      <c r="G24" s="8">
        <v>679.09299850463776</v>
      </c>
      <c r="H24" s="8">
        <v>1039.5729985046378</v>
      </c>
      <c r="I24" s="8">
        <v>1039.5729985046378</v>
      </c>
      <c r="J24" s="8">
        <v>1039.5729985046378</v>
      </c>
      <c r="K24" s="8">
        <v>1039.5729985046378</v>
      </c>
      <c r="L24" s="8">
        <v>1039.5729985046378</v>
      </c>
      <c r="M24" s="8">
        <v>2771.8153985046379</v>
      </c>
      <c r="N24" s="8">
        <v>2771.8153985046379</v>
      </c>
      <c r="O24" s="8">
        <v>2771.8153985046379</v>
      </c>
      <c r="P24" s="8">
        <v>2771.8153985046379</v>
      </c>
      <c r="Q24" s="8">
        <v>2771.8153985046379</v>
      </c>
      <c r="R24" s="8">
        <v>2771.8153985046379</v>
      </c>
      <c r="S24" s="8">
        <v>2771.8153985046379</v>
      </c>
      <c r="T24" s="8">
        <v>2771.8153985046379</v>
      </c>
      <c r="U24" s="8">
        <v>2771.8153985046379</v>
      </c>
      <c r="V24" s="8">
        <v>2771.8153985046379</v>
      </c>
      <c r="W24" s="8">
        <v>2771.8153985046379</v>
      </c>
      <c r="X24" s="8">
        <v>2740.7123978637687</v>
      </c>
      <c r="Y24" s="8">
        <v>2740.7123978637687</v>
      </c>
      <c r="Z24" s="8">
        <v>2740.7123978637687</v>
      </c>
      <c r="AA24" s="8">
        <v>2582.7323945068356</v>
      </c>
      <c r="AB24" s="8">
        <v>2185.2823975585939</v>
      </c>
      <c r="AC24" s="8">
        <v>2092.7224000000001</v>
      </c>
    </row>
    <row r="25" spans="1:29">
      <c r="A25" s="16" t="s">
        <v>162</v>
      </c>
      <c r="B25" s="16" t="s">
        <v>115</v>
      </c>
      <c r="C25" s="16" t="s">
        <v>258</v>
      </c>
      <c r="D25" s="16" t="s">
        <v>10</v>
      </c>
      <c r="E25" s="8">
        <v>0</v>
      </c>
      <c r="F25" s="8">
        <v>125</v>
      </c>
      <c r="G25" s="8">
        <v>125</v>
      </c>
      <c r="H25" s="8">
        <v>125</v>
      </c>
      <c r="I25" s="8">
        <v>125</v>
      </c>
      <c r="J25" s="8">
        <v>125</v>
      </c>
      <c r="K25" s="8">
        <v>125</v>
      </c>
      <c r="L25" s="8">
        <v>125</v>
      </c>
      <c r="M25" s="8">
        <v>125</v>
      </c>
      <c r="N25" s="8">
        <v>125</v>
      </c>
      <c r="O25" s="8">
        <v>125</v>
      </c>
      <c r="P25" s="8">
        <v>125</v>
      </c>
      <c r="Q25" s="8">
        <v>125</v>
      </c>
      <c r="R25" s="8">
        <v>125</v>
      </c>
      <c r="S25" s="8">
        <v>125</v>
      </c>
      <c r="T25" s="8">
        <v>125</v>
      </c>
      <c r="U25" s="8">
        <v>125</v>
      </c>
      <c r="V25" s="8">
        <v>125</v>
      </c>
      <c r="W25" s="8">
        <v>125</v>
      </c>
      <c r="X25" s="8">
        <v>125</v>
      </c>
      <c r="Y25" s="8">
        <v>125</v>
      </c>
      <c r="Z25" s="8">
        <v>125</v>
      </c>
      <c r="AA25" s="8">
        <v>125</v>
      </c>
      <c r="AB25" s="8">
        <v>125</v>
      </c>
      <c r="AC25" s="8">
        <v>125</v>
      </c>
    </row>
    <row r="26" spans="1:29">
      <c r="A26" s="16" t="s">
        <v>162</v>
      </c>
      <c r="B26" s="16" t="s">
        <v>116</v>
      </c>
      <c r="C26" s="16" t="s">
        <v>260</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261</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257</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263</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262</v>
      </c>
      <c r="C30" s="16" t="s">
        <v>148</v>
      </c>
      <c r="D30" s="16" t="s">
        <v>10</v>
      </c>
      <c r="E30" s="8">
        <v>528.48000335693303</v>
      </c>
      <c r="F30" s="8">
        <v>1118.9399948120106</v>
      </c>
      <c r="G30" s="8">
        <v>1118.9399948120106</v>
      </c>
      <c r="H30" s="8">
        <v>1118.9399948120106</v>
      </c>
      <c r="I30" s="8">
        <v>1118.9399948120106</v>
      </c>
      <c r="J30" s="8">
        <v>1118.9399948120106</v>
      </c>
      <c r="K30" s="8">
        <v>1118.9399948120106</v>
      </c>
      <c r="L30" s="8">
        <v>1118.9399948120106</v>
      </c>
      <c r="M30" s="8">
        <v>1118.9399948120106</v>
      </c>
      <c r="N30" s="8">
        <v>1118.9399948120106</v>
      </c>
      <c r="O30" s="8">
        <v>1118.9399948120106</v>
      </c>
      <c r="P30" s="8">
        <v>1118.9399948120106</v>
      </c>
      <c r="Q30" s="8">
        <v>1118.9399948120106</v>
      </c>
      <c r="R30" s="8">
        <v>1118.9399948120106</v>
      </c>
      <c r="S30" s="8">
        <v>1118.9399948120106</v>
      </c>
      <c r="T30" s="8">
        <v>1118.9399948120106</v>
      </c>
      <c r="U30" s="8">
        <v>1118.9399948120106</v>
      </c>
      <c r="V30" s="8">
        <v>1118.9399948120106</v>
      </c>
      <c r="W30" s="8">
        <v>1008.4599914550777</v>
      </c>
      <c r="X30" s="8">
        <v>1008.4599914550777</v>
      </c>
      <c r="Y30" s="8">
        <v>1008.4599914550777</v>
      </c>
      <c r="Z30" s="8">
        <v>1008.4599914550777</v>
      </c>
      <c r="AA30" s="8">
        <v>1008.4599914550777</v>
      </c>
      <c r="AB30" s="8">
        <v>1008.4599914550777</v>
      </c>
      <c r="AC30" s="8">
        <v>1008.4599914550777</v>
      </c>
    </row>
    <row r="31" spans="1:29">
      <c r="A31" s="16" t="s">
        <v>163</v>
      </c>
      <c r="B31" s="16" t="s">
        <v>120</v>
      </c>
      <c r="C31" s="16" t="s">
        <v>149</v>
      </c>
      <c r="D31" s="16" t="s">
        <v>10</v>
      </c>
      <c r="E31" s="8">
        <v>155.159999847412</v>
      </c>
      <c r="F31" s="8">
        <v>155.159999847412</v>
      </c>
      <c r="G31" s="8">
        <v>155.159999847412</v>
      </c>
      <c r="H31" s="8">
        <v>155.159999847412</v>
      </c>
      <c r="I31" s="8">
        <v>155.159999847412</v>
      </c>
      <c r="J31" s="8">
        <v>155.159999847412</v>
      </c>
      <c r="K31" s="8">
        <v>155.159999847412</v>
      </c>
      <c r="L31" s="8">
        <v>155.159999847412</v>
      </c>
      <c r="M31" s="8">
        <v>155.159999847412</v>
      </c>
      <c r="N31" s="8">
        <v>155.159999847412</v>
      </c>
      <c r="O31" s="8">
        <v>155.159999847412</v>
      </c>
      <c r="P31" s="8">
        <v>155.159999847412</v>
      </c>
      <c r="Q31" s="8">
        <v>155.159999847412</v>
      </c>
      <c r="R31" s="8">
        <v>155.159999847412</v>
      </c>
      <c r="S31" s="8">
        <v>155.159999847412</v>
      </c>
      <c r="T31" s="8">
        <v>124.6200008392334</v>
      </c>
      <c r="U31" s="8">
        <v>124.6200008392334</v>
      </c>
      <c r="V31" s="8">
        <v>124.6200008392334</v>
      </c>
      <c r="W31" s="8">
        <v>124.6200008392334</v>
      </c>
      <c r="X31" s="8">
        <v>124.6200008392334</v>
      </c>
      <c r="Y31" s="8">
        <v>124.6200008392334</v>
      </c>
      <c r="Z31" s="8">
        <v>124.6200008392334</v>
      </c>
      <c r="AA31" s="8">
        <v>124.6200008392334</v>
      </c>
      <c r="AB31" s="8">
        <v>16.620000839233398</v>
      </c>
      <c r="AC31" s="8">
        <v>16.620000839233398</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19.140000343322729</v>
      </c>
      <c r="N32" s="8">
        <v>19.140000343322729</v>
      </c>
      <c r="O32" s="8">
        <v>19.140000343322729</v>
      </c>
      <c r="P32" s="8">
        <v>19.140000343322729</v>
      </c>
      <c r="Q32" s="8">
        <v>19.140000343322729</v>
      </c>
      <c r="R32" s="8">
        <v>19.140000343322729</v>
      </c>
      <c r="S32" s="8">
        <v>19.140000343322729</v>
      </c>
      <c r="T32" s="8">
        <v>7.38000011444091</v>
      </c>
      <c r="U32" s="8">
        <v>7.38000011444091</v>
      </c>
      <c r="V32" s="8">
        <v>7.38000011444091</v>
      </c>
      <c r="W32" s="8">
        <v>7.38000011444091</v>
      </c>
      <c r="X32" s="8">
        <v>0</v>
      </c>
      <c r="Y32" s="8">
        <v>0</v>
      </c>
      <c r="Z32" s="8">
        <v>0</v>
      </c>
      <c r="AA32" s="8">
        <v>0</v>
      </c>
      <c r="AB32" s="8">
        <v>0</v>
      </c>
      <c r="AC32" s="8">
        <v>0</v>
      </c>
    </row>
    <row r="33" spans="1:29">
      <c r="A33" s="16" t="s">
        <v>163</v>
      </c>
      <c r="B33" s="16" t="s">
        <v>122</v>
      </c>
      <c r="C33" s="16" t="s">
        <v>151</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1135.211</v>
      </c>
      <c r="W33" s="8">
        <v>1135.211</v>
      </c>
      <c r="X33" s="8">
        <v>1135.211</v>
      </c>
      <c r="Y33" s="8">
        <v>1135.211</v>
      </c>
      <c r="Z33" s="8">
        <v>1135.211</v>
      </c>
      <c r="AA33" s="8">
        <v>1135.211</v>
      </c>
      <c r="AB33" s="8">
        <v>1135.211</v>
      </c>
      <c r="AC33" s="8">
        <v>1135.211</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349.19999694824207</v>
      </c>
      <c r="H35" s="8">
        <v>349.19999694824207</v>
      </c>
      <c r="I35" s="8">
        <v>349.19999694824207</v>
      </c>
      <c r="J35" s="8">
        <v>349.19999694824207</v>
      </c>
      <c r="K35" s="8">
        <v>349.19999694824207</v>
      </c>
      <c r="L35" s="8">
        <v>349.19999694824207</v>
      </c>
      <c r="M35" s="8">
        <v>349.19999694824207</v>
      </c>
      <c r="N35" s="8">
        <v>349.19999694824207</v>
      </c>
      <c r="O35" s="8">
        <v>349.19999694824207</v>
      </c>
      <c r="P35" s="8">
        <v>349.20010767828205</v>
      </c>
      <c r="Q35" s="8">
        <v>349.20010768047206</v>
      </c>
      <c r="R35" s="8">
        <v>349.20010768583609</v>
      </c>
      <c r="S35" s="8">
        <v>349.20010769460208</v>
      </c>
      <c r="T35" s="8">
        <v>903.17686694824204</v>
      </c>
      <c r="U35" s="8">
        <v>903.17686694824204</v>
      </c>
      <c r="V35" s="8">
        <v>1236.206646948242</v>
      </c>
      <c r="W35" s="8">
        <v>966.20664694824211</v>
      </c>
      <c r="X35" s="8">
        <v>966.20664694824211</v>
      </c>
      <c r="Y35" s="8">
        <v>966.20664694824211</v>
      </c>
      <c r="Z35" s="8">
        <v>887.00665000000004</v>
      </c>
      <c r="AA35" s="8">
        <v>887.00665000000004</v>
      </c>
      <c r="AB35" s="8">
        <v>887.00665000000004</v>
      </c>
      <c r="AC35" s="8">
        <v>887.00665000000004</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0</v>
      </c>
      <c r="H37" s="8">
        <v>565.36450000000002</v>
      </c>
      <c r="I37" s="8">
        <v>565.36450000000002</v>
      </c>
      <c r="J37" s="8">
        <v>565.36450000000002</v>
      </c>
      <c r="K37" s="8">
        <v>565.36450000000002</v>
      </c>
      <c r="L37" s="8">
        <v>565.36450000000002</v>
      </c>
      <c r="M37" s="8">
        <v>565.36450000000002</v>
      </c>
      <c r="N37" s="8">
        <v>565.36450000000002</v>
      </c>
      <c r="O37" s="8">
        <v>565.36450000000002</v>
      </c>
      <c r="P37" s="8">
        <v>618.31709999999998</v>
      </c>
      <c r="Q37" s="8">
        <v>618.31709999999998</v>
      </c>
      <c r="R37" s="8">
        <v>618.31709999999998</v>
      </c>
      <c r="S37" s="8">
        <v>618.31709999999998</v>
      </c>
      <c r="T37" s="8">
        <v>618.31709999999998</v>
      </c>
      <c r="U37" s="8">
        <v>618.31709999999998</v>
      </c>
      <c r="V37" s="8">
        <v>669.79974000000004</v>
      </c>
      <c r="W37" s="8">
        <v>669.79974000000004</v>
      </c>
      <c r="X37" s="8">
        <v>669.79974000000004</v>
      </c>
      <c r="Y37" s="8">
        <v>669.79974000000004</v>
      </c>
      <c r="Z37" s="8">
        <v>669.79974000000004</v>
      </c>
      <c r="AA37" s="8">
        <v>669.79974000000004</v>
      </c>
      <c r="AB37" s="8">
        <v>669.79974000000004</v>
      </c>
      <c r="AC37" s="8">
        <v>669.79974000000004</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16" t="s">
        <v>164</v>
      </c>
      <c r="B42" s="16" t="s">
        <v>131</v>
      </c>
      <c r="C42" s="16" t="s">
        <v>160</v>
      </c>
      <c r="D42" s="16" t="s">
        <v>10</v>
      </c>
      <c r="E42" s="8">
        <v>0</v>
      </c>
      <c r="F42" s="8">
        <v>125</v>
      </c>
      <c r="G42" s="8">
        <v>485.79998779296801</v>
      </c>
      <c r="H42" s="8">
        <v>485.79998779296801</v>
      </c>
      <c r="I42" s="8">
        <v>485.79998779296801</v>
      </c>
      <c r="J42" s="8">
        <v>485.79998779296801</v>
      </c>
      <c r="K42" s="8">
        <v>485.79998779296801</v>
      </c>
      <c r="L42" s="8">
        <v>485.79998779296801</v>
      </c>
      <c r="M42" s="8">
        <v>485.79998779296801</v>
      </c>
      <c r="N42" s="8">
        <v>485.79998779296801</v>
      </c>
      <c r="O42" s="8">
        <v>485.79998779296801</v>
      </c>
      <c r="P42" s="8">
        <v>485.79998779296801</v>
      </c>
      <c r="Q42" s="8">
        <v>485.79998779296801</v>
      </c>
      <c r="R42" s="8">
        <v>485.79998779296801</v>
      </c>
      <c r="S42" s="8">
        <v>485.79998779296801</v>
      </c>
      <c r="T42" s="8">
        <v>485.79998779296801</v>
      </c>
      <c r="U42" s="8">
        <v>485.79998779296801</v>
      </c>
      <c r="V42" s="8">
        <v>485.79998779296801</v>
      </c>
      <c r="W42" s="8">
        <v>485.79998779296801</v>
      </c>
      <c r="X42" s="8">
        <v>485.79998779296801</v>
      </c>
      <c r="Y42" s="8">
        <v>485.79998779296801</v>
      </c>
      <c r="Z42" s="8">
        <v>485.79998779296801</v>
      </c>
      <c r="AA42" s="8">
        <v>485.79998779296801</v>
      </c>
      <c r="AB42" s="8">
        <v>485.79998779296801</v>
      </c>
      <c r="AC42" s="8">
        <v>485.79998779296801</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330.31800842284997</v>
      </c>
      <c r="G45" s="8">
        <v>330.31800842284997</v>
      </c>
      <c r="H45" s="8">
        <v>830.31800842284997</v>
      </c>
      <c r="I45" s="8">
        <v>830.31800842284997</v>
      </c>
      <c r="J45" s="8">
        <v>830.31800842284997</v>
      </c>
      <c r="K45" s="8">
        <v>830.31800842284997</v>
      </c>
      <c r="L45" s="8">
        <v>830.31800842284997</v>
      </c>
      <c r="M45" s="8">
        <v>830.31800842284997</v>
      </c>
      <c r="N45" s="8">
        <v>830.31800842284997</v>
      </c>
      <c r="O45" s="8">
        <v>830.31800842284997</v>
      </c>
      <c r="P45" s="8">
        <v>830.31800842284997</v>
      </c>
      <c r="Q45" s="8">
        <v>830.31800842284997</v>
      </c>
      <c r="R45" s="8">
        <v>830.31800842284997</v>
      </c>
      <c r="S45" s="8">
        <v>830.31800842284997</v>
      </c>
      <c r="T45" s="8">
        <v>830.31800842284997</v>
      </c>
      <c r="U45" s="8">
        <v>830.31800842284997</v>
      </c>
      <c r="V45" s="8">
        <v>649.80000305175702</v>
      </c>
      <c r="W45" s="8">
        <v>649.80000305175702</v>
      </c>
      <c r="X45" s="8">
        <v>649.80000305175702</v>
      </c>
      <c r="Y45" s="8">
        <v>649.80000305175702</v>
      </c>
      <c r="Z45" s="8">
        <v>649.80000305175702</v>
      </c>
      <c r="AA45" s="8">
        <v>500</v>
      </c>
      <c r="AB45" s="8">
        <v>500</v>
      </c>
      <c r="AC45" s="8">
        <v>500</v>
      </c>
    </row>
    <row r="46" spans="1:29">
      <c r="A46" s="16" t="s">
        <v>96</v>
      </c>
      <c r="B46" s="16" t="s">
        <v>98</v>
      </c>
      <c r="C46" s="16" t="s">
        <v>133</v>
      </c>
      <c r="D46" s="16" t="s">
        <v>9</v>
      </c>
      <c r="E46" s="8">
        <v>43.200000762939403</v>
      </c>
      <c r="F46" s="8">
        <v>43.200000762939403</v>
      </c>
      <c r="G46" s="8">
        <v>43.200000762939403</v>
      </c>
      <c r="H46" s="8">
        <v>43.200000762939403</v>
      </c>
      <c r="I46" s="8">
        <v>43.200000762939403</v>
      </c>
      <c r="J46" s="8">
        <v>43.200000762939403</v>
      </c>
      <c r="K46" s="8">
        <v>43.200000762939403</v>
      </c>
      <c r="L46" s="8">
        <v>43.200000762939403</v>
      </c>
      <c r="M46" s="8">
        <v>43.200000762939403</v>
      </c>
      <c r="N46" s="8">
        <v>43.200000762939403</v>
      </c>
      <c r="O46" s="8">
        <v>43.200000762939403</v>
      </c>
      <c r="P46" s="8">
        <v>43.200000762939403</v>
      </c>
      <c r="Q46" s="8">
        <v>43.200000762939403</v>
      </c>
      <c r="R46" s="8">
        <v>43.200000762939403</v>
      </c>
      <c r="S46" s="8">
        <v>43.200000762939403</v>
      </c>
      <c r="T46" s="8">
        <v>43.200000762939403</v>
      </c>
      <c r="U46" s="8">
        <v>43.200000762939403</v>
      </c>
      <c r="V46" s="8">
        <v>43.200000762939403</v>
      </c>
      <c r="W46" s="8">
        <v>43.200000762939403</v>
      </c>
      <c r="X46" s="8">
        <v>43.200000762939403</v>
      </c>
      <c r="Y46" s="8">
        <v>43.200000762939403</v>
      </c>
      <c r="Z46" s="8">
        <v>43.200000762939403</v>
      </c>
      <c r="AA46" s="8">
        <v>43.200000762939403</v>
      </c>
      <c r="AB46" s="8">
        <v>43.200000762939403</v>
      </c>
      <c r="AC46" s="8">
        <v>43.200000762939403</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285.20001220703102</v>
      </c>
      <c r="S48" s="8">
        <v>685.20001220703102</v>
      </c>
      <c r="T48" s="8">
        <v>685.20001220703102</v>
      </c>
      <c r="U48" s="8">
        <v>685.20001220703102</v>
      </c>
      <c r="V48" s="8">
        <v>685.20001220703102</v>
      </c>
      <c r="W48" s="8">
        <v>685.20001220703102</v>
      </c>
      <c r="X48" s="8">
        <v>685.20001220703102</v>
      </c>
      <c r="Y48" s="8">
        <v>685.20001220703102</v>
      </c>
      <c r="Z48" s="8">
        <v>685.20001220703102</v>
      </c>
      <c r="AA48" s="8">
        <v>685.20001220703102</v>
      </c>
      <c r="AB48" s="8">
        <v>685.20001220703102</v>
      </c>
      <c r="AC48" s="8">
        <v>685.20001220703102</v>
      </c>
    </row>
    <row r="49" spans="1:29">
      <c r="A49" s="16" t="s">
        <v>96</v>
      </c>
      <c r="B49" s="16" t="s">
        <v>101</v>
      </c>
      <c r="C49" s="16" t="s">
        <v>136</v>
      </c>
      <c r="D49" s="16" t="s">
        <v>9</v>
      </c>
      <c r="E49" s="8">
        <v>0</v>
      </c>
      <c r="F49" s="8">
        <v>0</v>
      </c>
      <c r="G49" s="8">
        <v>0</v>
      </c>
      <c r="H49" s="8">
        <v>88.956819999999993</v>
      </c>
      <c r="I49" s="8">
        <v>88.956819999999993</v>
      </c>
      <c r="J49" s="8">
        <v>88.956819999999993</v>
      </c>
      <c r="K49" s="8">
        <v>630.7038</v>
      </c>
      <c r="L49" s="8">
        <v>1000</v>
      </c>
      <c r="M49" s="8">
        <v>1541.2128</v>
      </c>
      <c r="N49" s="8">
        <v>1541.2128</v>
      </c>
      <c r="O49" s="8">
        <v>1553.2959000000001</v>
      </c>
      <c r="P49" s="8">
        <v>1739.0053</v>
      </c>
      <c r="Q49" s="8">
        <v>1739.0053</v>
      </c>
      <c r="R49" s="8">
        <v>1739.0053</v>
      </c>
      <c r="S49" s="8">
        <v>1739.0053</v>
      </c>
      <c r="T49" s="8">
        <v>1739.0053</v>
      </c>
      <c r="U49" s="8">
        <v>1763.6480999999999</v>
      </c>
      <c r="V49" s="8">
        <v>1834.75604</v>
      </c>
      <c r="W49" s="8">
        <v>1834.75604</v>
      </c>
      <c r="X49" s="8">
        <v>1834.75604</v>
      </c>
      <c r="Y49" s="8">
        <v>1858.71533</v>
      </c>
      <c r="Z49" s="8">
        <v>1858.71533</v>
      </c>
      <c r="AA49" s="8">
        <v>1858.71533</v>
      </c>
      <c r="AB49" s="8">
        <v>1858.71533</v>
      </c>
      <c r="AC49" s="8">
        <v>1858.71533</v>
      </c>
    </row>
    <row r="50" spans="1:29">
      <c r="A50" s="16" t="s">
        <v>96</v>
      </c>
      <c r="B50" s="16" t="s">
        <v>102</v>
      </c>
      <c r="C50" s="16" t="s">
        <v>137</v>
      </c>
      <c r="D50" s="16" t="s">
        <v>9</v>
      </c>
      <c r="E50" s="8">
        <v>0</v>
      </c>
      <c r="F50" s="8">
        <v>0</v>
      </c>
      <c r="G50" s="8">
        <v>221.009994506835</v>
      </c>
      <c r="H50" s="8">
        <v>581.00999450683503</v>
      </c>
      <c r="I50" s="8">
        <v>581.00999450683503</v>
      </c>
      <c r="J50" s="8">
        <v>581.00999450683503</v>
      </c>
      <c r="K50" s="8">
        <v>581.00999450683503</v>
      </c>
      <c r="L50" s="8">
        <v>581.00999450683503</v>
      </c>
      <c r="M50" s="8">
        <v>581.00999450683503</v>
      </c>
      <c r="N50" s="8">
        <v>581.00999450683503</v>
      </c>
      <c r="O50" s="8">
        <v>1121.009994506835</v>
      </c>
      <c r="P50" s="8">
        <v>1121.009994506835</v>
      </c>
      <c r="Q50" s="8">
        <v>1121.009994506835</v>
      </c>
      <c r="R50" s="8">
        <v>1121.009994506835</v>
      </c>
      <c r="S50" s="8">
        <v>1121.009994506835</v>
      </c>
      <c r="T50" s="8">
        <v>1284.704804506835</v>
      </c>
      <c r="U50" s="8">
        <v>1284.704804506835</v>
      </c>
      <c r="V50" s="8">
        <v>1775.986494506835</v>
      </c>
      <c r="W50" s="8">
        <v>2724.6516945068352</v>
      </c>
      <c r="X50" s="8">
        <v>2724.6516945068352</v>
      </c>
      <c r="Y50" s="8">
        <v>3506.127994506835</v>
      </c>
      <c r="Z50" s="8">
        <v>3506.127994506835</v>
      </c>
      <c r="AA50" s="8">
        <v>3506.127994506835</v>
      </c>
      <c r="AB50" s="8">
        <v>3506.127994506835</v>
      </c>
      <c r="AC50" s="8">
        <v>3506.127994506835</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152.25524999999999</v>
      </c>
      <c r="Z51" s="8">
        <v>152.25524999999999</v>
      </c>
      <c r="AA51" s="8">
        <v>152.25524999999999</v>
      </c>
      <c r="AB51" s="8">
        <v>152.25524999999999</v>
      </c>
      <c r="AC51" s="8">
        <v>152.25524999999999</v>
      </c>
    </row>
    <row r="52" spans="1:29">
      <c r="A52" s="16" t="s">
        <v>96</v>
      </c>
      <c r="B52" s="16" t="s">
        <v>104</v>
      </c>
      <c r="C52" s="16" t="s">
        <v>28</v>
      </c>
      <c r="D52" s="16" t="s">
        <v>9</v>
      </c>
      <c r="E52" s="8">
        <v>1548.890014648437</v>
      </c>
      <c r="F52" s="8">
        <v>1548.890014648437</v>
      </c>
      <c r="G52" s="8">
        <v>1548.890014648437</v>
      </c>
      <c r="H52" s="8">
        <v>2948.890014648437</v>
      </c>
      <c r="I52" s="8">
        <v>2948.890014648437</v>
      </c>
      <c r="J52" s="8">
        <v>2948.890014648437</v>
      </c>
      <c r="K52" s="8">
        <v>2948.890014648437</v>
      </c>
      <c r="L52" s="8">
        <v>3033.2615846484368</v>
      </c>
      <c r="M52" s="8">
        <v>3033.2615846484368</v>
      </c>
      <c r="N52" s="8">
        <v>3033.2615846484368</v>
      </c>
      <c r="O52" s="8">
        <v>3826.3989146484373</v>
      </c>
      <c r="P52" s="8">
        <v>4683.6871146484373</v>
      </c>
      <c r="Q52" s="8">
        <v>4683.6871146484373</v>
      </c>
      <c r="R52" s="8">
        <v>4683.6871146484373</v>
      </c>
      <c r="S52" s="8">
        <v>4745.8413146484372</v>
      </c>
      <c r="T52" s="8">
        <v>6964.0275146484364</v>
      </c>
      <c r="U52" s="8">
        <v>7148.8900146484375</v>
      </c>
      <c r="V52" s="8">
        <v>7148.8900146484375</v>
      </c>
      <c r="W52" s="8">
        <v>6696</v>
      </c>
      <c r="X52" s="8">
        <v>6696</v>
      </c>
      <c r="Y52" s="8">
        <v>6696</v>
      </c>
      <c r="Z52" s="8">
        <v>6696</v>
      </c>
      <c r="AA52" s="8">
        <v>6696</v>
      </c>
      <c r="AB52" s="8">
        <v>6696</v>
      </c>
      <c r="AC52" s="8">
        <v>6696</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652.47999572753906</v>
      </c>
      <c r="H55" s="8">
        <v>2452.4799957275391</v>
      </c>
      <c r="I55" s="8">
        <v>2452.4799957275391</v>
      </c>
      <c r="J55" s="8">
        <v>2452.4799957275391</v>
      </c>
      <c r="K55" s="8">
        <v>2452.4799957275391</v>
      </c>
      <c r="L55" s="8">
        <v>2452.4799957275391</v>
      </c>
      <c r="M55" s="8">
        <v>2452.4799957275391</v>
      </c>
      <c r="N55" s="8">
        <v>2452.4799957275391</v>
      </c>
      <c r="O55" s="8">
        <v>2452.4799957275391</v>
      </c>
      <c r="P55" s="8">
        <v>2452.4799957275391</v>
      </c>
      <c r="Q55" s="8">
        <v>2280</v>
      </c>
      <c r="R55" s="8">
        <v>2280</v>
      </c>
      <c r="S55" s="8">
        <v>2280</v>
      </c>
      <c r="T55" s="8">
        <v>2280</v>
      </c>
      <c r="U55" s="8">
        <v>2280</v>
      </c>
      <c r="V55" s="8">
        <v>2010</v>
      </c>
      <c r="W55" s="8">
        <v>2010</v>
      </c>
      <c r="X55" s="8">
        <v>2010</v>
      </c>
      <c r="Y55" s="8">
        <v>2010.0022416227</v>
      </c>
      <c r="Z55" s="8">
        <v>2010.0022416270001</v>
      </c>
      <c r="AA55" s="8">
        <v>2010.0022416306001</v>
      </c>
      <c r="AB55" s="8">
        <v>2010.0022416316999</v>
      </c>
      <c r="AC55" s="8">
        <v>2010.0022416331001</v>
      </c>
    </row>
    <row r="56" spans="1:29">
      <c r="A56" s="16" t="s">
        <v>161</v>
      </c>
      <c r="B56" s="16" t="s">
        <v>108</v>
      </c>
      <c r="C56" s="16" t="s">
        <v>142</v>
      </c>
      <c r="D56" s="16" t="s">
        <v>9</v>
      </c>
      <c r="E56" s="8">
        <v>113.19000244140599</v>
      </c>
      <c r="F56" s="8">
        <v>815.19000244140602</v>
      </c>
      <c r="G56" s="8">
        <v>815.19000244140602</v>
      </c>
      <c r="H56" s="8">
        <v>815.19000244140602</v>
      </c>
      <c r="I56" s="8">
        <v>1734.190002441406</v>
      </c>
      <c r="J56" s="8">
        <v>1734.190002441406</v>
      </c>
      <c r="K56" s="8">
        <v>1734.190002441406</v>
      </c>
      <c r="L56" s="8">
        <v>1734.190002441406</v>
      </c>
      <c r="M56" s="8">
        <v>1734.190002441406</v>
      </c>
      <c r="N56" s="8">
        <v>1734.190002441406</v>
      </c>
      <c r="O56" s="8">
        <v>1734.1906217474561</v>
      </c>
      <c r="P56" s="8">
        <v>2534.1906024414061</v>
      </c>
      <c r="Q56" s="8">
        <v>2534.1906024414061</v>
      </c>
      <c r="R56" s="8">
        <v>2834.1900024414063</v>
      </c>
      <c r="S56" s="8">
        <v>2834.1900024414063</v>
      </c>
      <c r="T56" s="8">
        <v>4300.4077024414064</v>
      </c>
      <c r="U56" s="8">
        <v>4786.4785024414068</v>
      </c>
      <c r="V56" s="8">
        <v>4786.4785024414068</v>
      </c>
      <c r="W56" s="8">
        <v>4786.4785024414068</v>
      </c>
      <c r="X56" s="8">
        <v>4786.4785024414068</v>
      </c>
      <c r="Y56" s="8">
        <v>4786.4785024414068</v>
      </c>
      <c r="Z56" s="8">
        <v>4786.4785024414068</v>
      </c>
      <c r="AA56" s="8">
        <v>4786.4785024414068</v>
      </c>
      <c r="AB56" s="8">
        <v>4673.2885000000006</v>
      </c>
      <c r="AC56" s="8">
        <v>4673.2885000000006</v>
      </c>
    </row>
    <row r="57" spans="1:29">
      <c r="A57" s="16" t="s">
        <v>161</v>
      </c>
      <c r="B57" s="16" t="s">
        <v>109</v>
      </c>
      <c r="C57" s="16" t="s">
        <v>143</v>
      </c>
      <c r="D57" s="16" t="s">
        <v>9</v>
      </c>
      <c r="E57" s="8">
        <v>198.94000244140599</v>
      </c>
      <c r="F57" s="8">
        <v>198.94000244140599</v>
      </c>
      <c r="G57" s="8">
        <v>198.94000244140599</v>
      </c>
      <c r="H57" s="8">
        <v>235.13245044140598</v>
      </c>
      <c r="I57" s="8">
        <v>235.13245044140598</v>
      </c>
      <c r="J57" s="8">
        <v>235.13245044140598</v>
      </c>
      <c r="K57" s="8">
        <v>235.13245044140598</v>
      </c>
      <c r="L57" s="8">
        <v>235.13245044140598</v>
      </c>
      <c r="M57" s="8">
        <v>235.13245044140598</v>
      </c>
      <c r="N57" s="8">
        <v>235.13245044140598</v>
      </c>
      <c r="O57" s="8">
        <v>275.82389244140597</v>
      </c>
      <c r="P57" s="8">
        <v>303.34280244140598</v>
      </c>
      <c r="Q57" s="8">
        <v>303.34280244140598</v>
      </c>
      <c r="R57" s="8">
        <v>303.34280244140598</v>
      </c>
      <c r="S57" s="8">
        <v>303.34280244140598</v>
      </c>
      <c r="T57" s="8">
        <v>303.34280244140598</v>
      </c>
      <c r="U57" s="8">
        <v>303.69204744140598</v>
      </c>
      <c r="V57" s="8">
        <v>263.15787</v>
      </c>
      <c r="W57" s="8">
        <v>263.56835999999998</v>
      </c>
      <c r="X57" s="8">
        <v>268.36414000000002</v>
      </c>
      <c r="Y57" s="8">
        <v>277.31707999999998</v>
      </c>
      <c r="Z57" s="8">
        <v>277.31707999999998</v>
      </c>
      <c r="AA57" s="8">
        <v>277.31707999999998</v>
      </c>
      <c r="AB57" s="8">
        <v>277.31707999999998</v>
      </c>
      <c r="AC57" s="8">
        <v>277.31707999999998</v>
      </c>
    </row>
    <row r="58" spans="1:29">
      <c r="A58" s="16" t="s">
        <v>161</v>
      </c>
      <c r="B58" s="16" t="s">
        <v>110</v>
      </c>
      <c r="C58" s="16" t="s">
        <v>144</v>
      </c>
      <c r="D58" s="16" t="s">
        <v>9</v>
      </c>
      <c r="E58" s="8">
        <v>0</v>
      </c>
      <c r="F58" s="8">
        <v>0</v>
      </c>
      <c r="G58" s="8">
        <v>0</v>
      </c>
      <c r="H58" s="8">
        <v>0</v>
      </c>
      <c r="I58" s="8">
        <v>0</v>
      </c>
      <c r="J58" s="8">
        <v>100.800003051757</v>
      </c>
      <c r="K58" s="8">
        <v>100.800003051757</v>
      </c>
      <c r="L58" s="8">
        <v>100.800003051757</v>
      </c>
      <c r="M58" s="8">
        <v>100.800003051757</v>
      </c>
      <c r="N58" s="8">
        <v>100.800003051757</v>
      </c>
      <c r="O58" s="8">
        <v>100.800003051757</v>
      </c>
      <c r="P58" s="8">
        <v>100.800003051757</v>
      </c>
      <c r="Q58" s="8">
        <v>306.22520305175698</v>
      </c>
      <c r="R58" s="8">
        <v>306.22520305175698</v>
      </c>
      <c r="S58" s="8">
        <v>1021.643703051757</v>
      </c>
      <c r="T58" s="8">
        <v>1021.643703051757</v>
      </c>
      <c r="U58" s="8">
        <v>1804.8172030517569</v>
      </c>
      <c r="V58" s="8">
        <v>1804.8172030517569</v>
      </c>
      <c r="W58" s="8">
        <v>1804.8172030517569</v>
      </c>
      <c r="X58" s="8">
        <v>2374.334003051757</v>
      </c>
      <c r="Y58" s="8">
        <v>2374.334003051757</v>
      </c>
      <c r="Z58" s="8">
        <v>2374.334003051757</v>
      </c>
      <c r="AA58" s="8">
        <v>2374.334003051757</v>
      </c>
      <c r="AB58" s="8">
        <v>2374.334003051757</v>
      </c>
      <c r="AC58" s="8">
        <v>2374.334003051757</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1.2738463999999999E-4</v>
      </c>
      <c r="AA59" s="8">
        <v>1.2739106E-4</v>
      </c>
      <c r="AB59" s="8">
        <v>1.2739513E-4</v>
      </c>
      <c r="AC59" s="8">
        <v>1.2739674E-4</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113</v>
      </c>
      <c r="M61" s="8">
        <v>113</v>
      </c>
      <c r="N61" s="8">
        <v>113</v>
      </c>
      <c r="O61" s="8">
        <v>213</v>
      </c>
      <c r="P61" s="8">
        <v>213</v>
      </c>
      <c r="Q61" s="8">
        <v>213</v>
      </c>
      <c r="R61" s="8">
        <v>213</v>
      </c>
      <c r="S61" s="8">
        <v>100</v>
      </c>
      <c r="T61" s="8">
        <v>100</v>
      </c>
      <c r="U61" s="8">
        <v>100</v>
      </c>
      <c r="V61" s="8">
        <v>100</v>
      </c>
      <c r="W61" s="8">
        <v>100</v>
      </c>
      <c r="X61" s="8">
        <v>100</v>
      </c>
      <c r="Y61" s="8">
        <v>100</v>
      </c>
      <c r="Z61" s="8">
        <v>300</v>
      </c>
      <c r="AA61" s="8">
        <v>300</v>
      </c>
      <c r="AB61" s="8">
        <v>300</v>
      </c>
      <c r="AC61" s="8">
        <v>300</v>
      </c>
    </row>
    <row r="62" spans="1:29">
      <c r="A62" s="16" t="s">
        <v>161</v>
      </c>
      <c r="B62" s="16" t="s">
        <v>185</v>
      </c>
      <c r="C62" s="16" t="s">
        <v>186</v>
      </c>
      <c r="D62" s="16" t="s">
        <v>9</v>
      </c>
      <c r="E62" s="8">
        <v>0</v>
      </c>
      <c r="F62" s="8">
        <v>0</v>
      </c>
      <c r="G62" s="8">
        <v>0</v>
      </c>
      <c r="H62" s="8">
        <v>0</v>
      </c>
      <c r="I62" s="8">
        <v>0</v>
      </c>
      <c r="J62" s="8">
        <v>0</v>
      </c>
      <c r="K62" s="8">
        <v>0</v>
      </c>
      <c r="L62" s="8">
        <v>0</v>
      </c>
      <c r="M62" s="8">
        <v>0</v>
      </c>
      <c r="N62" s="8">
        <v>0</v>
      </c>
      <c r="O62" s="8">
        <v>0</v>
      </c>
      <c r="P62" s="8">
        <v>400.00011378855601</v>
      </c>
      <c r="Q62" s="8">
        <v>400.00019739151998</v>
      </c>
      <c r="R62" s="8">
        <v>400.00019781923999</v>
      </c>
      <c r="S62" s="8">
        <v>400.00026337435997</v>
      </c>
      <c r="T62" s="8">
        <v>400.00026338134001</v>
      </c>
      <c r="U62" s="8">
        <v>1343.5720999999999</v>
      </c>
      <c r="V62" s="8">
        <v>1343.5720999999999</v>
      </c>
      <c r="W62" s="8">
        <v>1343.5720999999999</v>
      </c>
      <c r="X62" s="8">
        <v>1343.5720999999999</v>
      </c>
      <c r="Y62" s="8">
        <v>1599.1640299999999</v>
      </c>
      <c r="Z62" s="8">
        <v>1599.1640299999999</v>
      </c>
      <c r="AA62" s="8">
        <v>1599.1640299999999</v>
      </c>
      <c r="AB62" s="8">
        <v>1599.1640299999999</v>
      </c>
      <c r="AC62" s="8">
        <v>1599.1640299999999</v>
      </c>
    </row>
    <row r="63" spans="1:29">
      <c r="A63" s="16" t="s">
        <v>162</v>
      </c>
      <c r="B63" s="16" t="s">
        <v>114</v>
      </c>
      <c r="C63" s="16" t="s">
        <v>259</v>
      </c>
      <c r="D63" s="16" t="s">
        <v>9</v>
      </c>
      <c r="E63" s="8">
        <v>0</v>
      </c>
      <c r="F63" s="8">
        <v>0</v>
      </c>
      <c r="G63" s="8">
        <v>0</v>
      </c>
      <c r="H63" s="8">
        <v>165.11332999999999</v>
      </c>
      <c r="I63" s="8">
        <v>165.11332999999999</v>
      </c>
      <c r="J63" s="8">
        <v>165.11332999999999</v>
      </c>
      <c r="K63" s="8">
        <v>165.11332999999999</v>
      </c>
      <c r="L63" s="8">
        <v>377</v>
      </c>
      <c r="M63" s="8">
        <v>377.00025440159999</v>
      </c>
      <c r="N63" s="8">
        <v>377.00025440243002</v>
      </c>
      <c r="O63" s="8">
        <v>377.00025440284003</v>
      </c>
      <c r="P63" s="8">
        <v>377.00025440598</v>
      </c>
      <c r="Q63" s="8">
        <v>377.00025440885997</v>
      </c>
      <c r="R63" s="8">
        <v>377.00025441144999</v>
      </c>
      <c r="S63" s="8">
        <v>377.00025441334998</v>
      </c>
      <c r="T63" s="8">
        <v>377.00025445767</v>
      </c>
      <c r="U63" s="8">
        <v>377.00025447411002</v>
      </c>
      <c r="V63" s="8">
        <v>377.00025448125001</v>
      </c>
      <c r="W63" s="8">
        <v>571.86298999999997</v>
      </c>
      <c r="X63" s="8">
        <v>571.86298999999997</v>
      </c>
      <c r="Y63" s="8">
        <v>571.86298999999997</v>
      </c>
      <c r="Z63" s="8">
        <v>959.42412999999999</v>
      </c>
      <c r="AA63" s="8">
        <v>959.42412999999999</v>
      </c>
      <c r="AB63" s="8">
        <v>959.42412999999999</v>
      </c>
      <c r="AC63" s="8">
        <v>959.42412999999999</v>
      </c>
    </row>
    <row r="64" spans="1:29">
      <c r="A64" s="16" t="s">
        <v>162</v>
      </c>
      <c r="B64" s="16" t="s">
        <v>115</v>
      </c>
      <c r="C64" s="16" t="s">
        <v>258</v>
      </c>
      <c r="D64" s="16" t="s">
        <v>9</v>
      </c>
      <c r="E64" s="8">
        <v>699.89999008178654</v>
      </c>
      <c r="F64" s="8">
        <v>699.89999008178654</v>
      </c>
      <c r="G64" s="8">
        <v>699.89999008178654</v>
      </c>
      <c r="H64" s="8">
        <v>1555.7114500817866</v>
      </c>
      <c r="I64" s="8">
        <v>1555.7114500817866</v>
      </c>
      <c r="J64" s="8">
        <v>1555.7114500817866</v>
      </c>
      <c r="K64" s="8">
        <v>1555.7114500817866</v>
      </c>
      <c r="L64" s="8">
        <v>1555.7114500817866</v>
      </c>
      <c r="M64" s="8">
        <v>1675.7247900817865</v>
      </c>
      <c r="N64" s="8">
        <v>1675.7247900817865</v>
      </c>
      <c r="O64" s="8">
        <v>1675.7247900817865</v>
      </c>
      <c r="P64" s="8">
        <v>1675.7247900817865</v>
      </c>
      <c r="Q64" s="8">
        <v>1675.7247900817865</v>
      </c>
      <c r="R64" s="8">
        <v>1675.7247900817865</v>
      </c>
      <c r="S64" s="8">
        <v>1675.7247900817865</v>
      </c>
      <c r="T64" s="8">
        <v>1675.7247900817865</v>
      </c>
      <c r="U64" s="8">
        <v>1680.5648500817865</v>
      </c>
      <c r="V64" s="8">
        <v>1785.4835631335445</v>
      </c>
      <c r="W64" s="8">
        <v>1531.6999931335445</v>
      </c>
      <c r="X64" s="8">
        <v>1589.6537331335444</v>
      </c>
      <c r="Y64" s="8">
        <v>1589.6537331335444</v>
      </c>
      <c r="Z64" s="8">
        <v>1630.999992370605</v>
      </c>
      <c r="AA64" s="8">
        <v>1630.999992370605</v>
      </c>
      <c r="AB64" s="8">
        <v>1403</v>
      </c>
      <c r="AC64" s="8">
        <v>1403</v>
      </c>
    </row>
    <row r="65" spans="1:29">
      <c r="A65" s="16" t="s">
        <v>162</v>
      </c>
      <c r="B65" s="16" t="s">
        <v>116</v>
      </c>
      <c r="C65" s="16" t="s">
        <v>260</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524.34999084472611</v>
      </c>
      <c r="Q65" s="8">
        <v>524.34999084472611</v>
      </c>
      <c r="R65" s="8">
        <v>524.34999084472611</v>
      </c>
      <c r="S65" s="8">
        <v>524.34999084472611</v>
      </c>
      <c r="T65" s="8">
        <v>524.34999084472611</v>
      </c>
      <c r="U65" s="8">
        <v>524.34999084472611</v>
      </c>
      <c r="V65" s="8">
        <v>524.34999084472611</v>
      </c>
      <c r="W65" s="8">
        <v>444.39999389648403</v>
      </c>
      <c r="X65" s="8">
        <v>444.39999389648403</v>
      </c>
      <c r="Y65" s="8">
        <v>444.39999389648403</v>
      </c>
      <c r="Z65" s="8">
        <v>204.39999389648401</v>
      </c>
      <c r="AA65" s="8">
        <v>204.39999389648401</v>
      </c>
      <c r="AB65" s="8">
        <v>0</v>
      </c>
      <c r="AC65" s="8">
        <v>0</v>
      </c>
    </row>
    <row r="66" spans="1:29">
      <c r="A66" s="16" t="s">
        <v>162</v>
      </c>
      <c r="B66" s="16" t="s">
        <v>117</v>
      </c>
      <c r="C66" s="16" t="s">
        <v>261</v>
      </c>
      <c r="D66" s="16" t="s">
        <v>9</v>
      </c>
      <c r="E66" s="8">
        <v>465.74999618530251</v>
      </c>
      <c r="F66" s="8">
        <v>465.74999618530251</v>
      </c>
      <c r="G66" s="8">
        <v>465.74999618530251</v>
      </c>
      <c r="H66" s="8">
        <v>465.74999618530251</v>
      </c>
      <c r="I66" s="8">
        <v>465.74999618530251</v>
      </c>
      <c r="J66" s="8">
        <v>465.74999618530251</v>
      </c>
      <c r="K66" s="8">
        <v>465.74999618530251</v>
      </c>
      <c r="L66" s="8">
        <v>465.74999618530251</v>
      </c>
      <c r="M66" s="8">
        <v>677.88096548041256</v>
      </c>
      <c r="N66" s="8">
        <v>677.88096548122257</v>
      </c>
      <c r="O66" s="8">
        <v>677.88096548370254</v>
      </c>
      <c r="P66" s="8">
        <v>677.88096548774251</v>
      </c>
      <c r="Q66" s="8">
        <v>677.88096549314253</v>
      </c>
      <c r="R66" s="8">
        <v>677.88096549588261</v>
      </c>
      <c r="S66" s="8">
        <v>677.88096549778254</v>
      </c>
      <c r="T66" s="8">
        <v>677.88096550682258</v>
      </c>
      <c r="U66" s="8">
        <v>1108.716446948242</v>
      </c>
      <c r="V66" s="8">
        <v>1108.716446948242</v>
      </c>
      <c r="W66" s="8">
        <v>1108.716446948242</v>
      </c>
      <c r="X66" s="8">
        <v>1517.5797969482419</v>
      </c>
      <c r="Y66" s="8">
        <v>2524.622096948242</v>
      </c>
      <c r="Z66" s="8">
        <v>2573.6999969482422</v>
      </c>
      <c r="AA66" s="8">
        <v>2573.6999969482422</v>
      </c>
      <c r="AB66" s="8">
        <v>2348</v>
      </c>
      <c r="AC66" s="8">
        <v>2348</v>
      </c>
    </row>
    <row r="67" spans="1:29">
      <c r="A67" s="16" t="s">
        <v>162</v>
      </c>
      <c r="B67" s="16" t="s">
        <v>118</v>
      </c>
      <c r="C67" s="16" t="s">
        <v>257</v>
      </c>
      <c r="D67" s="16" t="s">
        <v>9</v>
      </c>
      <c r="E67" s="8">
        <v>2082.6600036621071</v>
      </c>
      <c r="F67" s="8">
        <v>2082.6600036621071</v>
      </c>
      <c r="G67" s="8">
        <v>2082.6600036621071</v>
      </c>
      <c r="H67" s="8">
        <v>2805.9751236621073</v>
      </c>
      <c r="I67" s="8">
        <v>2805.9751236621073</v>
      </c>
      <c r="J67" s="8">
        <v>2805.9751236621073</v>
      </c>
      <c r="K67" s="8">
        <v>2805.9751236621073</v>
      </c>
      <c r="L67" s="8">
        <v>2805.9751236621073</v>
      </c>
      <c r="M67" s="8">
        <v>3702.2252036621071</v>
      </c>
      <c r="N67" s="8">
        <v>3702.2252036621071</v>
      </c>
      <c r="O67" s="8">
        <v>3702.2252036621071</v>
      </c>
      <c r="P67" s="8">
        <v>3635.0252067138649</v>
      </c>
      <c r="Q67" s="8">
        <v>3215.0252067138649</v>
      </c>
      <c r="R67" s="8">
        <v>3215.0252067138649</v>
      </c>
      <c r="S67" s="8">
        <v>3033.3252097656227</v>
      </c>
      <c r="T67" s="8">
        <v>3033.3252097656227</v>
      </c>
      <c r="U67" s="8">
        <v>3013.8252097656227</v>
      </c>
      <c r="V67" s="8">
        <v>3137.1081036621081</v>
      </c>
      <c r="W67" s="8">
        <v>3137.1081036621081</v>
      </c>
      <c r="X67" s="8">
        <v>2273.5481061035152</v>
      </c>
      <c r="Y67" s="8">
        <v>2470.1000061035147</v>
      </c>
      <c r="Z67" s="8">
        <v>2345.6000061035147</v>
      </c>
      <c r="AA67" s="8">
        <v>2345.6000061035147</v>
      </c>
      <c r="AB67" s="8">
        <v>2345.6000061035147</v>
      </c>
      <c r="AC67" s="8">
        <v>2345.6000061035147</v>
      </c>
    </row>
    <row r="68" spans="1:29">
      <c r="A68" s="16" t="s">
        <v>162</v>
      </c>
      <c r="B68" s="16" t="s">
        <v>119</v>
      </c>
      <c r="C68" s="16" t="s">
        <v>263</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262</v>
      </c>
      <c r="C69" s="16" t="s">
        <v>148</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163</v>
      </c>
      <c r="B70" s="16" t="s">
        <v>120</v>
      </c>
      <c r="C70" s="16" t="s">
        <v>149</v>
      </c>
      <c r="D70" s="16" t="s">
        <v>9</v>
      </c>
      <c r="E70" s="8">
        <v>324.5</v>
      </c>
      <c r="F70" s="8">
        <v>324.5</v>
      </c>
      <c r="G70" s="8">
        <v>324.5</v>
      </c>
      <c r="H70" s="8">
        <v>324.5</v>
      </c>
      <c r="I70" s="8">
        <v>324.5</v>
      </c>
      <c r="J70" s="8">
        <v>324.5</v>
      </c>
      <c r="K70" s="8">
        <v>324.5</v>
      </c>
      <c r="L70" s="8">
        <v>324.5</v>
      </c>
      <c r="M70" s="8">
        <v>324.5</v>
      </c>
      <c r="N70" s="8">
        <v>198</v>
      </c>
      <c r="O70" s="8">
        <v>198</v>
      </c>
      <c r="P70" s="8">
        <v>461.11962999999997</v>
      </c>
      <c r="Q70" s="8">
        <v>441.55806999999999</v>
      </c>
      <c r="R70" s="8">
        <v>441.55806999999999</v>
      </c>
      <c r="S70" s="8">
        <v>422.34050000000002</v>
      </c>
      <c r="T70" s="8">
        <v>439.26069999999999</v>
      </c>
      <c r="U70" s="8">
        <v>470.84280000000001</v>
      </c>
      <c r="V70" s="8">
        <v>470.84280000000001</v>
      </c>
      <c r="W70" s="8">
        <v>470.84280000000001</v>
      </c>
      <c r="X70" s="8">
        <v>470.84280000000001</v>
      </c>
      <c r="Y70" s="8">
        <v>485.3202</v>
      </c>
      <c r="Z70" s="8">
        <v>485.3202</v>
      </c>
      <c r="AA70" s="8">
        <v>485.3202</v>
      </c>
      <c r="AB70" s="8">
        <v>485.3202</v>
      </c>
      <c r="AC70" s="8">
        <v>485.3202</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163</v>
      </c>
      <c r="B72" s="16" t="s">
        <v>122</v>
      </c>
      <c r="C72" s="16" t="s">
        <v>151</v>
      </c>
      <c r="D72" s="16" t="s">
        <v>9</v>
      </c>
      <c r="E72" s="8">
        <v>1343.0600090026815</v>
      </c>
      <c r="F72" s="8">
        <v>1343.0600090026815</v>
      </c>
      <c r="G72" s="8">
        <v>1343.0600090026815</v>
      </c>
      <c r="H72" s="8">
        <v>1687.8953790026815</v>
      </c>
      <c r="I72" s="8">
        <v>1687.8953790026815</v>
      </c>
      <c r="J72" s="8">
        <v>1687.8953790026815</v>
      </c>
      <c r="K72" s="8">
        <v>1687.8953790026815</v>
      </c>
      <c r="L72" s="8">
        <v>1589.1953820544393</v>
      </c>
      <c r="M72" s="8">
        <v>1589.1953820544393</v>
      </c>
      <c r="N72" s="8">
        <v>1517.7953805285604</v>
      </c>
      <c r="O72" s="8">
        <v>1537.7932474768036</v>
      </c>
      <c r="P72" s="8">
        <v>2488.1600074768035</v>
      </c>
      <c r="Q72" s="8">
        <v>2488.1600074768035</v>
      </c>
      <c r="R72" s="8">
        <v>2161.460006713864</v>
      </c>
      <c r="S72" s="8">
        <v>2161.460006713864</v>
      </c>
      <c r="T72" s="8">
        <v>2277.545562713864</v>
      </c>
      <c r="U72" s="8">
        <v>2277.545562713864</v>
      </c>
      <c r="V72" s="8">
        <v>2063.6855621035129</v>
      </c>
      <c r="W72" s="8">
        <v>2558.929206103513</v>
      </c>
      <c r="X72" s="8">
        <v>2558.929206103513</v>
      </c>
      <c r="Y72" s="8">
        <v>2558.929206103513</v>
      </c>
      <c r="Z72" s="8">
        <v>2597.9594061035132</v>
      </c>
      <c r="AA72" s="8">
        <v>2597.9594061035132</v>
      </c>
      <c r="AB72" s="8">
        <v>2597.9594061035132</v>
      </c>
      <c r="AC72" s="8">
        <v>2597.9594061035132</v>
      </c>
    </row>
    <row r="73" spans="1:29">
      <c r="A73" s="16" t="s">
        <v>163</v>
      </c>
      <c r="B73" s="16" t="s">
        <v>123</v>
      </c>
      <c r="C73" s="16" t="s">
        <v>152</v>
      </c>
      <c r="D73" s="16" t="s">
        <v>9</v>
      </c>
      <c r="E73" s="8">
        <v>90.75</v>
      </c>
      <c r="F73" s="8">
        <v>90.75</v>
      </c>
      <c r="G73" s="8">
        <v>90.75</v>
      </c>
      <c r="H73" s="8">
        <v>90.75</v>
      </c>
      <c r="I73" s="8">
        <v>90.75</v>
      </c>
      <c r="J73" s="8">
        <v>0</v>
      </c>
      <c r="K73" s="8">
        <v>0</v>
      </c>
      <c r="L73" s="8">
        <v>0</v>
      </c>
      <c r="M73" s="8">
        <v>0</v>
      </c>
      <c r="N73" s="8">
        <v>0</v>
      </c>
      <c r="O73" s="8">
        <v>0</v>
      </c>
      <c r="P73" s="8">
        <v>0</v>
      </c>
      <c r="Q73" s="8">
        <v>0</v>
      </c>
      <c r="R73" s="8">
        <v>105.26314499999999</v>
      </c>
      <c r="S73" s="8">
        <v>105.26314499999999</v>
      </c>
      <c r="T73" s="8">
        <v>105.74007400000001</v>
      </c>
      <c r="U73" s="8">
        <v>105.74007400000001</v>
      </c>
      <c r="V73" s="8">
        <v>105.74007400000001</v>
      </c>
      <c r="W73" s="8">
        <v>105.83968</v>
      </c>
      <c r="X73" s="8">
        <v>105.83968</v>
      </c>
      <c r="Y73" s="8">
        <v>107.59945</v>
      </c>
      <c r="Z73" s="8">
        <v>107.59945</v>
      </c>
      <c r="AA73" s="8">
        <v>107.59945</v>
      </c>
      <c r="AB73" s="8">
        <v>107.59945</v>
      </c>
      <c r="AC73" s="8">
        <v>107.59945</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422.40000152587891</v>
      </c>
      <c r="Q74" s="8">
        <v>422.40000152587891</v>
      </c>
      <c r="R74" s="8">
        <v>422.40000152587891</v>
      </c>
      <c r="S74" s="8">
        <v>422.40000152587891</v>
      </c>
      <c r="T74" s="8">
        <v>422.40000152587891</v>
      </c>
      <c r="U74" s="8">
        <v>422.40000152587891</v>
      </c>
      <c r="V74" s="8">
        <v>422.40000152587891</v>
      </c>
      <c r="W74" s="8">
        <v>422.40000152587891</v>
      </c>
      <c r="X74" s="8">
        <v>210</v>
      </c>
      <c r="Y74" s="8">
        <v>579.34158000000002</v>
      </c>
      <c r="Z74" s="8">
        <v>579.34158000000002</v>
      </c>
      <c r="AA74" s="8">
        <v>579.34158000000002</v>
      </c>
      <c r="AB74" s="8">
        <v>579.34158000000002</v>
      </c>
      <c r="AC74" s="8">
        <v>579.34158000000002</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136</v>
      </c>
      <c r="H77" s="8">
        <v>136</v>
      </c>
      <c r="I77" s="8">
        <v>70</v>
      </c>
      <c r="J77" s="8">
        <v>70</v>
      </c>
      <c r="K77" s="8">
        <v>70</v>
      </c>
      <c r="L77" s="8">
        <v>70</v>
      </c>
      <c r="M77" s="8">
        <v>70</v>
      </c>
      <c r="N77" s="8">
        <v>0</v>
      </c>
      <c r="O77" s="8">
        <v>0</v>
      </c>
      <c r="P77" s="8">
        <v>136.24077</v>
      </c>
      <c r="Q77" s="8">
        <v>169.77068</v>
      </c>
      <c r="R77" s="8">
        <v>169.77068</v>
      </c>
      <c r="S77" s="8">
        <v>169.77068</v>
      </c>
      <c r="T77" s="8">
        <v>200.57794000000001</v>
      </c>
      <c r="U77" s="8">
        <v>200.57794000000001</v>
      </c>
      <c r="V77" s="8">
        <v>200.57794000000001</v>
      </c>
      <c r="W77" s="8">
        <v>202.2319</v>
      </c>
      <c r="X77" s="8">
        <v>202.2319</v>
      </c>
      <c r="Y77" s="8">
        <v>203.58353</v>
      </c>
      <c r="Z77" s="8">
        <v>203.58353</v>
      </c>
      <c r="AA77" s="8">
        <v>203.58353</v>
      </c>
      <c r="AB77" s="8">
        <v>203.58353</v>
      </c>
      <c r="AC77" s="8">
        <v>203.58353</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302.04705999999999</v>
      </c>
      <c r="H79" s="8">
        <v>399.16551000000004</v>
      </c>
      <c r="I79" s="8">
        <v>399.16551000000004</v>
      </c>
      <c r="J79" s="8">
        <v>399.16551000000004</v>
      </c>
      <c r="K79" s="8">
        <v>399.16551000000004</v>
      </c>
      <c r="L79" s="8">
        <v>399.16551000000004</v>
      </c>
      <c r="M79" s="8">
        <v>399.16551000000004</v>
      </c>
      <c r="N79" s="8">
        <v>399.16551000000004</v>
      </c>
      <c r="O79" s="8">
        <v>399.16551000000004</v>
      </c>
      <c r="P79" s="8">
        <v>399.16551000000004</v>
      </c>
      <c r="Q79" s="8">
        <v>399.16551000000004</v>
      </c>
      <c r="R79" s="8">
        <v>399.16551000000004</v>
      </c>
      <c r="S79" s="8">
        <v>399.16551000000004</v>
      </c>
      <c r="T79" s="8">
        <v>399.16551000000004</v>
      </c>
      <c r="U79" s="8">
        <v>399.16551000000004</v>
      </c>
      <c r="V79" s="8">
        <v>399.16551000000004</v>
      </c>
      <c r="W79" s="8">
        <v>399.16551000000004</v>
      </c>
      <c r="X79" s="8">
        <v>399.16551000000004</v>
      </c>
      <c r="Y79" s="8">
        <v>399.16551000000004</v>
      </c>
      <c r="Z79" s="8">
        <v>399.16551000000004</v>
      </c>
      <c r="AA79" s="8">
        <v>399.16551000000004</v>
      </c>
      <c r="AB79" s="8">
        <v>399.16551000000004</v>
      </c>
      <c r="AC79" s="8">
        <v>231.16551000000001</v>
      </c>
    </row>
    <row r="80" spans="1:29">
      <c r="A80" s="16" t="s">
        <v>164</v>
      </c>
      <c r="B80" s="16" t="s">
        <v>130</v>
      </c>
      <c r="C80" s="16" t="s">
        <v>159</v>
      </c>
      <c r="D80" s="16" t="s">
        <v>9</v>
      </c>
      <c r="E80" s="8">
        <v>251.34999847412098</v>
      </c>
      <c r="F80" s="8">
        <v>251.34999847412098</v>
      </c>
      <c r="G80" s="8">
        <v>251.34999847412098</v>
      </c>
      <c r="H80" s="8">
        <v>438.70935847412102</v>
      </c>
      <c r="I80" s="8">
        <v>558.39476847412107</v>
      </c>
      <c r="J80" s="8">
        <v>678.08015847412094</v>
      </c>
      <c r="K80" s="8">
        <v>797.76559847412102</v>
      </c>
      <c r="L80" s="8">
        <v>917.45094847412099</v>
      </c>
      <c r="M80" s="8">
        <v>997.79762847412098</v>
      </c>
      <c r="N80" s="8">
        <v>1099.9249984741209</v>
      </c>
      <c r="O80" s="8">
        <v>1174.0944984741209</v>
      </c>
      <c r="P80" s="8">
        <v>1293.7798984741212</v>
      </c>
      <c r="Q80" s="8">
        <v>1413.4653984741208</v>
      </c>
      <c r="R80" s="8">
        <v>1533.1506984741209</v>
      </c>
      <c r="S80" s="8">
        <v>1533.1506984741209</v>
      </c>
      <c r="T80" s="8">
        <v>1533.1506984741209</v>
      </c>
      <c r="U80" s="8">
        <v>1533.1506984741209</v>
      </c>
      <c r="V80" s="8">
        <v>1533.1506984741209</v>
      </c>
      <c r="W80" s="8">
        <v>1533.1506984741209</v>
      </c>
      <c r="X80" s="8">
        <v>1533.1506984741209</v>
      </c>
      <c r="Y80" s="8">
        <v>1533.1506984741209</v>
      </c>
      <c r="Z80" s="8">
        <v>1533.1506984741209</v>
      </c>
      <c r="AA80" s="8">
        <v>1533.1506984741209</v>
      </c>
      <c r="AB80" s="8">
        <v>1533.1506984741209</v>
      </c>
      <c r="AC80" s="8">
        <v>1393.4006984741211</v>
      </c>
    </row>
    <row r="81" spans="1:29">
      <c r="A81" s="16" t="s">
        <v>164</v>
      </c>
      <c r="B81" s="16" t="s">
        <v>131</v>
      </c>
      <c r="C81" s="16" t="s">
        <v>160</v>
      </c>
      <c r="D81" s="16" t="s">
        <v>9</v>
      </c>
      <c r="E81" s="8">
        <v>843.89999008178654</v>
      </c>
      <c r="F81" s="8">
        <v>1430.9906900817864</v>
      </c>
      <c r="G81" s="8">
        <v>1613.8704900817866</v>
      </c>
      <c r="H81" s="8">
        <v>2499.2388500817865</v>
      </c>
      <c r="I81" s="8">
        <v>2499.2388500817865</v>
      </c>
      <c r="J81" s="8">
        <v>2499.2388500817865</v>
      </c>
      <c r="K81" s="8">
        <v>2499.2388500817865</v>
      </c>
      <c r="L81" s="8">
        <v>2499.2388500817865</v>
      </c>
      <c r="M81" s="8">
        <v>2657.8456900817864</v>
      </c>
      <c r="N81" s="8">
        <v>2675.0710900817867</v>
      </c>
      <c r="O81" s="8">
        <v>2719.7247900817865</v>
      </c>
      <c r="P81" s="8">
        <v>2719.7247900817865</v>
      </c>
      <c r="Q81" s="8">
        <v>2719.7247900817865</v>
      </c>
      <c r="R81" s="8">
        <v>2719.7247900817865</v>
      </c>
      <c r="S81" s="8">
        <v>2719.7247900817865</v>
      </c>
      <c r="T81" s="8">
        <v>2719.7247900817865</v>
      </c>
      <c r="U81" s="8">
        <v>2724.5648500817865</v>
      </c>
      <c r="V81" s="8">
        <v>2829.4835631335445</v>
      </c>
      <c r="W81" s="8">
        <v>2431.6999931335445</v>
      </c>
      <c r="X81" s="8">
        <v>2489.6537331335444</v>
      </c>
      <c r="Y81" s="8">
        <v>2489.6537331335444</v>
      </c>
      <c r="Z81" s="8">
        <v>2530.999992370605</v>
      </c>
      <c r="AA81" s="8">
        <v>2530.999992370605</v>
      </c>
      <c r="AB81" s="8">
        <v>2303</v>
      </c>
      <c r="AC81" s="8">
        <v>2303</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720</v>
      </c>
      <c r="I86" s="8">
        <v>720</v>
      </c>
      <c r="J86" s="8">
        <v>1220</v>
      </c>
      <c r="K86" s="8">
        <v>1887</v>
      </c>
      <c r="L86" s="8">
        <v>2553</v>
      </c>
      <c r="M86" s="8">
        <v>3933.0803000000001</v>
      </c>
      <c r="N86" s="8">
        <v>4220</v>
      </c>
      <c r="O86" s="8">
        <v>5220</v>
      </c>
      <c r="P86" s="8">
        <v>6220</v>
      </c>
      <c r="Q86" s="8">
        <v>6988.7870000000003</v>
      </c>
      <c r="R86" s="8">
        <v>6988.7870000000003</v>
      </c>
      <c r="S86" s="8">
        <v>6988.7870000000003</v>
      </c>
      <c r="T86" s="8">
        <v>6988.7870000000003</v>
      </c>
      <c r="U86" s="8">
        <v>6988.7870000000003</v>
      </c>
      <c r="V86" s="8">
        <v>6988.7870000000003</v>
      </c>
      <c r="W86" s="8">
        <v>6988.7870000000003</v>
      </c>
      <c r="X86" s="8">
        <v>6988.7870000000003</v>
      </c>
      <c r="Y86" s="8">
        <v>6988.7870000000003</v>
      </c>
      <c r="Z86" s="8">
        <v>6988.7870000000003</v>
      </c>
      <c r="AA86" s="8">
        <v>6988.7870000000003</v>
      </c>
      <c r="AB86" s="8">
        <v>6988.7870000000003</v>
      </c>
      <c r="AC86" s="8">
        <v>6988.7870000000003</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264</v>
      </c>
      <c r="D88" s="16" t="s">
        <v>165</v>
      </c>
      <c r="E88" s="8">
        <v>0</v>
      </c>
      <c r="F88" s="8">
        <v>0</v>
      </c>
      <c r="G88" s="8">
        <v>500</v>
      </c>
      <c r="H88" s="8">
        <v>780</v>
      </c>
      <c r="I88" s="8">
        <v>780</v>
      </c>
      <c r="J88" s="8">
        <v>780</v>
      </c>
      <c r="K88" s="8">
        <v>780</v>
      </c>
      <c r="L88" s="8">
        <v>780</v>
      </c>
      <c r="M88" s="8">
        <v>780</v>
      </c>
      <c r="N88" s="8">
        <v>780</v>
      </c>
      <c r="O88" s="8">
        <v>780</v>
      </c>
      <c r="P88" s="8">
        <v>780</v>
      </c>
      <c r="Q88" s="8">
        <v>1011.21307</v>
      </c>
      <c r="R88" s="8">
        <v>2011.2130999999999</v>
      </c>
      <c r="S88" s="8">
        <v>2011.2130999999999</v>
      </c>
      <c r="T88" s="8">
        <v>2011.2130999999999</v>
      </c>
      <c r="U88" s="8">
        <v>2011.2130999999999</v>
      </c>
      <c r="V88" s="8">
        <v>2011.2130999999999</v>
      </c>
      <c r="W88" s="8">
        <v>2011.2130999999999</v>
      </c>
      <c r="X88" s="8">
        <v>2011.2130999999999</v>
      </c>
      <c r="Y88" s="8">
        <v>2011.2130999999999</v>
      </c>
      <c r="Z88" s="8">
        <v>2011.2130999999999</v>
      </c>
      <c r="AA88" s="8">
        <v>2011.2130999999999</v>
      </c>
      <c r="AB88" s="8">
        <v>2011.2130999999999</v>
      </c>
      <c r="AC88" s="8">
        <v>2011.2130999999999</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NlO/P8lcnJLGIHa0mVKC4GL2EWa0l4nH7KN24oV2wKQ7pIdcGwGUajJcydGTsFGCnudgq1pd/o+S6IiX7ZBhUw==" saltValue="cBxkP1vlB/Frwr1Q4Bl5K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81D1-E7B1-42C6-A5E4-D947F48891FB}">
  <sheetPr codeName="Sheet33">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493378.62099999998</v>
      </c>
      <c r="D6" s="8">
        <v>415139.97710000002</v>
      </c>
      <c r="E6" s="8">
        <v>367905.95379383117</v>
      </c>
      <c r="F6" s="8">
        <v>153897.0705814503</v>
      </c>
      <c r="G6" s="8">
        <v>144401.85775412072</v>
      </c>
      <c r="H6" s="8">
        <v>128358.93477024876</v>
      </c>
      <c r="I6" s="8">
        <v>116763.39737627569</v>
      </c>
      <c r="J6" s="8">
        <v>106621.77944853023</v>
      </c>
      <c r="K6" s="8">
        <v>78027.807490662177</v>
      </c>
      <c r="L6" s="8">
        <v>65742.99528076667</v>
      </c>
      <c r="M6" s="8">
        <v>51495.805327843023</v>
      </c>
      <c r="N6" s="8">
        <v>43693.322595956692</v>
      </c>
      <c r="O6" s="8">
        <v>33912.092626462952</v>
      </c>
      <c r="P6" s="8">
        <v>31936.943275310099</v>
      </c>
      <c r="Q6" s="8">
        <v>1311.709210258178</v>
      </c>
      <c r="R6" s="8">
        <v>1.9581498380000003E-3</v>
      </c>
      <c r="S6" s="8">
        <v>3.2997318999999995E-4</v>
      </c>
      <c r="T6" s="8">
        <v>2.5079999699999998E-4</v>
      </c>
      <c r="U6" s="8">
        <v>2.0142680900000001E-4</v>
      </c>
      <c r="V6" s="8">
        <v>1.3652535399999999E-4</v>
      </c>
      <c r="W6" s="8">
        <v>1.27416445E-4</v>
      </c>
      <c r="X6" s="8">
        <v>1.1454145800000001E-4</v>
      </c>
      <c r="Y6" s="8">
        <v>9.9555639999999995E-5</v>
      </c>
      <c r="Z6" s="8">
        <v>9.6225623999999995E-5</v>
      </c>
      <c r="AA6" s="8">
        <v>1.1798062199999999E-4</v>
      </c>
    </row>
    <row r="7" spans="1:27">
      <c r="A7" s="16" t="s">
        <v>17</v>
      </c>
      <c r="B7" s="16" t="s">
        <v>11</v>
      </c>
      <c r="C7" s="8">
        <v>199046.696</v>
      </c>
      <c r="D7" s="8">
        <v>165296.44615572161</v>
      </c>
      <c r="E7" s="8">
        <v>109920.98215640197</v>
      </c>
      <c r="F7" s="8">
        <v>17862.468258284094</v>
      </c>
      <c r="G7" s="8">
        <v>6799.1782664219509</v>
      </c>
      <c r="H7" s="8">
        <v>3.2116377499999995E-4</v>
      </c>
      <c r="I7" s="8">
        <v>2.9416141100000002E-4</v>
      </c>
      <c r="J7" s="8">
        <v>2.6861881500000003E-4</v>
      </c>
      <c r="K7" s="8">
        <v>1.4323726100000001E-4</v>
      </c>
      <c r="L7" s="8">
        <v>4.8326972999999993E-5</v>
      </c>
      <c r="M7" s="8">
        <v>4.0880049999999998E-5</v>
      </c>
      <c r="N7" s="8">
        <v>3.7952499000000004E-5</v>
      </c>
      <c r="O7" s="8">
        <v>3.5956225999999991E-5</v>
      </c>
      <c r="P7" s="8">
        <v>3.3878670000000003E-5</v>
      </c>
      <c r="Q7" s="8">
        <v>2.9454771499999997E-5</v>
      </c>
      <c r="R7" s="8">
        <v>2.6394805E-5</v>
      </c>
      <c r="S7" s="8">
        <v>2.3724910000000001E-5</v>
      </c>
      <c r="T7" s="8">
        <v>2.2221625000000003E-5</v>
      </c>
      <c r="U7" s="8">
        <v>1.9659375999999998E-5</v>
      </c>
      <c r="V7" s="8">
        <v>1.5455355299999999E-5</v>
      </c>
      <c r="W7" s="8">
        <v>1.4417767299999999E-5</v>
      </c>
      <c r="X7" s="8">
        <v>0</v>
      </c>
      <c r="Y7" s="8">
        <v>0</v>
      </c>
      <c r="Z7" s="8">
        <v>0</v>
      </c>
      <c r="AA7" s="8">
        <v>0</v>
      </c>
    </row>
    <row r="8" spans="1:27">
      <c r="A8" s="16" t="s">
        <v>17</v>
      </c>
      <c r="B8" s="16" t="s">
        <v>7</v>
      </c>
      <c r="C8" s="8">
        <v>53005.988568978937</v>
      </c>
      <c r="D8" s="8">
        <v>31347.167304776671</v>
      </c>
      <c r="E8" s="8">
        <v>68397.519956866774</v>
      </c>
      <c r="F8" s="8">
        <v>72414.813524093624</v>
      </c>
      <c r="G8" s="8">
        <v>67744.129833276631</v>
      </c>
      <c r="H8" s="8">
        <v>55420.125833094186</v>
      </c>
      <c r="I8" s="8">
        <v>61023.558544911772</v>
      </c>
      <c r="J8" s="8">
        <v>59387.291852097253</v>
      </c>
      <c r="K8" s="8">
        <v>52469.18170744017</v>
      </c>
      <c r="L8" s="8">
        <v>43800.886292912757</v>
      </c>
      <c r="M8" s="8">
        <v>38631.507100643052</v>
      </c>
      <c r="N8" s="8">
        <v>36226.206177482461</v>
      </c>
      <c r="O8" s="8">
        <v>32312.748471485731</v>
      </c>
      <c r="P8" s="8">
        <v>27609.038815629629</v>
      </c>
      <c r="Q8" s="8">
        <v>27397.735501901305</v>
      </c>
      <c r="R8" s="8">
        <v>21667.618136808607</v>
      </c>
      <c r="S8" s="8">
        <v>22384.189154813361</v>
      </c>
      <c r="T8" s="8">
        <v>17040.896092457235</v>
      </c>
      <c r="U8" s="8">
        <v>14546.341347327563</v>
      </c>
      <c r="V8" s="8">
        <v>9153.4626046681424</v>
      </c>
      <c r="W8" s="8">
        <v>7528.0320558697877</v>
      </c>
      <c r="X8" s="8">
        <v>6160.5186517960365</v>
      </c>
      <c r="Y8" s="8">
        <v>6335.0473556372317</v>
      </c>
      <c r="Z8" s="8">
        <v>5581.953152048578</v>
      </c>
      <c r="AA8" s="8">
        <v>3539.0829018462068</v>
      </c>
    </row>
    <row r="9" spans="1:27">
      <c r="A9" s="16" t="s">
        <v>17</v>
      </c>
      <c r="B9" s="16" t="s">
        <v>12</v>
      </c>
      <c r="C9" s="8">
        <v>2211.0363950000001</v>
      </c>
      <c r="D9" s="8">
        <v>1821.3141048339144</v>
      </c>
      <c r="E9" s="8">
        <v>2740.2078000000001</v>
      </c>
      <c r="F9" s="8">
        <v>3157.8586999999998</v>
      </c>
      <c r="G9" s="8">
        <v>3511.6635000000001</v>
      </c>
      <c r="H9" s="8">
        <v>2357.1475499999997</v>
      </c>
      <c r="I9" s="8">
        <v>2738.0826000000002</v>
      </c>
      <c r="J9" s="8">
        <v>1860.8369</v>
      </c>
      <c r="K9" s="8">
        <v>2899.9609</v>
      </c>
      <c r="L9" s="8">
        <v>1734.78655</v>
      </c>
      <c r="M9" s="8">
        <v>1685.7663000000002</v>
      </c>
      <c r="N9" s="8">
        <v>2362.7923000000001</v>
      </c>
      <c r="O9" s="8">
        <v>1889.6405400000001</v>
      </c>
      <c r="P9" s="8">
        <v>727.37669999999991</v>
      </c>
      <c r="Q9" s="8">
        <v>686.21325000000002</v>
      </c>
      <c r="R9" s="8">
        <v>619.64443999999992</v>
      </c>
      <c r="S9" s="8">
        <v>628.99180000000001</v>
      </c>
      <c r="T9" s="8">
        <v>539.38824999999997</v>
      </c>
      <c r="U9" s="8">
        <v>471.81329999999997</v>
      </c>
      <c r="V9" s="8">
        <v>447.03209999999996</v>
      </c>
      <c r="W9" s="8">
        <v>452.68412000000001</v>
      </c>
      <c r="X9" s="8">
        <v>377.51203000000004</v>
      </c>
      <c r="Y9" s="8">
        <v>352.0009</v>
      </c>
      <c r="Z9" s="8">
        <v>324.91116</v>
      </c>
      <c r="AA9" s="8">
        <v>0</v>
      </c>
    </row>
    <row r="10" spans="1:27">
      <c r="A10" s="16" t="s">
        <v>17</v>
      </c>
      <c r="B10" s="16" t="s">
        <v>4</v>
      </c>
      <c r="C10" s="8">
        <v>25066.647760349097</v>
      </c>
      <c r="D10" s="8">
        <v>15626.874523028129</v>
      </c>
      <c r="E10" s="8">
        <v>27144.666864121227</v>
      </c>
      <c r="F10" s="8">
        <v>37848.570195283653</v>
      </c>
      <c r="G10" s="8">
        <v>38954.450021463279</v>
      </c>
      <c r="H10" s="8">
        <v>29283.280207423268</v>
      </c>
      <c r="I10" s="8">
        <v>32698.956824105826</v>
      </c>
      <c r="J10" s="8">
        <v>23080.959425362416</v>
      </c>
      <c r="K10" s="8">
        <v>34271.271733438633</v>
      </c>
      <c r="L10" s="8">
        <v>19766.988218807768</v>
      </c>
      <c r="M10" s="8">
        <v>23322.338410212938</v>
      </c>
      <c r="N10" s="8">
        <v>33869.937752701662</v>
      </c>
      <c r="O10" s="8">
        <v>40297.723072872133</v>
      </c>
      <c r="P10" s="8">
        <v>42141.289945309341</v>
      </c>
      <c r="Q10" s="8">
        <v>44730.771085567285</v>
      </c>
      <c r="R10" s="8">
        <v>37622.854641345206</v>
      </c>
      <c r="S10" s="8">
        <v>26986.869366560648</v>
      </c>
      <c r="T10" s="8">
        <v>42290.500175191031</v>
      </c>
      <c r="U10" s="8">
        <v>26673.946369658897</v>
      </c>
      <c r="V10" s="8">
        <v>28301.238045461807</v>
      </c>
      <c r="W10" s="8">
        <v>31272.98334148265</v>
      </c>
      <c r="X10" s="8">
        <v>29071.802686144136</v>
      </c>
      <c r="Y10" s="8">
        <v>29575.982911163006</v>
      </c>
      <c r="Z10" s="8">
        <v>25749.34520264027</v>
      </c>
      <c r="AA10" s="8">
        <v>30016.699628786246</v>
      </c>
    </row>
    <row r="11" spans="1:27">
      <c r="A11" s="16" t="s">
        <v>17</v>
      </c>
      <c r="B11" s="16" t="s">
        <v>2</v>
      </c>
      <c r="C11" s="8">
        <v>139788.37935</v>
      </c>
      <c r="D11" s="8">
        <v>104164.27197</v>
      </c>
      <c r="E11" s="8">
        <v>118921.16096000001</v>
      </c>
      <c r="F11" s="8">
        <v>113264.42663999999</v>
      </c>
      <c r="G11" s="8">
        <v>99163.68789999999</v>
      </c>
      <c r="H11" s="8">
        <v>88102.417799999996</v>
      </c>
      <c r="I11" s="8">
        <v>79737.741419999991</v>
      </c>
      <c r="J11" s="8">
        <v>80807.81792999999</v>
      </c>
      <c r="K11" s="8">
        <v>79766.857770000002</v>
      </c>
      <c r="L11" s="8">
        <v>67317.892870000011</v>
      </c>
      <c r="M11" s="8">
        <v>57817.804519999998</v>
      </c>
      <c r="N11" s="8">
        <v>67405.514880000002</v>
      </c>
      <c r="O11" s="8">
        <v>54256.865499999993</v>
      </c>
      <c r="P11" s="8">
        <v>45302.229270000003</v>
      </c>
      <c r="Q11" s="8">
        <v>41045.649659999995</v>
      </c>
      <c r="R11" s="8">
        <v>36096.565989999996</v>
      </c>
      <c r="S11" s="8">
        <v>38552.816026900007</v>
      </c>
      <c r="T11" s="8">
        <v>36074.246390070606</v>
      </c>
      <c r="U11" s="8">
        <v>30204.321360069334</v>
      </c>
      <c r="V11" s="8">
        <v>26046.482110061181</v>
      </c>
      <c r="W11" s="8">
        <v>33500.903510058022</v>
      </c>
      <c r="X11" s="8">
        <v>25438.500140052922</v>
      </c>
      <c r="Y11" s="8">
        <v>22534.121931199996</v>
      </c>
      <c r="Z11" s="8">
        <v>20773.710750054568</v>
      </c>
      <c r="AA11" s="8">
        <v>19974.068580110423</v>
      </c>
    </row>
    <row r="12" spans="1:27">
      <c r="A12" s="16" t="s">
        <v>17</v>
      </c>
      <c r="B12" s="16" t="s">
        <v>208</v>
      </c>
      <c r="C12" s="8">
        <v>24.466103507860002</v>
      </c>
      <c r="D12" s="8">
        <v>22.447118394199997</v>
      </c>
      <c r="E12" s="8">
        <v>20.590601070360002</v>
      </c>
      <c r="F12" s="8">
        <v>94.327703080129993</v>
      </c>
      <c r="G12" s="8">
        <v>114.45278368560002</v>
      </c>
      <c r="H12" s="8">
        <v>157.14696711109997</v>
      </c>
      <c r="I12" s="8">
        <v>226.0401773932</v>
      </c>
      <c r="J12" s="8">
        <v>319.40767259900002</v>
      </c>
      <c r="K12" s="8">
        <v>461.50485870699993</v>
      </c>
      <c r="L12" s="8">
        <v>509.06811934500001</v>
      </c>
      <c r="M12" s="8">
        <v>547.17808752099995</v>
      </c>
      <c r="N12" s="8">
        <v>576.68786362599997</v>
      </c>
      <c r="O12" s="8">
        <v>598.93366972600006</v>
      </c>
      <c r="P12" s="8">
        <v>614.60608048799986</v>
      </c>
      <c r="Q12" s="8">
        <v>623.88901987799989</v>
      </c>
      <c r="R12" s="8">
        <v>627.10337047400003</v>
      </c>
      <c r="S12" s="8">
        <v>660.55582701499998</v>
      </c>
      <c r="T12" s="8">
        <v>663.01591885400001</v>
      </c>
      <c r="U12" s="8">
        <v>658.57298047500001</v>
      </c>
      <c r="V12" s="8">
        <v>648.14573443299992</v>
      </c>
      <c r="W12" s="8">
        <v>633.75839094399987</v>
      </c>
      <c r="X12" s="8">
        <v>616.88050572299994</v>
      </c>
      <c r="Y12" s="8">
        <v>598.14008936799996</v>
      </c>
      <c r="Z12" s="8">
        <v>578.43169521599998</v>
      </c>
      <c r="AA12" s="8">
        <v>558.02661180799998</v>
      </c>
    </row>
    <row r="13" spans="1:27">
      <c r="A13" s="16" t="s">
        <v>17</v>
      </c>
      <c r="B13" s="16" t="s">
        <v>9</v>
      </c>
      <c r="C13" s="8">
        <v>0</v>
      </c>
      <c r="D13" s="8">
        <v>182.1722869243379</v>
      </c>
      <c r="E13" s="8">
        <v>367.69291703050516</v>
      </c>
      <c r="F13" s="8">
        <v>1922.9475864194198</v>
      </c>
      <c r="G13" s="8">
        <v>1814.5987239101773</v>
      </c>
      <c r="H13" s="8">
        <v>1898.5216789523774</v>
      </c>
      <c r="I13" s="8">
        <v>2024.681255388223</v>
      </c>
      <c r="J13" s="8">
        <v>2170.1347914447902</v>
      </c>
      <c r="K13" s="8">
        <v>2499.2382520729484</v>
      </c>
      <c r="L13" s="8">
        <v>2524.9497041967193</v>
      </c>
      <c r="M13" s="8">
        <v>2771.5030696658923</v>
      </c>
      <c r="N13" s="8">
        <v>2869.9561036868195</v>
      </c>
      <c r="O13" s="8">
        <v>2801.2991492468432</v>
      </c>
      <c r="P13" s="8">
        <v>2681.467190616444</v>
      </c>
      <c r="Q13" s="8">
        <v>2695.3919150715119</v>
      </c>
      <c r="R13" s="8">
        <v>2802.3658371165529</v>
      </c>
      <c r="S13" s="8">
        <v>2854.3545750329267</v>
      </c>
      <c r="T13" s="8">
        <v>2698.9080042599462</v>
      </c>
      <c r="U13" s="8">
        <v>2733.0993342377628</v>
      </c>
      <c r="V13" s="8">
        <v>2728.1300104246575</v>
      </c>
      <c r="W13" s="8">
        <v>2541.7669161957756</v>
      </c>
      <c r="X13" s="8">
        <v>2378.6432867142821</v>
      </c>
      <c r="Y13" s="8">
        <v>2182.9454276187971</v>
      </c>
      <c r="Z13" s="8">
        <v>2115.6739029873925</v>
      </c>
      <c r="AA13" s="8">
        <v>1988.6405652878584</v>
      </c>
    </row>
    <row r="14" spans="1:27">
      <c r="A14" s="16" t="s">
        <v>17</v>
      </c>
      <c r="B14" s="16" t="s">
        <v>8</v>
      </c>
      <c r="C14" s="8">
        <v>0</v>
      </c>
      <c r="D14" s="8">
        <v>1.394949429E-6</v>
      </c>
      <c r="E14" s="8">
        <v>2.116717586E-6</v>
      </c>
      <c r="F14" s="8">
        <v>748.38761015476666</v>
      </c>
      <c r="G14" s="8">
        <v>667.19324765510271</v>
      </c>
      <c r="H14" s="8">
        <v>616.60900479766633</v>
      </c>
      <c r="I14" s="8">
        <v>632.8947589793338</v>
      </c>
      <c r="J14" s="8">
        <v>626.4921155007778</v>
      </c>
      <c r="K14" s="8">
        <v>726.13728264930933</v>
      </c>
      <c r="L14" s="8">
        <v>782.49360187193611</v>
      </c>
      <c r="M14" s="8">
        <v>754.11637729242375</v>
      </c>
      <c r="N14" s="8">
        <v>961.7217771706645</v>
      </c>
      <c r="O14" s="8">
        <v>860.11292677464314</v>
      </c>
      <c r="P14" s="8">
        <v>767.41366098603817</v>
      </c>
      <c r="Q14" s="8">
        <v>859.9655725263234</v>
      </c>
      <c r="R14" s="8">
        <v>824.21837337964553</v>
      </c>
      <c r="S14" s="8">
        <v>837.02042660829068</v>
      </c>
      <c r="T14" s="8">
        <v>1009.6961395043145</v>
      </c>
      <c r="U14" s="8">
        <v>988.33173499433451</v>
      </c>
      <c r="V14" s="8">
        <v>946.92204963524125</v>
      </c>
      <c r="W14" s="8">
        <v>1125.3359172069224</v>
      </c>
      <c r="X14" s="8">
        <v>999.911787443516</v>
      </c>
      <c r="Y14" s="8">
        <v>919.06217815164302</v>
      </c>
      <c r="Z14" s="8">
        <v>895.85587506366244</v>
      </c>
      <c r="AA14" s="8">
        <v>937.28581732636667</v>
      </c>
    </row>
    <row r="15" spans="1:27">
      <c r="A15" s="16" t="s">
        <v>17</v>
      </c>
      <c r="B15" s="16" t="s">
        <v>84</v>
      </c>
      <c r="C15" s="8">
        <v>0</v>
      </c>
      <c r="D15" s="8">
        <v>1.6477590210000002E-5</v>
      </c>
      <c r="E15" s="8">
        <v>1.9944606939999999E-5</v>
      </c>
      <c r="F15" s="8">
        <v>1332.5288571971107</v>
      </c>
      <c r="G15" s="8">
        <v>1289.952276595136</v>
      </c>
      <c r="H15" s="8">
        <v>1153.4986911619578</v>
      </c>
      <c r="I15" s="8">
        <v>1145.2694028546559</v>
      </c>
      <c r="J15" s="8">
        <v>1207.9414772437628</v>
      </c>
      <c r="K15" s="8">
        <v>1097.0492274752833</v>
      </c>
      <c r="L15" s="8">
        <v>1088.5733928278573</v>
      </c>
      <c r="M15" s="8">
        <v>998.68341813610903</v>
      </c>
      <c r="N15" s="8">
        <v>892.88816828144684</v>
      </c>
      <c r="O15" s="8">
        <v>803.36403320279942</v>
      </c>
      <c r="P15" s="8">
        <v>676.05122455078401</v>
      </c>
      <c r="Q15" s="8">
        <v>591.88055383516394</v>
      </c>
      <c r="R15" s="8">
        <v>643.18563657245852</v>
      </c>
      <c r="S15" s="8">
        <v>610.09931954173589</v>
      </c>
      <c r="T15" s="8">
        <v>530.95311914428112</v>
      </c>
      <c r="U15" s="8">
        <v>448.61277471806505</v>
      </c>
      <c r="V15" s="8">
        <v>442.20577614310207</v>
      </c>
      <c r="W15" s="8">
        <v>575.88754417611096</v>
      </c>
      <c r="X15" s="8">
        <v>459.29496984810487</v>
      </c>
      <c r="Y15" s="8">
        <v>466.32999260051082</v>
      </c>
      <c r="Z15" s="8">
        <v>275.76281494108548</v>
      </c>
      <c r="AA15" s="8">
        <v>339.43450252163268</v>
      </c>
    </row>
    <row r="16" spans="1:27">
      <c r="A16" s="16" t="s">
        <v>17</v>
      </c>
      <c r="B16" s="16" t="s">
        <v>187</v>
      </c>
      <c r="C16" s="8">
        <v>7110.0499999999993</v>
      </c>
      <c r="D16" s="8">
        <v>7719.8341</v>
      </c>
      <c r="E16" s="8">
        <v>5839.4272015092993</v>
      </c>
      <c r="F16" s="8">
        <v>4668.8680422853931</v>
      </c>
      <c r="G16" s="8">
        <v>4839.4850225800355</v>
      </c>
      <c r="H16" s="8">
        <v>3811.9609225338299</v>
      </c>
      <c r="I16" s="8">
        <v>5093.0726424399691</v>
      </c>
      <c r="J16" s="8">
        <v>3974.0445054986885</v>
      </c>
      <c r="K16" s="8">
        <v>3084.3804055846394</v>
      </c>
      <c r="L16" s="8">
        <v>2601.4368253490011</v>
      </c>
      <c r="M16" s="8">
        <v>2657.0422047801253</v>
      </c>
      <c r="N16" s="8">
        <v>2615.5202945178339</v>
      </c>
      <c r="O16" s="8">
        <v>2108.3021141782706</v>
      </c>
      <c r="P16" s="8">
        <v>1790.2838442106377</v>
      </c>
      <c r="Q16" s="8">
        <v>1686.4216638927778</v>
      </c>
      <c r="R16" s="8">
        <v>1292.8226140227848</v>
      </c>
      <c r="S16" s="8">
        <v>1625.2889736213813</v>
      </c>
      <c r="T16" s="8">
        <v>1095.4409236058509</v>
      </c>
      <c r="U16" s="8">
        <v>1062.7066286191894</v>
      </c>
      <c r="V16" s="8">
        <v>901.23552333984662</v>
      </c>
      <c r="W16" s="8">
        <v>1066.804123200103</v>
      </c>
      <c r="X16" s="8">
        <v>751.73623998068581</v>
      </c>
      <c r="Y16" s="8">
        <v>620.47235689234628</v>
      </c>
      <c r="Z16" s="8">
        <v>646.12188777935114</v>
      </c>
      <c r="AA16" s="8">
        <v>799.5526627423136</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919631.88517783605</v>
      </c>
      <c r="D18" s="70">
        <v>741320.50468155136</v>
      </c>
      <c r="E18" s="70">
        <v>701258.20227289246</v>
      </c>
      <c r="F18" s="70">
        <v>407212.26769824844</v>
      </c>
      <c r="G18" s="70">
        <v>369300.64932970854</v>
      </c>
      <c r="H18" s="70">
        <v>311159.64374648686</v>
      </c>
      <c r="I18" s="70">
        <v>302083.69529651006</v>
      </c>
      <c r="J18" s="70">
        <v>280056.70638689573</v>
      </c>
      <c r="K18" s="70">
        <v>255303.38977126742</v>
      </c>
      <c r="L18" s="70">
        <v>205870.07090440468</v>
      </c>
      <c r="M18" s="70">
        <v>180681.74485697463</v>
      </c>
      <c r="N18" s="70">
        <v>191474.54795137607</v>
      </c>
      <c r="O18" s="70">
        <v>169841.08213990557</v>
      </c>
      <c r="P18" s="70">
        <v>154246.70004097966</v>
      </c>
      <c r="Q18" s="70">
        <v>121629.62746238531</v>
      </c>
      <c r="R18" s="70">
        <v>102196.38102426387</v>
      </c>
      <c r="S18" s="70">
        <v>95140.185823791457</v>
      </c>
      <c r="T18" s="70">
        <v>101943.0452861089</v>
      </c>
      <c r="U18" s="70">
        <v>77787.746051186317</v>
      </c>
      <c r="V18" s="70">
        <v>69614.854106147672</v>
      </c>
      <c r="W18" s="70">
        <v>78698.156060967565</v>
      </c>
      <c r="X18" s="70">
        <v>66254.800412244134</v>
      </c>
      <c r="Y18" s="70">
        <v>63584.103242187171</v>
      </c>
      <c r="Z18" s="70">
        <v>56941.766536956537</v>
      </c>
      <c r="AA18" s="70">
        <v>58152.791388409671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228964.924</v>
      </c>
      <c r="D21" s="8">
        <v>185359.96860000002</v>
      </c>
      <c r="E21" s="8">
        <v>155517.86144308213</v>
      </c>
      <c r="F21" s="8">
        <v>47198.910906103396</v>
      </c>
      <c r="G21" s="8">
        <v>45874.93291599107</v>
      </c>
      <c r="H21" s="8">
        <v>43748.900767625615</v>
      </c>
      <c r="I21" s="8">
        <v>38127.902754802679</v>
      </c>
      <c r="J21" s="8">
        <v>27193.613000000001</v>
      </c>
      <c r="K21" s="8">
        <v>23129.472000000002</v>
      </c>
      <c r="L21" s="8">
        <v>20027.607</v>
      </c>
      <c r="M21" s="8">
        <v>15812.077499999999</v>
      </c>
      <c r="N21" s="8">
        <v>17502.349999999999</v>
      </c>
      <c r="O21" s="8">
        <v>10751.5966493081</v>
      </c>
      <c r="P21" s="8">
        <v>9188.067591737401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28319.095000000001</v>
      </c>
      <c r="D23" s="8">
        <v>16592.556506769866</v>
      </c>
      <c r="E23" s="8">
        <v>26134.054007552193</v>
      </c>
      <c r="F23" s="8">
        <v>27631.390006817477</v>
      </c>
      <c r="G23" s="8">
        <v>22616.525008782864</v>
      </c>
      <c r="H23" s="8">
        <v>17408.008508654901</v>
      </c>
      <c r="I23" s="8">
        <v>21418.48001213621</v>
      </c>
      <c r="J23" s="8">
        <v>21319.570013593016</v>
      </c>
      <c r="K23" s="8">
        <v>16651.913012371861</v>
      </c>
      <c r="L23" s="8">
        <v>16655.45351114366</v>
      </c>
      <c r="M23" s="8">
        <v>15338.607010623537</v>
      </c>
      <c r="N23" s="8">
        <v>15274.987016681174</v>
      </c>
      <c r="O23" s="8">
        <v>14129.619515658049</v>
      </c>
      <c r="P23" s="8">
        <v>12751.528014382044</v>
      </c>
      <c r="Q23" s="8">
        <v>13096.692513496255</v>
      </c>
      <c r="R23" s="8">
        <v>10540.326512383905</v>
      </c>
      <c r="S23" s="8">
        <v>10102.945011907734</v>
      </c>
      <c r="T23" s="8">
        <v>5732.3390110094315</v>
      </c>
      <c r="U23" s="8">
        <v>5350.3415099811882</v>
      </c>
      <c r="V23" s="8">
        <v>4792.5230094782291</v>
      </c>
      <c r="W23" s="8">
        <v>4901.7400099738315</v>
      </c>
      <c r="X23" s="8">
        <v>3807.6278093908677</v>
      </c>
      <c r="Y23" s="8">
        <v>4099.8118088726978</v>
      </c>
      <c r="Z23" s="8">
        <v>3666.222508290396</v>
      </c>
      <c r="AA23" s="8">
        <v>3539.0828144653615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15990.730028973423</v>
      </c>
      <c r="D25" s="8">
        <v>15443.270036826128</v>
      </c>
      <c r="E25" s="8">
        <v>19816.73789544313</v>
      </c>
      <c r="F25" s="8">
        <v>24829.118955486425</v>
      </c>
      <c r="G25" s="8">
        <v>24043.853617512559</v>
      </c>
      <c r="H25" s="8">
        <v>19925.450977724198</v>
      </c>
      <c r="I25" s="8">
        <v>19543.409517172935</v>
      </c>
      <c r="J25" s="8">
        <v>15241.904124287044</v>
      </c>
      <c r="K25" s="8">
        <v>20207.999418276508</v>
      </c>
      <c r="L25" s="8">
        <v>12252.245227140864</v>
      </c>
      <c r="M25" s="8">
        <v>14212.637505756202</v>
      </c>
      <c r="N25" s="8">
        <v>17567.331421094892</v>
      </c>
      <c r="O25" s="8">
        <v>21686.624626925517</v>
      </c>
      <c r="P25" s="8">
        <v>20725.723025902051</v>
      </c>
      <c r="Q25" s="8">
        <v>23281.870625804724</v>
      </c>
      <c r="R25" s="8">
        <v>15993.583324939713</v>
      </c>
      <c r="S25" s="8">
        <v>12313.345202559873</v>
      </c>
      <c r="T25" s="8">
        <v>22288.669877619654</v>
      </c>
      <c r="U25" s="8">
        <v>13951.479484486483</v>
      </c>
      <c r="V25" s="8">
        <v>14893.962054482474</v>
      </c>
      <c r="W25" s="8">
        <v>16781.767526142787</v>
      </c>
      <c r="X25" s="8">
        <v>18763.295128221584</v>
      </c>
      <c r="Y25" s="8">
        <v>16026.426426490276</v>
      </c>
      <c r="Z25" s="8">
        <v>16482.207875216638</v>
      </c>
      <c r="AA25" s="8">
        <v>18907.518428734336</v>
      </c>
    </row>
    <row r="26" spans="1:27">
      <c r="A26" s="16" t="s">
        <v>23</v>
      </c>
      <c r="B26" s="16" t="s">
        <v>2</v>
      </c>
      <c r="C26" s="8">
        <v>25530.189050000001</v>
      </c>
      <c r="D26" s="8">
        <v>20159.500560000004</v>
      </c>
      <c r="E26" s="8">
        <v>27516.684499999999</v>
      </c>
      <c r="F26" s="8">
        <v>21417.254100000002</v>
      </c>
      <c r="G26" s="8">
        <v>16556.607199999999</v>
      </c>
      <c r="H26" s="8">
        <v>15154.093080000001</v>
      </c>
      <c r="I26" s="8">
        <v>14538.19976</v>
      </c>
      <c r="J26" s="8">
        <v>15393.481169999997</v>
      </c>
      <c r="K26" s="8">
        <v>14989.5913</v>
      </c>
      <c r="L26" s="8">
        <v>12545.1288</v>
      </c>
      <c r="M26" s="8">
        <v>9482.3601500000004</v>
      </c>
      <c r="N26" s="8">
        <v>13984.480250000001</v>
      </c>
      <c r="O26" s="8">
        <v>10295.621519999999</v>
      </c>
      <c r="P26" s="8">
        <v>8154.1104800000003</v>
      </c>
      <c r="Q26" s="8">
        <v>7411.0692399999989</v>
      </c>
      <c r="R26" s="8">
        <v>5956.82024</v>
      </c>
      <c r="S26" s="8">
        <v>7350.9468699999998</v>
      </c>
      <c r="T26" s="8">
        <v>7049.4640399999998</v>
      </c>
      <c r="U26" s="8">
        <v>6106.2300800000003</v>
      </c>
      <c r="V26" s="8">
        <v>4335.5186899999999</v>
      </c>
      <c r="W26" s="8">
        <v>7307.9307200000003</v>
      </c>
      <c r="X26" s="8">
        <v>4988.4290799999999</v>
      </c>
      <c r="Y26" s="8">
        <v>4022.0832099999998</v>
      </c>
      <c r="Z26" s="8">
        <v>3796.7498500000002</v>
      </c>
      <c r="AA26" s="8">
        <v>3318.4234799999999</v>
      </c>
    </row>
    <row r="27" spans="1:27">
      <c r="A27" s="16" t="s">
        <v>23</v>
      </c>
      <c r="B27" s="16" t="s">
        <v>208</v>
      </c>
      <c r="C27" s="8">
        <v>0.32150339999999999</v>
      </c>
      <c r="D27" s="8">
        <v>0.29498626999999999</v>
      </c>
      <c r="E27" s="8">
        <v>0.27058623999999998</v>
      </c>
      <c r="F27" s="8">
        <v>0.24823518000000003</v>
      </c>
      <c r="G27" s="8">
        <v>11.071393808</v>
      </c>
      <c r="H27" s="8">
        <v>30.849137976000002</v>
      </c>
      <c r="I27" s="8">
        <v>59.98413738</v>
      </c>
      <c r="J27" s="8">
        <v>98.137793820000013</v>
      </c>
      <c r="K27" s="8">
        <v>143.92760587999999</v>
      </c>
      <c r="L27" s="8">
        <v>163.35727062999999</v>
      </c>
      <c r="M27" s="8">
        <v>179.13340296999999</v>
      </c>
      <c r="N27" s="8">
        <v>191.36204405999999</v>
      </c>
      <c r="O27" s="8">
        <v>200.37273801000001</v>
      </c>
      <c r="P27" s="8">
        <v>206.93336098999998</v>
      </c>
      <c r="Q27" s="8">
        <v>210.66152034000001</v>
      </c>
      <c r="R27" s="8">
        <v>211.99345283999997</v>
      </c>
      <c r="S27" s="8">
        <v>228.15578228999999</v>
      </c>
      <c r="T27" s="8">
        <v>229.57172314000002</v>
      </c>
      <c r="U27" s="8">
        <v>228.25206226</v>
      </c>
      <c r="V27" s="8">
        <v>225.14423516000002</v>
      </c>
      <c r="W27" s="8">
        <v>220.96220288999999</v>
      </c>
      <c r="X27" s="8">
        <v>215.98494643000001</v>
      </c>
      <c r="Y27" s="8">
        <v>210.45560793000001</v>
      </c>
      <c r="Z27" s="8">
        <v>204.78239440999997</v>
      </c>
      <c r="AA27" s="8">
        <v>198.80048657</v>
      </c>
    </row>
    <row r="28" spans="1:27">
      <c r="A28" s="16" t="s">
        <v>23</v>
      </c>
      <c r="B28" s="16" t="s">
        <v>9</v>
      </c>
      <c r="C28" s="8">
        <v>0</v>
      </c>
      <c r="D28" s="8">
        <v>1.1480604970000002E-6</v>
      </c>
      <c r="E28" s="8">
        <v>1.7444134160000002E-6</v>
      </c>
      <c r="F28" s="8">
        <v>312.68318216797275</v>
      </c>
      <c r="G28" s="8">
        <v>295.17846769902468</v>
      </c>
      <c r="H28" s="8">
        <v>260.75593133692325</v>
      </c>
      <c r="I28" s="8">
        <v>296.83936685347618</v>
      </c>
      <c r="J28" s="8">
        <v>280.19927501900963</v>
      </c>
      <c r="K28" s="8">
        <v>260.23884691766028</v>
      </c>
      <c r="L28" s="8">
        <v>248.31684894791653</v>
      </c>
      <c r="M28" s="8">
        <v>260.5587701980561</v>
      </c>
      <c r="N28" s="8">
        <v>404.23002053239816</v>
      </c>
      <c r="O28" s="8">
        <v>369.09945581017314</v>
      </c>
      <c r="P28" s="8">
        <v>378.45455480071598</v>
      </c>
      <c r="Q28" s="8">
        <v>413.16354898989886</v>
      </c>
      <c r="R28" s="8">
        <v>538.97054752420092</v>
      </c>
      <c r="S28" s="8">
        <v>643.01214025010438</v>
      </c>
      <c r="T28" s="8">
        <v>577.07202476460395</v>
      </c>
      <c r="U28" s="8">
        <v>575.52534506359746</v>
      </c>
      <c r="V28" s="8">
        <v>587.52034425950001</v>
      </c>
      <c r="W28" s="8">
        <v>550.17703786631046</v>
      </c>
      <c r="X28" s="8">
        <v>489.02573615579809</v>
      </c>
      <c r="Y28" s="8">
        <v>456.25194762226556</v>
      </c>
      <c r="Z28" s="8">
        <v>424.84139463759391</v>
      </c>
      <c r="AA28" s="8">
        <v>424.32809355906181</v>
      </c>
    </row>
    <row r="29" spans="1:27">
      <c r="A29" s="16" t="s">
        <v>23</v>
      </c>
      <c r="B29" s="16" t="s">
        <v>8</v>
      </c>
      <c r="C29" s="8">
        <v>0</v>
      </c>
      <c r="D29" s="8">
        <v>3.3966922799999998E-7</v>
      </c>
      <c r="E29" s="8">
        <v>5.3360643900000002E-7</v>
      </c>
      <c r="F29" s="8">
        <v>544.83906368366047</v>
      </c>
      <c r="G29" s="8">
        <v>491.03690332416716</v>
      </c>
      <c r="H29" s="8">
        <v>445.25416302401754</v>
      </c>
      <c r="I29" s="8">
        <v>481.46266282308352</v>
      </c>
      <c r="J29" s="8">
        <v>486.3638825304422</v>
      </c>
      <c r="K29" s="8">
        <v>458.01800230928046</v>
      </c>
      <c r="L29" s="8">
        <v>505.29862224014431</v>
      </c>
      <c r="M29" s="8">
        <v>467.63888231656847</v>
      </c>
      <c r="N29" s="8">
        <v>385.8969212381981</v>
      </c>
      <c r="O29" s="8">
        <v>343.85581945458404</v>
      </c>
      <c r="P29" s="8">
        <v>326.85991469470241</v>
      </c>
      <c r="Q29" s="8">
        <v>325.65263912920057</v>
      </c>
      <c r="R29" s="8">
        <v>288.01897007204047</v>
      </c>
      <c r="S29" s="8">
        <v>282.87152961790559</v>
      </c>
      <c r="T29" s="8">
        <v>365.35741522583027</v>
      </c>
      <c r="U29" s="8">
        <v>376.9153293115333</v>
      </c>
      <c r="V29" s="8">
        <v>354.62963395363982</v>
      </c>
      <c r="W29" s="8">
        <v>367.21685798081165</v>
      </c>
      <c r="X29" s="8">
        <v>331.69726948023242</v>
      </c>
      <c r="Y29" s="8">
        <v>309.61889757904612</v>
      </c>
      <c r="Z29" s="8">
        <v>285.1363418993397</v>
      </c>
      <c r="AA29" s="8">
        <v>308.75414646985348</v>
      </c>
    </row>
    <row r="30" spans="1:27">
      <c r="A30" s="16" t="s">
        <v>23</v>
      </c>
      <c r="B30" s="16" t="s">
        <v>84</v>
      </c>
      <c r="C30" s="8">
        <v>0</v>
      </c>
      <c r="D30" s="8">
        <v>3.0667902400000002E-6</v>
      </c>
      <c r="E30" s="8">
        <v>3.4662076E-6</v>
      </c>
      <c r="F30" s="8">
        <v>403.53660936371108</v>
      </c>
      <c r="G30" s="8">
        <v>382.48500999664799</v>
      </c>
      <c r="H30" s="8">
        <v>336.32181090556799</v>
      </c>
      <c r="I30" s="8">
        <v>338.15790897920886</v>
      </c>
      <c r="J30" s="8">
        <v>475.44253863457476</v>
      </c>
      <c r="K30" s="8">
        <v>423.419209072976</v>
      </c>
      <c r="L30" s="8">
        <v>441.47734912391763</v>
      </c>
      <c r="M30" s="8">
        <v>396.90716793824316</v>
      </c>
      <c r="N30" s="8">
        <v>342.11838742431007</v>
      </c>
      <c r="O30" s="8">
        <v>295.65088737505982</v>
      </c>
      <c r="P30" s="8">
        <v>243.20740780699592</v>
      </c>
      <c r="Q30" s="8">
        <v>214.85740711922858</v>
      </c>
      <c r="R30" s="8">
        <v>195.10739807825652</v>
      </c>
      <c r="S30" s="8">
        <v>179.01388678335201</v>
      </c>
      <c r="T30" s="8">
        <v>150.89423698900691</v>
      </c>
      <c r="U30" s="8">
        <v>122.25733766480261</v>
      </c>
      <c r="V30" s="8">
        <v>121.2205228083386</v>
      </c>
      <c r="W30" s="8">
        <v>124.791136917279</v>
      </c>
      <c r="X30" s="8">
        <v>87.787420445226005</v>
      </c>
      <c r="Y30" s="8">
        <v>84.158856972528994</v>
      </c>
      <c r="Z30" s="8">
        <v>33.416686569804604</v>
      </c>
      <c r="AA30" s="8">
        <v>37.248222250435894</v>
      </c>
    </row>
    <row r="31" spans="1:27">
      <c r="A31" s="16" t="s">
        <v>23</v>
      </c>
      <c r="B31" s="16" t="s">
        <v>187</v>
      </c>
      <c r="C31" s="8">
        <v>2586.3465000000001</v>
      </c>
      <c r="D31" s="8">
        <v>2697.7040999999999</v>
      </c>
      <c r="E31" s="8">
        <v>2043.3414007639083</v>
      </c>
      <c r="F31" s="8">
        <v>1421.4940410318295</v>
      </c>
      <c r="G31" s="8">
        <v>1522.8592211153743</v>
      </c>
      <c r="H31" s="8">
        <v>1060.547721082349</v>
      </c>
      <c r="I31" s="8">
        <v>1714.3026410679281</v>
      </c>
      <c r="J31" s="8">
        <v>1274.5253041528545</v>
      </c>
      <c r="K31" s="8">
        <v>1071.583504148208</v>
      </c>
      <c r="L31" s="8">
        <v>887.53754406525798</v>
      </c>
      <c r="M31" s="8">
        <v>921.54587358265917</v>
      </c>
      <c r="N31" s="8">
        <v>749.15239337855996</v>
      </c>
      <c r="O31" s="8">
        <v>581.46809308264767</v>
      </c>
      <c r="P31" s="8">
        <v>498.57160309158911</v>
      </c>
      <c r="Q31" s="8">
        <v>458.86376284118387</v>
      </c>
      <c r="R31" s="8">
        <v>324.07305280982189</v>
      </c>
      <c r="S31" s="8">
        <v>484.6283124835013</v>
      </c>
      <c r="T31" s="8">
        <v>238.33231244243922</v>
      </c>
      <c r="U31" s="8">
        <v>271.1829574499119</v>
      </c>
      <c r="V31" s="8">
        <v>240.80005221806061</v>
      </c>
      <c r="W31" s="8">
        <v>311.57052212452732</v>
      </c>
      <c r="X31" s="8">
        <v>137.11695892939287</v>
      </c>
      <c r="Y31" s="8">
        <v>145.18309188565004</v>
      </c>
      <c r="Z31" s="8">
        <v>152.71861677962639</v>
      </c>
      <c r="AA31" s="8">
        <v>199.65044171210954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301391.60608237336</v>
      </c>
      <c r="D33" s="70">
        <v>240253.29479442054</v>
      </c>
      <c r="E33" s="70">
        <v>231028.94983882562</v>
      </c>
      <c r="F33" s="70">
        <v>123759.47509983447</v>
      </c>
      <c r="G33" s="70">
        <v>111794.5497382297</v>
      </c>
      <c r="H33" s="70">
        <v>98370.182098329577</v>
      </c>
      <c r="I33" s="70">
        <v>96518.7387612155</v>
      </c>
      <c r="J33" s="70">
        <v>81763.237102036932</v>
      </c>
      <c r="K33" s="70">
        <v>77336.162898976501</v>
      </c>
      <c r="L33" s="70">
        <v>63726.42217329175</v>
      </c>
      <c r="M33" s="70">
        <v>57071.466263385264</v>
      </c>
      <c r="N33" s="70">
        <v>66401.908454409539</v>
      </c>
      <c r="O33" s="70">
        <v>58653.909305624133</v>
      </c>
      <c r="P33" s="70">
        <v>52473.455953405493</v>
      </c>
      <c r="Q33" s="70">
        <v>45412.831257720485</v>
      </c>
      <c r="R33" s="70">
        <v>34048.893498647943</v>
      </c>
      <c r="S33" s="70">
        <v>31584.918735892468</v>
      </c>
      <c r="T33" s="70">
        <v>36631.700641190961</v>
      </c>
      <c r="U33" s="70">
        <v>26982.184106217519</v>
      </c>
      <c r="V33" s="70">
        <v>25551.318542360244</v>
      </c>
      <c r="W33" s="70">
        <v>30566.156013895546</v>
      </c>
      <c r="X33" s="70">
        <v>28820.964349053102</v>
      </c>
      <c r="Y33" s="70">
        <v>25353.989847352463</v>
      </c>
      <c r="Z33" s="70">
        <v>25046.075667803401</v>
      </c>
      <c r="AA33" s="70">
        <v>26933.806113761162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264413.69699999999</v>
      </c>
      <c r="D36" s="8">
        <v>229780.0085</v>
      </c>
      <c r="E36" s="8">
        <v>212388.09235074901</v>
      </c>
      <c r="F36" s="8">
        <v>106698.15967534692</v>
      </c>
      <c r="G36" s="8">
        <v>98526.924838129635</v>
      </c>
      <c r="H36" s="8">
        <v>84610.034002623142</v>
      </c>
      <c r="I36" s="8">
        <v>78635.494621473015</v>
      </c>
      <c r="J36" s="8">
        <v>79428.166448530232</v>
      </c>
      <c r="K36" s="8">
        <v>54898.335490662183</v>
      </c>
      <c r="L36" s="8">
        <v>45715.388280766667</v>
      </c>
      <c r="M36" s="8">
        <v>35683.727827843024</v>
      </c>
      <c r="N36" s="8">
        <v>26190.972595956693</v>
      </c>
      <c r="O36" s="8">
        <v>23160.495977154853</v>
      </c>
      <c r="P36" s="8">
        <v>22748.875683572696</v>
      </c>
      <c r="Q36" s="8">
        <v>1311.709210258178</v>
      </c>
      <c r="R36" s="8">
        <v>1.9581498380000003E-3</v>
      </c>
      <c r="S36" s="8">
        <v>3.2997318999999995E-4</v>
      </c>
      <c r="T36" s="8">
        <v>2.5079999699999998E-4</v>
      </c>
      <c r="U36" s="8">
        <v>2.0142680900000001E-4</v>
      </c>
      <c r="V36" s="8">
        <v>1.3652535399999999E-4</v>
      </c>
      <c r="W36" s="8">
        <v>1.27416445E-4</v>
      </c>
      <c r="X36" s="8">
        <v>1.1454145800000001E-4</v>
      </c>
      <c r="Y36" s="8">
        <v>9.9555639999999995E-5</v>
      </c>
      <c r="Z36" s="8">
        <v>9.6225623999999995E-5</v>
      </c>
      <c r="AA36" s="8">
        <v>1.1798062199999999E-4</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12000.810768978932</v>
      </c>
      <c r="D38" s="8">
        <v>7526.5220868472979</v>
      </c>
      <c r="E38" s="8">
        <v>27424.174937360804</v>
      </c>
      <c r="F38" s="8">
        <v>31946.13350677547</v>
      </c>
      <c r="G38" s="8">
        <v>31505.297808664422</v>
      </c>
      <c r="H38" s="8">
        <v>26945.674309311918</v>
      </c>
      <c r="I38" s="8">
        <v>28341.985511382016</v>
      </c>
      <c r="J38" s="8">
        <v>26593.813816627113</v>
      </c>
      <c r="K38" s="8">
        <v>26152.732675399824</v>
      </c>
      <c r="L38" s="8">
        <v>20542.605763951098</v>
      </c>
      <c r="M38" s="8">
        <v>16867.13057326568</v>
      </c>
      <c r="N38" s="8">
        <v>20951.219133068033</v>
      </c>
      <c r="O38" s="8">
        <v>18183.128929969691</v>
      </c>
      <c r="P38" s="8">
        <v>14857.510777238283</v>
      </c>
      <c r="Q38" s="8">
        <v>14301.042965915105</v>
      </c>
      <c r="R38" s="8">
        <v>11127.291603287691</v>
      </c>
      <c r="S38" s="8">
        <v>12281.244122639584</v>
      </c>
      <c r="T38" s="8">
        <v>11308.557060853615</v>
      </c>
      <c r="U38" s="8">
        <v>9195.9998188025493</v>
      </c>
      <c r="V38" s="8">
        <v>4360.9395777470818</v>
      </c>
      <c r="W38" s="8">
        <v>2626.2920289862082</v>
      </c>
      <c r="X38" s="8">
        <v>2352.8908264839179</v>
      </c>
      <c r="Y38" s="8">
        <v>2235.2355314114238</v>
      </c>
      <c r="Z38" s="8">
        <v>1915.7306295062122</v>
      </c>
      <c r="AA38" s="8">
        <v>4.5296036E-5</v>
      </c>
    </row>
    <row r="39" spans="1:27">
      <c r="A39" s="16" t="s">
        <v>24</v>
      </c>
      <c r="B39" s="16" t="s">
        <v>12</v>
      </c>
      <c r="C39" s="8">
        <v>2174.6502</v>
      </c>
      <c r="D39" s="8">
        <v>1821.3141000000001</v>
      </c>
      <c r="E39" s="8">
        <v>1888.3521000000001</v>
      </c>
      <c r="F39" s="8">
        <v>1747.4619</v>
      </c>
      <c r="G39" s="8">
        <v>1635.1765</v>
      </c>
      <c r="H39" s="8">
        <v>1451.5237999999999</v>
      </c>
      <c r="I39" s="8">
        <v>1370.9955</v>
      </c>
      <c r="J39" s="8">
        <v>1314.4076</v>
      </c>
      <c r="K39" s="8">
        <v>1166.1731000000002</v>
      </c>
      <c r="L39" s="8">
        <v>1005.57825</v>
      </c>
      <c r="M39" s="8">
        <v>1004.4988000000001</v>
      </c>
      <c r="N39" s="8">
        <v>947.33130000000006</v>
      </c>
      <c r="O39" s="8">
        <v>811.39943999999991</v>
      </c>
      <c r="P39" s="8">
        <v>727.37669999999991</v>
      </c>
      <c r="Q39" s="8">
        <v>686.21325000000002</v>
      </c>
      <c r="R39" s="8">
        <v>619.64443999999992</v>
      </c>
      <c r="S39" s="8">
        <v>628.99180000000001</v>
      </c>
      <c r="T39" s="8">
        <v>539.38824999999997</v>
      </c>
      <c r="U39" s="8">
        <v>471.81329999999997</v>
      </c>
      <c r="V39" s="8">
        <v>447.03209999999996</v>
      </c>
      <c r="W39" s="8">
        <v>452.68412000000001</v>
      </c>
      <c r="X39" s="8">
        <v>377.51203000000004</v>
      </c>
      <c r="Y39" s="8">
        <v>352.0009</v>
      </c>
      <c r="Z39" s="8">
        <v>324.91116</v>
      </c>
      <c r="AA39" s="8">
        <v>0</v>
      </c>
    </row>
    <row r="40" spans="1:27">
      <c r="A40" s="16" t="s">
        <v>24</v>
      </c>
      <c r="B40" s="16" t="s">
        <v>4</v>
      </c>
      <c r="C40" s="8">
        <v>3.0039056000000001E-5</v>
      </c>
      <c r="D40" s="8">
        <v>3.7987407299999995E-5</v>
      </c>
      <c r="E40" s="8">
        <v>1055.1086438170987</v>
      </c>
      <c r="F40" s="8">
        <v>2533.9852958392466</v>
      </c>
      <c r="G40" s="8">
        <v>4922.0914212028165</v>
      </c>
      <c r="H40" s="8">
        <v>2942.8426555419064</v>
      </c>
      <c r="I40" s="8">
        <v>3084.5389811055834</v>
      </c>
      <c r="J40" s="8">
        <v>2476.423972428322</v>
      </c>
      <c r="K40" s="8">
        <v>6346.0157136350026</v>
      </c>
      <c r="L40" s="8">
        <v>3323.1864791720468</v>
      </c>
      <c r="M40" s="8">
        <v>5057.4048132990874</v>
      </c>
      <c r="N40" s="8">
        <v>8488.0143178566595</v>
      </c>
      <c r="O40" s="8">
        <v>11314.526535723026</v>
      </c>
      <c r="P40" s="8">
        <v>12043.309021669844</v>
      </c>
      <c r="Q40" s="8">
        <v>13024.177472076075</v>
      </c>
      <c r="R40" s="8">
        <v>9531.2699880622949</v>
      </c>
      <c r="S40" s="8">
        <v>9216.6625159040432</v>
      </c>
      <c r="T40" s="8">
        <v>9548.533920661157</v>
      </c>
      <c r="U40" s="8">
        <v>6918.2157965210999</v>
      </c>
      <c r="V40" s="8">
        <v>7377.8208174968086</v>
      </c>
      <c r="W40" s="8">
        <v>6201.9427502995413</v>
      </c>
      <c r="X40" s="8">
        <v>5020.5297971398186</v>
      </c>
      <c r="Y40" s="8">
        <v>5311.2640357643513</v>
      </c>
      <c r="Z40" s="8">
        <v>2080.7106635249102</v>
      </c>
      <c r="AA40" s="8">
        <v>792.92637650073505</v>
      </c>
    </row>
    <row r="41" spans="1:27">
      <c r="A41" s="16" t="s">
        <v>24</v>
      </c>
      <c r="B41" s="16" t="s">
        <v>2</v>
      </c>
      <c r="C41" s="8">
        <v>5605.6569</v>
      </c>
      <c r="D41" s="8">
        <v>5195.3292000000001</v>
      </c>
      <c r="E41" s="8">
        <v>4918.2690000000002</v>
      </c>
      <c r="F41" s="8">
        <v>4557.7630999999992</v>
      </c>
      <c r="G41" s="8">
        <v>4244.9610000000002</v>
      </c>
      <c r="H41" s="8">
        <v>3913.0664999999999</v>
      </c>
      <c r="I41" s="8">
        <v>3573.8945999999996</v>
      </c>
      <c r="J41" s="8">
        <v>3480.5998</v>
      </c>
      <c r="K41" s="8">
        <v>3162.9802999999997</v>
      </c>
      <c r="L41" s="8">
        <v>3042.4764</v>
      </c>
      <c r="M41" s="8">
        <v>2784.6235999999999</v>
      </c>
      <c r="N41" s="8">
        <v>824.58920000000001</v>
      </c>
      <c r="O41" s="8">
        <v>712.46910000000003</v>
      </c>
      <c r="P41" s="8">
        <v>542.98309999999992</v>
      </c>
      <c r="Q41" s="8">
        <v>594.51459999999997</v>
      </c>
      <c r="R41" s="8">
        <v>393.47874999999999</v>
      </c>
      <c r="S41" s="8">
        <v>1.0813968999999999</v>
      </c>
      <c r="T41" s="8">
        <v>7.0598835000000006E-8</v>
      </c>
      <c r="U41" s="8">
        <v>6.9331756000000003E-8</v>
      </c>
      <c r="V41" s="8">
        <v>6.1176614999999999E-8</v>
      </c>
      <c r="W41" s="8">
        <v>5.8016259999999998E-8</v>
      </c>
      <c r="X41" s="8">
        <v>5.2920288000000006E-8</v>
      </c>
      <c r="Y41" s="8">
        <v>1.0038411999999999</v>
      </c>
      <c r="Z41" s="8">
        <v>5.4570710000000006E-8</v>
      </c>
      <c r="AA41" s="8">
        <v>1.1042508000000001E-7</v>
      </c>
    </row>
    <row r="42" spans="1:27">
      <c r="A42" s="16" t="s">
        <v>24</v>
      </c>
      <c r="B42" s="16" t="s">
        <v>208</v>
      </c>
      <c r="C42" s="8">
        <v>16.557309626999999</v>
      </c>
      <c r="D42" s="8">
        <v>15.190356566999998</v>
      </c>
      <c r="E42" s="8">
        <v>13.934149012000001</v>
      </c>
      <c r="F42" s="8">
        <v>12.783904010000001</v>
      </c>
      <c r="G42" s="8">
        <v>13.484901589</v>
      </c>
      <c r="H42" s="8">
        <v>15.738769804</v>
      </c>
      <c r="I42" s="8">
        <v>19.966506119999998</v>
      </c>
      <c r="J42" s="8">
        <v>26.315511570999998</v>
      </c>
      <c r="K42" s="8">
        <v>61.438959490000002</v>
      </c>
      <c r="L42" s="8">
        <v>64.796125016000005</v>
      </c>
      <c r="M42" s="8">
        <v>66.60812451599999</v>
      </c>
      <c r="N42" s="8">
        <v>67.561767795999998</v>
      </c>
      <c r="O42" s="8">
        <v>68.570217029999995</v>
      </c>
      <c r="P42" s="8">
        <v>69.497666859999995</v>
      </c>
      <c r="Q42" s="8">
        <v>70.514268876000003</v>
      </c>
      <c r="R42" s="8">
        <v>71.431891440000001</v>
      </c>
      <c r="S42" s="8">
        <v>73.455879940000017</v>
      </c>
      <c r="T42" s="8">
        <v>74.853032689999992</v>
      </c>
      <c r="U42" s="8">
        <v>75.827510279999998</v>
      </c>
      <c r="V42" s="8">
        <v>76.239367370000011</v>
      </c>
      <c r="W42" s="8">
        <v>76.482790253999994</v>
      </c>
      <c r="X42" s="8">
        <v>76.672172829999994</v>
      </c>
      <c r="Y42" s="8">
        <v>76.400597574999992</v>
      </c>
      <c r="Z42" s="8">
        <v>75.652702770000005</v>
      </c>
      <c r="AA42" s="8">
        <v>74.473888209999998</v>
      </c>
    </row>
    <row r="43" spans="1:27">
      <c r="A43" s="16" t="s">
        <v>24</v>
      </c>
      <c r="B43" s="16" t="s">
        <v>9</v>
      </c>
      <c r="C43" s="8">
        <v>0</v>
      </c>
      <c r="D43" s="8">
        <v>1.4229248019999999E-6</v>
      </c>
      <c r="E43" s="8">
        <v>1.7175396770000001E-6</v>
      </c>
      <c r="F43" s="8">
        <v>517.65667776694352</v>
      </c>
      <c r="G43" s="8">
        <v>490.27332244516504</v>
      </c>
      <c r="H43" s="8">
        <v>454.79947723789559</v>
      </c>
      <c r="I43" s="8">
        <v>563.84697329145013</v>
      </c>
      <c r="J43" s="8">
        <v>570.85214358773158</v>
      </c>
      <c r="K43" s="8">
        <v>660.35386550511373</v>
      </c>
      <c r="L43" s="8">
        <v>659.81107625950517</v>
      </c>
      <c r="M43" s="8">
        <v>851.9124135042116</v>
      </c>
      <c r="N43" s="8">
        <v>782.81398229272713</v>
      </c>
      <c r="O43" s="8">
        <v>715.270301140828</v>
      </c>
      <c r="P43" s="8">
        <v>677.68750302112255</v>
      </c>
      <c r="Q43" s="8">
        <v>635.7321118586766</v>
      </c>
      <c r="R43" s="8">
        <v>839.23355225603757</v>
      </c>
      <c r="S43" s="8">
        <v>776.36317712883056</v>
      </c>
      <c r="T43" s="8">
        <v>768.16998989532192</v>
      </c>
      <c r="U43" s="8">
        <v>759.15274351053301</v>
      </c>
      <c r="V43" s="8">
        <v>750.13036164566302</v>
      </c>
      <c r="W43" s="8">
        <v>664.43556699209546</v>
      </c>
      <c r="X43" s="8">
        <v>607.107303117269</v>
      </c>
      <c r="Y43" s="8">
        <v>579.19821356417651</v>
      </c>
      <c r="Z43" s="8">
        <v>530.0753851564798</v>
      </c>
      <c r="AA43" s="8">
        <v>541.14941854826986</v>
      </c>
    </row>
    <row r="44" spans="1:27">
      <c r="A44" s="16" t="s">
        <v>24</v>
      </c>
      <c r="B44" s="16" t="s">
        <v>8</v>
      </c>
      <c r="C44" s="8">
        <v>0</v>
      </c>
      <c r="D44" s="8">
        <v>3.6297084600000003E-7</v>
      </c>
      <c r="E44" s="8">
        <v>5.2849845500000011E-7</v>
      </c>
      <c r="F44" s="8">
        <v>102.1781946255936</v>
      </c>
      <c r="G44" s="8">
        <v>80.151224439132307</v>
      </c>
      <c r="H44" s="8">
        <v>80.87169497982778</v>
      </c>
      <c r="I44" s="8">
        <v>68.889223791148694</v>
      </c>
      <c r="J44" s="8">
        <v>63.525931633156873</v>
      </c>
      <c r="K44" s="8">
        <v>67.612991477176408</v>
      </c>
      <c r="L44" s="8">
        <v>75.928921120726272</v>
      </c>
      <c r="M44" s="8">
        <v>90.050140934851441</v>
      </c>
      <c r="N44" s="8">
        <v>395.80184854163605</v>
      </c>
      <c r="O44" s="8">
        <v>353.13115471146955</v>
      </c>
      <c r="P44" s="8">
        <v>298.25130144315625</v>
      </c>
      <c r="Q44" s="8">
        <v>397.0205023338612</v>
      </c>
      <c r="R44" s="8">
        <v>384.45079396599198</v>
      </c>
      <c r="S44" s="8">
        <v>412.98600096178359</v>
      </c>
      <c r="T44" s="8">
        <v>456.84062213677157</v>
      </c>
      <c r="U44" s="8">
        <v>425.00909489706146</v>
      </c>
      <c r="V44" s="8">
        <v>405.81285308642038</v>
      </c>
      <c r="W44" s="8">
        <v>594.28857370141179</v>
      </c>
      <c r="X44" s="8">
        <v>523.09690963923947</v>
      </c>
      <c r="Y44" s="8">
        <v>477.57647426383681</v>
      </c>
      <c r="Z44" s="8">
        <v>481.96700112810782</v>
      </c>
      <c r="AA44" s="8">
        <v>506.22499592807321</v>
      </c>
    </row>
    <row r="45" spans="1:27">
      <c r="A45" s="16" t="s">
        <v>24</v>
      </c>
      <c r="B45" s="16" t="s">
        <v>84</v>
      </c>
      <c r="C45" s="8">
        <v>0</v>
      </c>
      <c r="D45" s="8">
        <v>3.2402211999999997E-6</v>
      </c>
      <c r="E45" s="8">
        <v>3.7062059E-6</v>
      </c>
      <c r="F45" s="8">
        <v>426.99808532679731</v>
      </c>
      <c r="G45" s="8">
        <v>399.86108595155997</v>
      </c>
      <c r="H45" s="8">
        <v>379.88417623599003</v>
      </c>
      <c r="I45" s="8">
        <v>358.52376561298149</v>
      </c>
      <c r="J45" s="8">
        <v>330.41367529111881</v>
      </c>
      <c r="K45" s="8">
        <v>298.051285472156</v>
      </c>
      <c r="L45" s="8">
        <v>287.11359524946266</v>
      </c>
      <c r="M45" s="8">
        <v>260.482644652114</v>
      </c>
      <c r="N45" s="8">
        <v>243.01116426506343</v>
      </c>
      <c r="O45" s="8">
        <v>231.11764468687059</v>
      </c>
      <c r="P45" s="8">
        <v>205.00444911192801</v>
      </c>
      <c r="Q45" s="8">
        <v>188.82271460986649</v>
      </c>
      <c r="R45" s="8">
        <v>265.01753492600858</v>
      </c>
      <c r="S45" s="8">
        <v>250.13036400453899</v>
      </c>
      <c r="T45" s="8">
        <v>227.76188413549266</v>
      </c>
      <c r="U45" s="8">
        <v>193.59486124469728</v>
      </c>
      <c r="V45" s="8">
        <v>180.90910186157168</v>
      </c>
      <c r="W45" s="8">
        <v>318.45383109343499</v>
      </c>
      <c r="X45" s="8">
        <v>273.77886909308626</v>
      </c>
      <c r="Y45" s="8">
        <v>291.33941900450503</v>
      </c>
      <c r="Z45" s="8">
        <v>230.58753273807199</v>
      </c>
      <c r="AA45" s="8">
        <v>283.40001968748834</v>
      </c>
    </row>
    <row r="46" spans="1:27">
      <c r="A46" s="16" t="s">
        <v>24</v>
      </c>
      <c r="B46" s="16" t="s">
        <v>187</v>
      </c>
      <c r="C46" s="8">
        <v>4523.7034999999996</v>
      </c>
      <c r="D46" s="8">
        <v>5022.13</v>
      </c>
      <c r="E46" s="8">
        <v>3796.0857999999998</v>
      </c>
      <c r="F46" s="8">
        <v>3247.3739999999998</v>
      </c>
      <c r="G46" s="8">
        <v>3316.6258002118284</v>
      </c>
      <c r="H46" s="8">
        <v>2751.4132002015072</v>
      </c>
      <c r="I46" s="8">
        <v>3378.7700001882231</v>
      </c>
      <c r="J46" s="8">
        <v>2699.5192001760843</v>
      </c>
      <c r="K46" s="8">
        <v>2012.7969001660963</v>
      </c>
      <c r="L46" s="8">
        <v>1713.8992800000001</v>
      </c>
      <c r="M46" s="8">
        <v>1735.4963300000002</v>
      </c>
      <c r="N46" s="8">
        <v>1866.3679</v>
      </c>
      <c r="O46" s="8">
        <v>1526.83402</v>
      </c>
      <c r="P46" s="8">
        <v>1291.7122400000001</v>
      </c>
      <c r="Q46" s="8">
        <v>1227.5579000000002</v>
      </c>
      <c r="R46" s="8">
        <v>968.74956000000009</v>
      </c>
      <c r="S46" s="8">
        <v>1140.6606600000002</v>
      </c>
      <c r="T46" s="8">
        <v>857.10861</v>
      </c>
      <c r="U46" s="8">
        <v>791.52367000000004</v>
      </c>
      <c r="V46" s="8">
        <v>660.43547000000001</v>
      </c>
      <c r="W46" s="8">
        <v>755.23360000000002</v>
      </c>
      <c r="X46" s="8">
        <v>614.61928</v>
      </c>
      <c r="Y46" s="8">
        <v>475.28926399999995</v>
      </c>
      <c r="Z46" s="8">
        <v>493.40327000000002</v>
      </c>
      <c r="AA46" s="8">
        <v>599.90221999999994</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288735.07570864499</v>
      </c>
      <c r="D48" s="70">
        <v>249360.49428642783</v>
      </c>
      <c r="E48" s="70">
        <v>251484.01698689113</v>
      </c>
      <c r="F48" s="70">
        <v>151790.49433969101</v>
      </c>
      <c r="G48" s="70">
        <v>145134.84790263354</v>
      </c>
      <c r="H48" s="70">
        <v>123545.8485859362</v>
      </c>
      <c r="I48" s="70">
        <v>119396.90568296443</v>
      </c>
      <c r="J48" s="70">
        <v>116984.03809984475</v>
      </c>
      <c r="K48" s="70">
        <v>94826.491281807539</v>
      </c>
      <c r="L48" s="70">
        <v>76430.784171535503</v>
      </c>
      <c r="M48" s="70">
        <v>64401.935268014975</v>
      </c>
      <c r="N48" s="70">
        <v>60757.683209776813</v>
      </c>
      <c r="O48" s="70">
        <v>57076.943320416736</v>
      </c>
      <c r="P48" s="70">
        <v>53462.208442917028</v>
      </c>
      <c r="Q48" s="70">
        <v>32437.30499592776</v>
      </c>
      <c r="R48" s="70">
        <v>24200.570072087863</v>
      </c>
      <c r="S48" s="70">
        <v>24781.576247451976</v>
      </c>
      <c r="T48" s="70">
        <v>23781.213621242954</v>
      </c>
      <c r="U48" s="70">
        <v>18831.13699675208</v>
      </c>
      <c r="V48" s="70">
        <v>14259.319785794074</v>
      </c>
      <c r="W48" s="70">
        <v>11689.813388801153</v>
      </c>
      <c r="X48" s="70">
        <v>9846.2073028977102</v>
      </c>
      <c r="Y48" s="70">
        <v>9799.3083763389332</v>
      </c>
      <c r="Z48" s="70">
        <v>6133.0384411039759</v>
      </c>
      <c r="AA48" s="70">
        <v>2798.0770822616496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199046.696</v>
      </c>
      <c r="D52" s="8">
        <v>165296.44615572161</v>
      </c>
      <c r="E52" s="8">
        <v>109920.98215640197</v>
      </c>
      <c r="F52" s="8">
        <v>17862.468258284094</v>
      </c>
      <c r="G52" s="8">
        <v>6799.1782664219509</v>
      </c>
      <c r="H52" s="8">
        <v>3.2116377499999995E-4</v>
      </c>
      <c r="I52" s="8">
        <v>2.9416141100000002E-4</v>
      </c>
      <c r="J52" s="8">
        <v>2.6861881500000003E-4</v>
      </c>
      <c r="K52" s="8">
        <v>1.4323726100000001E-4</v>
      </c>
      <c r="L52" s="8">
        <v>4.8326972999999993E-5</v>
      </c>
      <c r="M52" s="8">
        <v>4.0880049999999998E-5</v>
      </c>
      <c r="N52" s="8">
        <v>3.7952499000000004E-5</v>
      </c>
      <c r="O52" s="8">
        <v>3.5956225999999991E-5</v>
      </c>
      <c r="P52" s="8">
        <v>3.3878670000000003E-5</v>
      </c>
      <c r="Q52" s="8">
        <v>2.9454771499999997E-5</v>
      </c>
      <c r="R52" s="8">
        <v>2.6394805E-5</v>
      </c>
      <c r="S52" s="8">
        <v>2.3724910000000001E-5</v>
      </c>
      <c r="T52" s="8">
        <v>2.2221625000000003E-5</v>
      </c>
      <c r="U52" s="8">
        <v>1.9659375999999998E-5</v>
      </c>
      <c r="V52" s="8">
        <v>1.5455355299999999E-5</v>
      </c>
      <c r="W52" s="8">
        <v>1.4417767299999999E-5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36.386195000000001</v>
      </c>
      <c r="D54" s="8">
        <v>4.8339142999999994E-6</v>
      </c>
      <c r="E54" s="8">
        <v>851.85569999999996</v>
      </c>
      <c r="F54" s="8">
        <v>1410.3968</v>
      </c>
      <c r="G54" s="8">
        <v>1876.4870000000001</v>
      </c>
      <c r="H54" s="8">
        <v>905.62374999999997</v>
      </c>
      <c r="I54" s="8">
        <v>1367.0871000000002</v>
      </c>
      <c r="J54" s="8">
        <v>546.42930000000001</v>
      </c>
      <c r="K54" s="8">
        <v>1733.7878000000001</v>
      </c>
      <c r="L54" s="8">
        <v>729.20830000000001</v>
      </c>
      <c r="M54" s="8">
        <v>681.26750000000004</v>
      </c>
      <c r="N54" s="8">
        <v>1415.461</v>
      </c>
      <c r="O54" s="8">
        <v>1078.2411000000002</v>
      </c>
      <c r="P54" s="8">
        <v>0</v>
      </c>
      <c r="Q54" s="8">
        <v>0</v>
      </c>
      <c r="R54" s="8">
        <v>0</v>
      </c>
      <c r="S54" s="8">
        <v>0</v>
      </c>
      <c r="T54" s="8">
        <v>0</v>
      </c>
      <c r="U54" s="8">
        <v>0</v>
      </c>
      <c r="V54" s="8">
        <v>0</v>
      </c>
      <c r="W54" s="8">
        <v>0</v>
      </c>
      <c r="X54" s="8">
        <v>0</v>
      </c>
      <c r="Y54" s="8">
        <v>0</v>
      </c>
      <c r="Z54" s="8">
        <v>0</v>
      </c>
      <c r="AA54" s="8">
        <v>0</v>
      </c>
    </row>
    <row r="55" spans="1:27">
      <c r="A55" s="16" t="s">
        <v>25</v>
      </c>
      <c r="B55" s="16" t="s">
        <v>4</v>
      </c>
      <c r="C55" s="8">
        <v>68.922733498863394</v>
      </c>
      <c r="D55" s="8">
        <v>2.3826550753341005</v>
      </c>
      <c r="E55" s="8">
        <v>2323.7647519525913</v>
      </c>
      <c r="F55" s="8">
        <v>4200.4417659395631</v>
      </c>
      <c r="G55" s="8">
        <v>4493.0330711758461</v>
      </c>
      <c r="H55" s="8">
        <v>1820.811138023962</v>
      </c>
      <c r="I55" s="8">
        <v>5001.5440623277409</v>
      </c>
      <c r="J55" s="8">
        <v>1602.1116726248413</v>
      </c>
      <c r="K55" s="8">
        <v>3669.4257891411912</v>
      </c>
      <c r="L55" s="8">
        <v>2037.1120610726091</v>
      </c>
      <c r="M55" s="8">
        <v>1891.3166010847258</v>
      </c>
      <c r="N55" s="8">
        <v>4808.6925679512069</v>
      </c>
      <c r="O55" s="8">
        <v>3709.3307109352518</v>
      </c>
      <c r="P55" s="8">
        <v>5654.7642201402168</v>
      </c>
      <c r="Q55" s="8">
        <v>5315.7171484898117</v>
      </c>
      <c r="R55" s="8">
        <v>9165.9172593438689</v>
      </c>
      <c r="S55" s="8">
        <v>3140.120927072795</v>
      </c>
      <c r="T55" s="8">
        <v>7436.3402333663698</v>
      </c>
      <c r="U55" s="8">
        <v>4808.8583713953803</v>
      </c>
      <c r="V55" s="8">
        <v>5042.1612572599479</v>
      </c>
      <c r="W55" s="8">
        <v>7096.6064291038701</v>
      </c>
      <c r="X55" s="8">
        <v>4073.0838801534137</v>
      </c>
      <c r="Y55" s="8">
        <v>7044.6895425190924</v>
      </c>
      <c r="Z55" s="8">
        <v>6047.0770381999</v>
      </c>
      <c r="AA55" s="8">
        <v>8800.7835744987824</v>
      </c>
    </row>
    <row r="56" spans="1:27">
      <c r="A56" s="16" t="s">
        <v>25</v>
      </c>
      <c r="B56" s="16" t="s">
        <v>2</v>
      </c>
      <c r="C56" s="8">
        <v>26713.749</v>
      </c>
      <c r="D56" s="8">
        <v>20873.607770000002</v>
      </c>
      <c r="E56" s="8">
        <v>29265.61966</v>
      </c>
      <c r="F56" s="8">
        <v>22940.045180000001</v>
      </c>
      <c r="G56" s="8">
        <v>18359.851599999998</v>
      </c>
      <c r="H56" s="8">
        <v>17121.519559999997</v>
      </c>
      <c r="I56" s="8">
        <v>14617.3863</v>
      </c>
      <c r="J56" s="8">
        <v>16834.188859999998</v>
      </c>
      <c r="K56" s="8">
        <v>16041.686479999998</v>
      </c>
      <c r="L56" s="8">
        <v>14249.091270000001</v>
      </c>
      <c r="M56" s="8">
        <v>11148.701209999999</v>
      </c>
      <c r="N56" s="8">
        <v>15802.660189999999</v>
      </c>
      <c r="O56" s="8">
        <v>12350.285079999998</v>
      </c>
      <c r="P56" s="8">
        <v>9973.1796300000005</v>
      </c>
      <c r="Q56" s="8">
        <v>9257.2356</v>
      </c>
      <c r="R56" s="8">
        <v>7962.0853799999995</v>
      </c>
      <c r="S56" s="8">
        <v>9081.618629999999</v>
      </c>
      <c r="T56" s="8">
        <v>8708.1588500000016</v>
      </c>
      <c r="U56" s="8">
        <v>7737.55321</v>
      </c>
      <c r="V56" s="8">
        <v>6073.7263600000015</v>
      </c>
      <c r="W56" s="8">
        <v>8556.6516700000011</v>
      </c>
      <c r="X56" s="8">
        <v>6717.73603</v>
      </c>
      <c r="Y56" s="8">
        <v>5420.1244200000001</v>
      </c>
      <c r="Z56" s="8">
        <v>5056.9886699999997</v>
      </c>
      <c r="AA56" s="8">
        <v>4281.2187899999999</v>
      </c>
    </row>
    <row r="57" spans="1:27">
      <c r="A57" s="16" t="s">
        <v>25</v>
      </c>
      <c r="B57" s="16" t="s">
        <v>208</v>
      </c>
      <c r="C57" s="8">
        <v>6.8725774085999998</v>
      </c>
      <c r="D57" s="8">
        <v>6.3060701624000002</v>
      </c>
      <c r="E57" s="8">
        <v>5.7843541530000007</v>
      </c>
      <c r="F57" s="8">
        <v>5.3069938260000002</v>
      </c>
      <c r="G57" s="8">
        <v>11.038647311</v>
      </c>
      <c r="H57" s="8">
        <v>28.927611769999999</v>
      </c>
      <c r="I57" s="8">
        <v>61.175447480000003</v>
      </c>
      <c r="J57" s="8">
        <v>106.340997114</v>
      </c>
      <c r="K57" s="8">
        <v>163.34320847999996</v>
      </c>
      <c r="L57" s="8">
        <v>191.32647798000002</v>
      </c>
      <c r="M57" s="8">
        <v>214.93369430000001</v>
      </c>
      <c r="N57" s="8">
        <v>234.28773649999999</v>
      </c>
      <c r="O57" s="8">
        <v>249.51803419999999</v>
      </c>
      <c r="P57" s="8">
        <v>260.75106849999997</v>
      </c>
      <c r="Q57" s="8">
        <v>268.40545149999997</v>
      </c>
      <c r="R57" s="8">
        <v>272.31431115999999</v>
      </c>
      <c r="S57" s="8">
        <v>277.39270323</v>
      </c>
      <c r="T57" s="8">
        <v>278.48359679999999</v>
      </c>
      <c r="U57" s="8">
        <v>275.70835774999995</v>
      </c>
      <c r="V57" s="8">
        <v>269.3244929</v>
      </c>
      <c r="W57" s="8">
        <v>260.36782276999998</v>
      </c>
      <c r="X57" s="8">
        <v>249.8652673</v>
      </c>
      <c r="Y57" s="8">
        <v>238.83644520000001</v>
      </c>
      <c r="Z57" s="8">
        <v>227.80505667999998</v>
      </c>
      <c r="AA57" s="8">
        <v>217.09403125</v>
      </c>
    </row>
    <row r="58" spans="1:27">
      <c r="A58" s="16" t="s">
        <v>25</v>
      </c>
      <c r="B58" s="16" t="s">
        <v>9</v>
      </c>
      <c r="C58" s="8">
        <v>0</v>
      </c>
      <c r="D58" s="8">
        <v>1.3481554100000001E-6</v>
      </c>
      <c r="E58" s="8">
        <v>126.14868290766572</v>
      </c>
      <c r="F58" s="8">
        <v>787.10906993747562</v>
      </c>
      <c r="G58" s="8">
        <v>707.93099695705689</v>
      </c>
      <c r="H58" s="8">
        <v>834.70087048279913</v>
      </c>
      <c r="I58" s="8">
        <v>834.99368317044969</v>
      </c>
      <c r="J58" s="8">
        <v>982.65612049647325</v>
      </c>
      <c r="K58" s="8">
        <v>1253.8057625172285</v>
      </c>
      <c r="L58" s="8">
        <v>1299.3278372764119</v>
      </c>
      <c r="M58" s="8">
        <v>1311.7082722113357</v>
      </c>
      <c r="N58" s="8">
        <v>1199.4415273895193</v>
      </c>
      <c r="O58" s="8">
        <v>1226.595280625668</v>
      </c>
      <c r="P58" s="8">
        <v>1182.3809819879239</v>
      </c>
      <c r="Q58" s="8">
        <v>1205.4960634842057</v>
      </c>
      <c r="R58" s="8">
        <v>1030.4749877569855</v>
      </c>
      <c r="S58" s="8">
        <v>1041.3628378709795</v>
      </c>
      <c r="T58" s="8">
        <v>1002.6218666142821</v>
      </c>
      <c r="U58" s="8">
        <v>1011.7779428498335</v>
      </c>
      <c r="V58" s="8">
        <v>1017.7237202158725</v>
      </c>
      <c r="W58" s="8">
        <v>972.08985838098545</v>
      </c>
      <c r="X58" s="8">
        <v>945.60308133520846</v>
      </c>
      <c r="Y58" s="8">
        <v>846.94713251458734</v>
      </c>
      <c r="Z58" s="8">
        <v>860.46258555828035</v>
      </c>
      <c r="AA58" s="8">
        <v>749.4846630191895</v>
      </c>
    </row>
    <row r="59" spans="1:27">
      <c r="A59" s="16" t="s">
        <v>25</v>
      </c>
      <c r="B59" s="16" t="s">
        <v>8</v>
      </c>
      <c r="C59" s="8">
        <v>0</v>
      </c>
      <c r="D59" s="8">
        <v>2.06232178E-7</v>
      </c>
      <c r="E59" s="8">
        <v>2.9495913499999997E-7</v>
      </c>
      <c r="F59" s="8">
        <v>33.843531196266568</v>
      </c>
      <c r="G59" s="8">
        <v>37.169075086314393</v>
      </c>
      <c r="H59" s="8">
        <v>34.086020955205925</v>
      </c>
      <c r="I59" s="8">
        <v>33.164707948984962</v>
      </c>
      <c r="J59" s="8">
        <v>30.913453840245381</v>
      </c>
      <c r="K59" s="8">
        <v>153.45730198537038</v>
      </c>
      <c r="L59" s="8">
        <v>155.95556192301555</v>
      </c>
      <c r="M59" s="8">
        <v>150.91092179156834</v>
      </c>
      <c r="N59" s="8">
        <v>134.93892164109229</v>
      </c>
      <c r="O59" s="8">
        <v>123.7779615467213</v>
      </c>
      <c r="P59" s="8">
        <v>106.3727314534915</v>
      </c>
      <c r="Q59" s="8">
        <v>101.50333131148886</v>
      </c>
      <c r="R59" s="8">
        <v>97.004631297356767</v>
      </c>
      <c r="S59" s="8">
        <v>89.545767183852305</v>
      </c>
      <c r="T59" s="8">
        <v>84.905611114613805</v>
      </c>
      <c r="U59" s="8">
        <v>86.346691085861721</v>
      </c>
      <c r="V59" s="8">
        <v>84.175126013502691</v>
      </c>
      <c r="W59" s="8">
        <v>71.433721154456109</v>
      </c>
      <c r="X59" s="8">
        <v>65.050618080093201</v>
      </c>
      <c r="Y59" s="8">
        <v>60.242743102949142</v>
      </c>
      <c r="Z59" s="8">
        <v>57.118156989351952</v>
      </c>
      <c r="AA59" s="8">
        <v>55.485270975155217</v>
      </c>
    </row>
    <row r="60" spans="1:27">
      <c r="A60" s="16" t="s">
        <v>25</v>
      </c>
      <c r="B60" s="16" t="s">
        <v>84</v>
      </c>
      <c r="C60" s="8">
        <v>0</v>
      </c>
      <c r="D60" s="8">
        <v>4.3746304700000011E-6</v>
      </c>
      <c r="E60" s="8">
        <v>5.4810816999999992E-6</v>
      </c>
      <c r="F60" s="8">
        <v>404.5914575697912</v>
      </c>
      <c r="G60" s="8">
        <v>414.6964378159218</v>
      </c>
      <c r="H60" s="8">
        <v>354.56072798474446</v>
      </c>
      <c r="I60" s="8">
        <v>367.4470972485654</v>
      </c>
      <c r="J60" s="8">
        <v>326.97494686002443</v>
      </c>
      <c r="K60" s="8">
        <v>308.89695981765203</v>
      </c>
      <c r="L60" s="8">
        <v>295.92323582710696</v>
      </c>
      <c r="M60" s="8">
        <v>281.230928952206</v>
      </c>
      <c r="N60" s="8">
        <v>254.15219885317001</v>
      </c>
      <c r="O60" s="8">
        <v>227.697163301963</v>
      </c>
      <c r="P60" s="8">
        <v>184.88688521707198</v>
      </c>
      <c r="Q60" s="8">
        <v>153.20701271804151</v>
      </c>
      <c r="R60" s="8">
        <v>143.19875237375899</v>
      </c>
      <c r="S60" s="8">
        <v>143.58972141858399</v>
      </c>
      <c r="T60" s="8">
        <v>117.8025578976104</v>
      </c>
      <c r="U60" s="8">
        <v>99.065786246004294</v>
      </c>
      <c r="V60" s="8">
        <v>104.1392437631186</v>
      </c>
      <c r="W60" s="8">
        <v>99.358915141487302</v>
      </c>
      <c r="X60" s="8">
        <v>71.508800382557709</v>
      </c>
      <c r="Y60" s="8">
        <v>67.152518707624409</v>
      </c>
      <c r="Z60" s="8">
        <v>5.0230611511226</v>
      </c>
      <c r="AA60" s="8">
        <v>6.0301752334441003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225872.62650590745</v>
      </c>
      <c r="D63" s="70">
        <v>186178.74266172227</v>
      </c>
      <c r="E63" s="70">
        <v>142494.15531119128</v>
      </c>
      <c r="F63" s="70">
        <v>47644.203056753191</v>
      </c>
      <c r="G63" s="70">
        <v>32699.385094768088</v>
      </c>
      <c r="H63" s="70">
        <v>21100.230000380481</v>
      </c>
      <c r="I63" s="70">
        <v>22282.798692337154</v>
      </c>
      <c r="J63" s="70">
        <v>20429.615619554399</v>
      </c>
      <c r="K63" s="70">
        <v>23324.403445178705</v>
      </c>
      <c r="L63" s="70">
        <v>18957.944792406117</v>
      </c>
      <c r="M63" s="70">
        <v>15680.069169219885</v>
      </c>
      <c r="N63" s="70">
        <v>23849.634180287485</v>
      </c>
      <c r="O63" s="70">
        <v>18965.445366565829</v>
      </c>
      <c r="P63" s="70">
        <v>17362.335551177373</v>
      </c>
      <c r="Q63" s="70">
        <v>16301.564636958321</v>
      </c>
      <c r="R63" s="70">
        <v>18670.995348326775</v>
      </c>
      <c r="S63" s="70">
        <v>13773.630610501121</v>
      </c>
      <c r="T63" s="70">
        <v>17628.312738014502</v>
      </c>
      <c r="U63" s="70">
        <v>14019.310378986458</v>
      </c>
      <c r="V63" s="70">
        <v>12591.250215607797</v>
      </c>
      <c r="W63" s="70">
        <v>17056.50843096857</v>
      </c>
      <c r="X63" s="70">
        <v>12122.847677251273</v>
      </c>
      <c r="Y63" s="70">
        <v>13677.992802044255</v>
      </c>
      <c r="Z63" s="70">
        <v>12254.474568578655</v>
      </c>
      <c r="AA63" s="70">
        <v>14110.096504976571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12686.0828</v>
      </c>
      <c r="D68" s="8">
        <v>7228.0887070208764</v>
      </c>
      <c r="E68" s="8">
        <v>14839.291008078002</v>
      </c>
      <c r="F68" s="8">
        <v>12837.290007203845</v>
      </c>
      <c r="G68" s="8">
        <v>13622.307010010154</v>
      </c>
      <c r="H68" s="8">
        <v>11066.443009575272</v>
      </c>
      <c r="I68" s="8">
        <v>11263.093015151422</v>
      </c>
      <c r="J68" s="8">
        <v>11473.908016163581</v>
      </c>
      <c r="K68" s="8">
        <v>9664.5360145549203</v>
      </c>
      <c r="L68" s="8">
        <v>6602.8270130903711</v>
      </c>
      <c r="M68" s="8">
        <v>6425.7695123315998</v>
      </c>
      <c r="N68" s="8">
        <v>2.3553452999999999E-5</v>
      </c>
      <c r="O68" s="8">
        <v>2.1912506E-5</v>
      </c>
      <c r="P68" s="8">
        <v>2.0185142999999999E-5</v>
      </c>
      <c r="Q68" s="8">
        <v>1.8673459000000001E-5</v>
      </c>
      <c r="R68" s="8">
        <v>1.7353383999999998E-5</v>
      </c>
      <c r="S68" s="8">
        <v>1.6723143E-5</v>
      </c>
      <c r="T68" s="8">
        <v>1.6930478E-5</v>
      </c>
      <c r="U68" s="8">
        <v>1.5131656000000001E-5</v>
      </c>
      <c r="V68" s="8">
        <v>1.42604895E-5</v>
      </c>
      <c r="W68" s="8">
        <v>1.3713416E-5</v>
      </c>
      <c r="X68" s="8">
        <v>1.2901852E-5</v>
      </c>
      <c r="Y68" s="8">
        <v>1.2043985000000001E-5</v>
      </c>
      <c r="Z68" s="8">
        <v>1.1171538E-5</v>
      </c>
      <c r="AA68" s="8">
        <v>3.7540139999999999E-5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9006.9949586643925</v>
      </c>
      <c r="D70" s="8">
        <v>181.22177797333927</v>
      </c>
      <c r="E70" s="8">
        <v>3949.0555583393057</v>
      </c>
      <c r="F70" s="8">
        <v>6276.4096371335627</v>
      </c>
      <c r="G70" s="8">
        <v>5482.6507150063517</v>
      </c>
      <c r="H70" s="8">
        <v>4577.648306918165</v>
      </c>
      <c r="I70" s="8">
        <v>5010.7106219236857</v>
      </c>
      <c r="J70" s="8">
        <v>3760.1938550189752</v>
      </c>
      <c r="K70" s="8">
        <v>4015.2029576280534</v>
      </c>
      <c r="L70" s="8">
        <v>2103.4210109954593</v>
      </c>
      <c r="M70" s="8">
        <v>2129.1962094075207</v>
      </c>
      <c r="N70" s="8">
        <v>2935.7281627610582</v>
      </c>
      <c r="O70" s="8">
        <v>3543.0772617829589</v>
      </c>
      <c r="P70" s="8">
        <v>3666.8345590179497</v>
      </c>
      <c r="Q70" s="8">
        <v>3099.4571606366062</v>
      </c>
      <c r="R70" s="8">
        <v>2908.3398389589806</v>
      </c>
      <c r="S70" s="8">
        <v>2316.0221381267297</v>
      </c>
      <c r="T70" s="8">
        <v>2999.0363532312685</v>
      </c>
      <c r="U70" s="8">
        <v>982.62824679281732</v>
      </c>
      <c r="V70" s="8">
        <v>979.09553406560792</v>
      </c>
      <c r="W70" s="8">
        <v>1184.5388590877249</v>
      </c>
      <c r="X70" s="8">
        <v>1206.3846050846078</v>
      </c>
      <c r="Y70" s="8">
        <v>1173.9715626760981</v>
      </c>
      <c r="Z70" s="8">
        <v>1129.128989220877</v>
      </c>
      <c r="AA70" s="8">
        <v>1515.4712409766655</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0.71471307226000003</v>
      </c>
      <c r="D72" s="8">
        <v>0.65570539480000001</v>
      </c>
      <c r="E72" s="8">
        <v>0.60151166536</v>
      </c>
      <c r="F72" s="8">
        <v>75.988570064129988</v>
      </c>
      <c r="G72" s="8">
        <v>71.241489442600013</v>
      </c>
      <c r="H72" s="8">
        <v>67.389391674099997</v>
      </c>
      <c r="I72" s="8">
        <v>64.841981110199995</v>
      </c>
      <c r="J72" s="8">
        <v>63.346500216000003</v>
      </c>
      <c r="K72" s="8">
        <v>62.861653617000002</v>
      </c>
      <c r="L72" s="8">
        <v>61.142613818999997</v>
      </c>
      <c r="M72" s="8">
        <v>59.445479577999997</v>
      </c>
      <c r="N72" s="8">
        <v>57.727963281999997</v>
      </c>
      <c r="O72" s="8">
        <v>55.983225057999995</v>
      </c>
      <c r="P72" s="8">
        <v>54.155501944999997</v>
      </c>
      <c r="Q72" s="8">
        <v>52.197743833999994</v>
      </c>
      <c r="R72" s="8">
        <v>50.227306253999998</v>
      </c>
      <c r="S72" s="8">
        <v>60.889243415000003</v>
      </c>
      <c r="T72" s="8">
        <v>59.860460123000003</v>
      </c>
      <c r="U72" s="8">
        <v>58.923498546999994</v>
      </c>
      <c r="V72" s="8">
        <v>57.997476859999992</v>
      </c>
      <c r="W72" s="8">
        <v>57.145316821999998</v>
      </c>
      <c r="X72" s="8">
        <v>56.347570850000004</v>
      </c>
      <c r="Y72" s="8">
        <v>55.322670334000009</v>
      </c>
      <c r="Z72" s="8">
        <v>54.000193329999995</v>
      </c>
      <c r="AA72" s="8">
        <v>52.384397944000007</v>
      </c>
    </row>
    <row r="73" spans="1:27">
      <c r="A73" s="16" t="s">
        <v>26</v>
      </c>
      <c r="B73" s="16" t="s">
        <v>9</v>
      </c>
      <c r="C73" s="8">
        <v>0</v>
      </c>
      <c r="D73" s="8">
        <v>1.3276363159999998E-6</v>
      </c>
      <c r="E73" s="8">
        <v>2.036033082E-6</v>
      </c>
      <c r="F73" s="8">
        <v>9.9533917185632053</v>
      </c>
      <c r="G73" s="8">
        <v>9.1103669891349028</v>
      </c>
      <c r="H73" s="8">
        <v>9.0873160367283567</v>
      </c>
      <c r="I73" s="8">
        <v>7.6091803438382115</v>
      </c>
      <c r="J73" s="8">
        <v>7.7883966262287032</v>
      </c>
      <c r="K73" s="8">
        <v>6.3380852962177237</v>
      </c>
      <c r="L73" s="8">
        <v>7.259229790113122</v>
      </c>
      <c r="M73" s="8">
        <v>38.184772349098829</v>
      </c>
      <c r="N73" s="8">
        <v>197.51672992981514</v>
      </c>
      <c r="O73" s="8">
        <v>210.62804818046558</v>
      </c>
      <c r="P73" s="8">
        <v>204.20409093784991</v>
      </c>
      <c r="Q73" s="8">
        <v>208.98865595833041</v>
      </c>
      <c r="R73" s="8">
        <v>187.66846924012594</v>
      </c>
      <c r="S73" s="8">
        <v>188.89596357402095</v>
      </c>
      <c r="T73" s="8">
        <v>159.10576994298043</v>
      </c>
      <c r="U73" s="8">
        <v>201.66362398101367</v>
      </c>
      <c r="V73" s="8">
        <v>195.25392357983722</v>
      </c>
      <c r="W73" s="8">
        <v>193.14097244447129</v>
      </c>
      <c r="X73" s="8">
        <v>183.79712385137481</v>
      </c>
      <c r="Y73" s="8">
        <v>170.11204090592113</v>
      </c>
      <c r="Z73" s="8">
        <v>170.5239226424529</v>
      </c>
      <c r="AA73" s="8">
        <v>148.14730236345196</v>
      </c>
    </row>
    <row r="74" spans="1:27">
      <c r="A74" s="16" t="s">
        <v>26</v>
      </c>
      <c r="B74" s="16" t="s">
        <v>8</v>
      </c>
      <c r="C74" s="8">
        <v>0</v>
      </c>
      <c r="D74" s="8">
        <v>3.3840734799999999E-7</v>
      </c>
      <c r="E74" s="8">
        <v>5.5091121999999993E-7</v>
      </c>
      <c r="F74" s="8">
        <v>67.52682017173845</v>
      </c>
      <c r="G74" s="8">
        <v>58.83604431273416</v>
      </c>
      <c r="H74" s="8">
        <v>56.397125375443153</v>
      </c>
      <c r="I74" s="8">
        <v>49.378163960861492</v>
      </c>
      <c r="J74" s="8">
        <v>45.688847084994407</v>
      </c>
      <c r="K74" s="8">
        <v>47.048986527074909</v>
      </c>
      <c r="L74" s="8">
        <v>45.310496154298036</v>
      </c>
      <c r="M74" s="8">
        <v>45.516431848719613</v>
      </c>
      <c r="N74" s="8">
        <v>45.084085270837889</v>
      </c>
      <c r="O74" s="8">
        <v>39.347990440852719</v>
      </c>
      <c r="P74" s="8">
        <v>35.929712657336133</v>
      </c>
      <c r="Q74" s="8">
        <v>35.789099083678082</v>
      </c>
      <c r="R74" s="8">
        <v>54.743977396477</v>
      </c>
      <c r="S74" s="8">
        <v>51.617128232673359</v>
      </c>
      <c r="T74" s="8">
        <v>102.59249046645259</v>
      </c>
      <c r="U74" s="8">
        <v>100.06061918135894</v>
      </c>
      <c r="V74" s="8">
        <v>102.3044361097502</v>
      </c>
      <c r="W74" s="8">
        <v>92.396763911357183</v>
      </c>
      <c r="X74" s="8">
        <v>80.066989814343202</v>
      </c>
      <c r="Y74" s="8">
        <v>71.624062772006226</v>
      </c>
      <c r="Z74" s="8">
        <v>71.634374663154503</v>
      </c>
      <c r="AA74" s="8">
        <v>66.821403580378771</v>
      </c>
    </row>
    <row r="75" spans="1:27">
      <c r="A75" s="16" t="s">
        <v>26</v>
      </c>
      <c r="B75" s="16" t="s">
        <v>84</v>
      </c>
      <c r="C75" s="8">
        <v>0</v>
      </c>
      <c r="D75" s="8">
        <v>3.0963947999999995E-6</v>
      </c>
      <c r="E75" s="8">
        <v>4.1600011999999993E-6</v>
      </c>
      <c r="F75" s="8">
        <v>97.402697562794003</v>
      </c>
      <c r="G75" s="8">
        <v>92.909735491860999</v>
      </c>
      <c r="H75" s="8">
        <v>82.731967781971989</v>
      </c>
      <c r="I75" s="8">
        <v>81.140624156607998</v>
      </c>
      <c r="J75" s="8">
        <v>75.110309425416986</v>
      </c>
      <c r="K75" s="8">
        <v>66.681764575794006</v>
      </c>
      <c r="L75" s="8">
        <v>64.059203933569989</v>
      </c>
      <c r="M75" s="8">
        <v>60.062668620278998</v>
      </c>
      <c r="N75" s="8">
        <v>53.606410199427494</v>
      </c>
      <c r="O75" s="8">
        <v>48.898330731224604</v>
      </c>
      <c r="P75" s="8">
        <v>42.952475270830504</v>
      </c>
      <c r="Q75" s="8">
        <v>34.993412627985997</v>
      </c>
      <c r="R75" s="8">
        <v>39.861942233132609</v>
      </c>
      <c r="S75" s="8">
        <v>37.365338995212603</v>
      </c>
      <c r="T75" s="8">
        <v>34.494432160646696</v>
      </c>
      <c r="U75" s="8">
        <v>33.694781445013497</v>
      </c>
      <c r="V75" s="8">
        <v>35.936899881323001</v>
      </c>
      <c r="W75" s="8">
        <v>33.283653028223995</v>
      </c>
      <c r="X75" s="8">
        <v>26.219872821315004</v>
      </c>
      <c r="Y75" s="8">
        <v>23.679191114321998</v>
      </c>
      <c r="Z75" s="8">
        <v>6.7355276678611</v>
      </c>
      <c r="AA75" s="8">
        <v>12.756078036174999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21693.792471736651</v>
      </c>
      <c r="D78" s="70">
        <v>7409.9661951514545</v>
      </c>
      <c r="E78" s="70">
        <v>18788.948084829615</v>
      </c>
      <c r="F78" s="70">
        <v>19364.571123854632</v>
      </c>
      <c r="G78" s="70">
        <v>19337.055361252835</v>
      </c>
      <c r="H78" s="70">
        <v>15859.69711736168</v>
      </c>
      <c r="I78" s="70">
        <v>16476.773586646614</v>
      </c>
      <c r="J78" s="70">
        <v>15426.035924535196</v>
      </c>
      <c r="K78" s="70">
        <v>13862.669462199061</v>
      </c>
      <c r="L78" s="70">
        <v>8884.0195677828124</v>
      </c>
      <c r="M78" s="70">
        <v>8758.1750741352207</v>
      </c>
      <c r="N78" s="70">
        <v>3289.6633749965918</v>
      </c>
      <c r="O78" s="70">
        <v>3897.9348781060075</v>
      </c>
      <c r="P78" s="70">
        <v>4004.076360014109</v>
      </c>
      <c r="Q78" s="70">
        <v>3431.42609081406</v>
      </c>
      <c r="R78" s="70">
        <v>3240.8415514361</v>
      </c>
      <c r="S78" s="70">
        <v>2654.7898290667795</v>
      </c>
      <c r="T78" s="70">
        <v>3355.0895228548261</v>
      </c>
      <c r="U78" s="70">
        <v>1376.9707850788593</v>
      </c>
      <c r="V78" s="70">
        <v>1370.5882847570076</v>
      </c>
      <c r="W78" s="70">
        <v>1560.5055790071933</v>
      </c>
      <c r="X78" s="70">
        <v>1552.8161753234929</v>
      </c>
      <c r="Y78" s="70">
        <v>1494.7095398463325</v>
      </c>
      <c r="Z78" s="70">
        <v>1432.0230186958834</v>
      </c>
      <c r="AA78" s="70">
        <v>1795.5804604408113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4.1386313000000001E-6</v>
      </c>
      <c r="E83" s="8">
        <v>3.8757782999999999E-6</v>
      </c>
      <c r="F83" s="8">
        <v>3.2968402000000001E-6</v>
      </c>
      <c r="G83" s="8">
        <v>5.8191805000000001E-6</v>
      </c>
      <c r="H83" s="8">
        <v>5.5520865000000003E-6</v>
      </c>
      <c r="I83" s="8">
        <v>6.2421216000000003E-6</v>
      </c>
      <c r="J83" s="8">
        <v>5.7135433999999995E-6</v>
      </c>
      <c r="K83" s="8">
        <v>5.1135653999999995E-6</v>
      </c>
      <c r="L83" s="8">
        <v>4.7276345999999996E-6</v>
      </c>
      <c r="M83" s="8">
        <v>4.4222339999999994E-6</v>
      </c>
      <c r="N83" s="8">
        <v>4.1797939999999996E-6</v>
      </c>
      <c r="O83" s="8">
        <v>3.9454850000000004E-6</v>
      </c>
      <c r="P83" s="8">
        <v>3.8241596999999997E-6</v>
      </c>
      <c r="Q83" s="8">
        <v>3.8164886999999999E-6</v>
      </c>
      <c r="R83" s="8">
        <v>3.7836246E-6</v>
      </c>
      <c r="S83" s="8">
        <v>3.5428953999999998E-6</v>
      </c>
      <c r="T83" s="8">
        <v>3.6637116999999998E-6</v>
      </c>
      <c r="U83" s="8">
        <v>3.4121703E-6</v>
      </c>
      <c r="V83" s="8">
        <v>3.1823419999999999E-6</v>
      </c>
      <c r="W83" s="8">
        <v>3.1963320000000002E-6</v>
      </c>
      <c r="X83" s="8">
        <v>3.0193995000000001E-6</v>
      </c>
      <c r="Y83" s="8">
        <v>3.3091249999999998E-6</v>
      </c>
      <c r="Z83" s="8">
        <v>3.080431E-6</v>
      </c>
      <c r="AA83" s="8">
        <v>4.5446692999999999E-6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9.1733639999999991E-6</v>
      </c>
      <c r="D85" s="8">
        <v>1.5165919E-5</v>
      </c>
      <c r="E85" s="8">
        <v>1.45690956E-5</v>
      </c>
      <c r="F85" s="8">
        <v>8.6145408848540015</v>
      </c>
      <c r="G85" s="8">
        <v>12.821196565702699</v>
      </c>
      <c r="H85" s="8">
        <v>16.527129215036499</v>
      </c>
      <c r="I85" s="8">
        <v>58.753641575881694</v>
      </c>
      <c r="J85" s="8">
        <v>0.32580100323549999</v>
      </c>
      <c r="K85" s="8">
        <v>32.627854757875802</v>
      </c>
      <c r="L85" s="8">
        <v>51.023440426790501</v>
      </c>
      <c r="M85" s="8">
        <v>31.783280665399495</v>
      </c>
      <c r="N85" s="8">
        <v>70.171283037846209</v>
      </c>
      <c r="O85" s="8">
        <v>44.163937505379998</v>
      </c>
      <c r="P85" s="8">
        <v>50.659118579276495</v>
      </c>
      <c r="Q85" s="8">
        <v>9.5486785600642996</v>
      </c>
      <c r="R85" s="8">
        <v>23.744230040351102</v>
      </c>
      <c r="S85" s="8">
        <v>0.71858289720599999</v>
      </c>
      <c r="T85" s="8">
        <v>17.919790312580599</v>
      </c>
      <c r="U85" s="8">
        <v>12.764470463117199</v>
      </c>
      <c r="V85" s="8">
        <v>8.1983821569693003</v>
      </c>
      <c r="W85" s="8">
        <v>8.1277768487234994</v>
      </c>
      <c r="X85" s="8">
        <v>8.5092755447112989</v>
      </c>
      <c r="Y85" s="8">
        <v>19.631343713186602</v>
      </c>
      <c r="Z85" s="8">
        <v>10.2206364779447</v>
      </c>
      <c r="AA85" s="8">
        <v>8.0757280999999995E-6</v>
      </c>
    </row>
    <row r="86" spans="1:27">
      <c r="A86" s="16" t="s">
        <v>27</v>
      </c>
      <c r="B86" s="16" t="s">
        <v>2</v>
      </c>
      <c r="C86" s="8">
        <v>81938.784400000004</v>
      </c>
      <c r="D86" s="8">
        <v>57935.834439999999</v>
      </c>
      <c r="E86" s="8">
        <v>57220.587800000001</v>
      </c>
      <c r="F86" s="8">
        <v>64349.364259999995</v>
      </c>
      <c r="G86" s="8">
        <v>60002.268100000001</v>
      </c>
      <c r="H86" s="8">
        <v>51913.738659999995</v>
      </c>
      <c r="I86" s="8">
        <v>47008.26075999999</v>
      </c>
      <c r="J86" s="8">
        <v>45099.5481</v>
      </c>
      <c r="K86" s="8">
        <v>45572.599690000003</v>
      </c>
      <c r="L86" s="8">
        <v>37481.196400000001</v>
      </c>
      <c r="M86" s="8">
        <v>34402.119559999999</v>
      </c>
      <c r="N86" s="8">
        <v>36793.785239999997</v>
      </c>
      <c r="O86" s="8">
        <v>30898.489799999996</v>
      </c>
      <c r="P86" s="8">
        <v>26631.956060000004</v>
      </c>
      <c r="Q86" s="8">
        <v>23782.83022</v>
      </c>
      <c r="R86" s="8">
        <v>21784.181619999996</v>
      </c>
      <c r="S86" s="8">
        <v>22119.169130000006</v>
      </c>
      <c r="T86" s="8">
        <v>20316.623500000002</v>
      </c>
      <c r="U86" s="8">
        <v>16360.538070000001</v>
      </c>
      <c r="V86" s="8">
        <v>15637.237060000003</v>
      </c>
      <c r="W86" s="8">
        <v>17636.321120000001</v>
      </c>
      <c r="X86" s="8">
        <v>13732.335030000002</v>
      </c>
      <c r="Y86" s="8">
        <v>13090.910459999997</v>
      </c>
      <c r="Z86" s="8">
        <v>11919.972229999999</v>
      </c>
      <c r="AA86" s="8">
        <v>12374.426309999999</v>
      </c>
    </row>
    <row r="87" spans="1:27">
      <c r="A87" s="16" t="s">
        <v>27</v>
      </c>
      <c r="B87" s="16" t="s">
        <v>208</v>
      </c>
      <c r="C87" s="8">
        <v>0</v>
      </c>
      <c r="D87" s="8">
        <v>0</v>
      </c>
      <c r="E87" s="8">
        <v>0</v>
      </c>
      <c r="F87" s="8">
        <v>0</v>
      </c>
      <c r="G87" s="8">
        <v>7.6163515350000006</v>
      </c>
      <c r="H87" s="8">
        <v>14.242055887000001</v>
      </c>
      <c r="I87" s="8">
        <v>20.072105303000001</v>
      </c>
      <c r="J87" s="8">
        <v>25.266869877999998</v>
      </c>
      <c r="K87" s="8">
        <v>29.933431239999997</v>
      </c>
      <c r="L87" s="8">
        <v>28.445631899999999</v>
      </c>
      <c r="M87" s="8">
        <v>27.057386157</v>
      </c>
      <c r="N87" s="8">
        <v>25.748351988000003</v>
      </c>
      <c r="O87" s="8">
        <v>24.489455427999996</v>
      </c>
      <c r="P87" s="8">
        <v>23.268482193000001</v>
      </c>
      <c r="Q87" s="8">
        <v>22.110035327999999</v>
      </c>
      <c r="R87" s="8">
        <v>21.13640878</v>
      </c>
      <c r="S87" s="8">
        <v>20.66221814</v>
      </c>
      <c r="T87" s="8">
        <v>20.247106101</v>
      </c>
      <c r="U87" s="8">
        <v>19.861551638000002</v>
      </c>
      <c r="V87" s="8">
        <v>19.440162143000002</v>
      </c>
      <c r="W87" s="8">
        <v>18.800258207999999</v>
      </c>
      <c r="X87" s="8">
        <v>18.010548313000001</v>
      </c>
      <c r="Y87" s="8">
        <v>17.124768328999998</v>
      </c>
      <c r="Z87" s="8">
        <v>16.191348026</v>
      </c>
      <c r="AA87" s="8">
        <v>15.273807834000001</v>
      </c>
    </row>
    <row r="88" spans="1:27">
      <c r="A88" s="16" t="s">
        <v>27</v>
      </c>
      <c r="B88" s="16" t="s">
        <v>9</v>
      </c>
      <c r="C88" s="8">
        <v>0</v>
      </c>
      <c r="D88" s="8">
        <v>182.17228167756087</v>
      </c>
      <c r="E88" s="8">
        <v>241.54422862485325</v>
      </c>
      <c r="F88" s="8">
        <v>295.54526482846478</v>
      </c>
      <c r="G88" s="8">
        <v>312.10556981979551</v>
      </c>
      <c r="H88" s="8">
        <v>339.17808385803107</v>
      </c>
      <c r="I88" s="8">
        <v>321.3920517290087</v>
      </c>
      <c r="J88" s="8">
        <v>328.63885571534695</v>
      </c>
      <c r="K88" s="8">
        <v>318.50169183672818</v>
      </c>
      <c r="L88" s="8">
        <v>310.23471192277265</v>
      </c>
      <c r="M88" s="8">
        <v>309.13884140319033</v>
      </c>
      <c r="N88" s="8">
        <v>285.95384354236006</v>
      </c>
      <c r="O88" s="8">
        <v>279.70606348970853</v>
      </c>
      <c r="P88" s="8">
        <v>238.74005986883179</v>
      </c>
      <c r="Q88" s="8">
        <v>232.01153478039987</v>
      </c>
      <c r="R88" s="8">
        <v>206.01828033920299</v>
      </c>
      <c r="S88" s="8">
        <v>204.72045620899098</v>
      </c>
      <c r="T88" s="8">
        <v>191.93835304275817</v>
      </c>
      <c r="U88" s="8">
        <v>184.97967883278554</v>
      </c>
      <c r="V88" s="8">
        <v>177.50166072378468</v>
      </c>
      <c r="W88" s="8">
        <v>161.9234805119132</v>
      </c>
      <c r="X88" s="8">
        <v>153.11004225463208</v>
      </c>
      <c r="Y88" s="8">
        <v>130.43609301184622</v>
      </c>
      <c r="Z88" s="8">
        <v>129.77061499258576</v>
      </c>
      <c r="AA88" s="8">
        <v>125.53108779788511</v>
      </c>
    </row>
    <row r="89" spans="1:27">
      <c r="A89" s="16" t="s">
        <v>27</v>
      </c>
      <c r="B89" s="16" t="s">
        <v>8</v>
      </c>
      <c r="C89" s="8">
        <v>0</v>
      </c>
      <c r="D89" s="8">
        <v>1.4766982900000001E-7</v>
      </c>
      <c r="E89" s="8">
        <v>2.0874233700000001E-7</v>
      </c>
      <c r="F89" s="8">
        <v>4.7750751500000003E-7</v>
      </c>
      <c r="G89" s="8">
        <v>4.9275466399999994E-7</v>
      </c>
      <c r="H89" s="8">
        <v>4.6317187500000001E-7</v>
      </c>
      <c r="I89" s="8">
        <v>4.5525518500000002E-7</v>
      </c>
      <c r="J89" s="8">
        <v>4.1193880600000003E-7</v>
      </c>
      <c r="K89" s="8">
        <v>3.5040712000000001E-7</v>
      </c>
      <c r="L89" s="8">
        <v>4.3375191000000002E-7</v>
      </c>
      <c r="M89" s="8">
        <v>4.0071580000000002E-7</v>
      </c>
      <c r="N89" s="8">
        <v>4.7890011800000009E-7</v>
      </c>
      <c r="O89" s="8">
        <v>6.2101543399999994E-7</v>
      </c>
      <c r="P89" s="8">
        <v>7.3735182999999999E-7</v>
      </c>
      <c r="Q89" s="8">
        <v>6.68094685E-7</v>
      </c>
      <c r="R89" s="8">
        <v>6.47779228E-7</v>
      </c>
      <c r="S89" s="8">
        <v>6.1207587699999998E-7</v>
      </c>
      <c r="T89" s="8">
        <v>5.6064645500000004E-7</v>
      </c>
      <c r="U89" s="8">
        <v>5.1851924000000001E-7</v>
      </c>
      <c r="V89" s="8">
        <v>4.7192811800000002E-7</v>
      </c>
      <c r="W89" s="8">
        <v>4.5888567000000002E-7</v>
      </c>
      <c r="X89" s="8">
        <v>4.2960777700000003E-7</v>
      </c>
      <c r="Y89" s="8">
        <v>4.33804762E-7</v>
      </c>
      <c r="Z89" s="8">
        <v>3.8370843499999997E-7</v>
      </c>
      <c r="AA89" s="8">
        <v>3.7290601E-7</v>
      </c>
    </row>
    <row r="90" spans="1:27">
      <c r="A90" s="16" t="s">
        <v>27</v>
      </c>
      <c r="B90" s="16" t="s">
        <v>84</v>
      </c>
      <c r="C90" s="8">
        <v>0</v>
      </c>
      <c r="D90" s="8">
        <v>2.6995535000000003E-6</v>
      </c>
      <c r="E90" s="8">
        <v>3.1311105400000001E-6</v>
      </c>
      <c r="F90" s="8">
        <v>7.3740172999999997E-6</v>
      </c>
      <c r="G90" s="8">
        <v>7.3391452000000002E-6</v>
      </c>
      <c r="H90" s="8">
        <v>8.2536834999999984E-6</v>
      </c>
      <c r="I90" s="8">
        <v>6.8572922000000001E-6</v>
      </c>
      <c r="J90" s="8">
        <v>7.032628000000001E-6</v>
      </c>
      <c r="K90" s="8">
        <v>8.5367052999999993E-6</v>
      </c>
      <c r="L90" s="8">
        <v>8.6938000999999996E-6</v>
      </c>
      <c r="M90" s="8">
        <v>7.9732669000000019E-6</v>
      </c>
      <c r="N90" s="8">
        <v>7.539475799999999E-6</v>
      </c>
      <c r="O90" s="8">
        <v>7.1076813999999992E-6</v>
      </c>
      <c r="P90" s="8">
        <v>7.1439575999999992E-6</v>
      </c>
      <c r="Q90" s="8">
        <v>6.7600413999999999E-6</v>
      </c>
      <c r="R90" s="8">
        <v>8.9613018000000007E-6</v>
      </c>
      <c r="S90" s="8">
        <v>8.3400482999999992E-6</v>
      </c>
      <c r="T90" s="8">
        <v>7.9615243999999986E-6</v>
      </c>
      <c r="U90" s="8">
        <v>8.1175473999999998E-6</v>
      </c>
      <c r="V90" s="8">
        <v>7.8287502000000018E-6</v>
      </c>
      <c r="W90" s="8">
        <v>7.9956857000000006E-6</v>
      </c>
      <c r="X90" s="8">
        <v>7.1059199000000006E-6</v>
      </c>
      <c r="Y90" s="8">
        <v>6.8015304000000002E-6</v>
      </c>
      <c r="Z90" s="8">
        <v>6.8142252000000007E-6</v>
      </c>
      <c r="AA90" s="8">
        <v>7.3140893999999997E-6</v>
      </c>
    </row>
    <row r="91" spans="1:27">
      <c r="A91" s="16" t="s">
        <v>27</v>
      </c>
      <c r="B91" s="16" t="s">
        <v>187</v>
      </c>
      <c r="C91" s="8">
        <v>0</v>
      </c>
      <c r="D91" s="8">
        <v>0</v>
      </c>
      <c r="E91" s="8">
        <v>7.4539050999999998E-7</v>
      </c>
      <c r="F91" s="8">
        <v>1.2535635000000001E-6</v>
      </c>
      <c r="G91" s="8">
        <v>1.2528326999999999E-6</v>
      </c>
      <c r="H91" s="8">
        <v>1.2499741999999999E-6</v>
      </c>
      <c r="I91" s="8">
        <v>1.18381786E-6</v>
      </c>
      <c r="J91" s="8">
        <v>1.1697496000000001E-6</v>
      </c>
      <c r="K91" s="8">
        <v>1.2703347500000002E-6</v>
      </c>
      <c r="L91" s="8">
        <v>1.2837430399999999E-6</v>
      </c>
      <c r="M91" s="8">
        <v>1.1974659000000002E-6</v>
      </c>
      <c r="N91" s="8">
        <v>1.139274E-6</v>
      </c>
      <c r="O91" s="8">
        <v>1.0956229800000001E-6</v>
      </c>
      <c r="P91" s="8">
        <v>1.1190484E-6</v>
      </c>
      <c r="Q91" s="8">
        <v>1.05159375E-6</v>
      </c>
      <c r="R91" s="8">
        <v>1.2129627500000001E-6</v>
      </c>
      <c r="S91" s="8">
        <v>1.1378798399999999E-6</v>
      </c>
      <c r="T91" s="8">
        <v>1.1634118000000002E-6</v>
      </c>
      <c r="U91" s="8">
        <v>1.16927737E-6</v>
      </c>
      <c r="V91" s="8">
        <v>1.1217859699999999E-6</v>
      </c>
      <c r="W91" s="8">
        <v>1.07557568E-6</v>
      </c>
      <c r="X91" s="8">
        <v>1.0512930399999999E-6</v>
      </c>
      <c r="Y91" s="8">
        <v>1.0066962799999999E-6</v>
      </c>
      <c r="Z91" s="8">
        <v>9.9972478000000004E-7</v>
      </c>
      <c r="AA91" s="8">
        <v>1.0302040899999999E-6</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81938.784409173371</v>
      </c>
      <c r="D93" s="70">
        <v>58118.006743829334</v>
      </c>
      <c r="E93" s="70">
        <v>57462.132051154971</v>
      </c>
      <c r="F93" s="70">
        <v>64653.524078115232</v>
      </c>
      <c r="G93" s="70">
        <v>60334.81123282441</v>
      </c>
      <c r="H93" s="70">
        <v>52283.685944478981</v>
      </c>
      <c r="I93" s="70">
        <v>47408.478573346372</v>
      </c>
      <c r="J93" s="70">
        <v>45453.77964092444</v>
      </c>
      <c r="K93" s="70">
        <v>45953.66268310562</v>
      </c>
      <c r="L93" s="70">
        <v>37870.900199388489</v>
      </c>
      <c r="M93" s="70">
        <v>34770.099082219269</v>
      </c>
      <c r="N93" s="70">
        <v>37175.658731905656</v>
      </c>
      <c r="O93" s="70">
        <v>31246.849269192891</v>
      </c>
      <c r="P93" s="70">
        <v>26944.623733465633</v>
      </c>
      <c r="Q93" s="70">
        <v>24046.500480964682</v>
      </c>
      <c r="R93" s="70">
        <v>22035.080553765216</v>
      </c>
      <c r="S93" s="70">
        <v>22345.270400879101</v>
      </c>
      <c r="T93" s="70">
        <v>20546.728762805633</v>
      </c>
      <c r="U93" s="70">
        <v>16578.143784151416</v>
      </c>
      <c r="V93" s="70">
        <v>15842.377277628564</v>
      </c>
      <c r="W93" s="70">
        <v>17825.172648295116</v>
      </c>
      <c r="X93" s="70">
        <v>13911.964907718562</v>
      </c>
      <c r="Y93" s="70">
        <v>13258.102676605187</v>
      </c>
      <c r="Z93" s="70">
        <v>12076.15484077462</v>
      </c>
      <c r="AA93" s="70">
        <v>12515.231226969481</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20208.966400000001</v>
      </c>
      <c r="D99" s="8">
        <v>21892.077499999999</v>
      </c>
      <c r="E99" s="8">
        <v>17322.045299999998</v>
      </c>
      <c r="F99" s="8">
        <v>13868.531859999999</v>
      </c>
      <c r="G99" s="8">
        <v>14386.41815</v>
      </c>
      <c r="H99" s="8">
        <v>11553.647219999999</v>
      </c>
      <c r="I99" s="8">
        <v>14877.919900000001</v>
      </c>
      <c r="J99" s="8">
        <v>11716.14986</v>
      </c>
      <c r="K99" s="8">
        <v>9865.6935200000007</v>
      </c>
      <c r="L99" s="8">
        <v>7427.5735700000005</v>
      </c>
      <c r="M99" s="8">
        <v>7402.2159200000006</v>
      </c>
      <c r="N99" s="8">
        <v>6814.6365500000011</v>
      </c>
      <c r="O99" s="8">
        <v>5170.0192999999999</v>
      </c>
      <c r="P99" s="8">
        <v>4367.90344</v>
      </c>
      <c r="Q99" s="8">
        <v>4276.5745800000004</v>
      </c>
      <c r="R99" s="8">
        <v>3138.5210900000002</v>
      </c>
      <c r="S99" s="8">
        <v>4058.32753</v>
      </c>
      <c r="T99" s="8">
        <v>2621.4959899999999</v>
      </c>
      <c r="U99" s="8">
        <v>2737.5521600000002</v>
      </c>
      <c r="V99" s="8">
        <v>2301.54511</v>
      </c>
      <c r="W99" s="8">
        <v>2764.0725000000002</v>
      </c>
      <c r="X99" s="8">
        <v>1641.9116670000001</v>
      </c>
      <c r="Y99" s="8">
        <v>1565.97603</v>
      </c>
      <c r="Z99" s="8">
        <v>1553.98722</v>
      </c>
      <c r="AA99" s="8">
        <v>1979.3048800000001</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13772.0324</v>
      </c>
      <c r="D104" s="8">
        <v>14709.2305</v>
      </c>
      <c r="E104" s="8">
        <v>11884.4833</v>
      </c>
      <c r="F104" s="8">
        <v>9250.0728600000002</v>
      </c>
      <c r="G104" s="8">
        <v>9647.6416499999996</v>
      </c>
      <c r="H104" s="8">
        <v>7604.8522199999998</v>
      </c>
      <c r="I104" s="8">
        <v>10067.9144</v>
      </c>
      <c r="J104" s="8">
        <v>7859.0678600000001</v>
      </c>
      <c r="K104" s="8">
        <v>6975.4295199999997</v>
      </c>
      <c r="L104" s="8">
        <v>5705.2915700000003</v>
      </c>
      <c r="M104" s="8">
        <v>5553.3344200000001</v>
      </c>
      <c r="N104" s="8">
        <v>4744.9691500000008</v>
      </c>
      <c r="O104" s="8">
        <v>3568.3351000000002</v>
      </c>
      <c r="P104" s="8">
        <v>3049.5734400000001</v>
      </c>
      <c r="Q104" s="8">
        <v>2994.6564800000006</v>
      </c>
      <c r="R104" s="8">
        <v>2153.4107899999999</v>
      </c>
      <c r="S104" s="8">
        <v>2799.3389299999999</v>
      </c>
      <c r="T104" s="8">
        <v>1739.2742900000001</v>
      </c>
      <c r="U104" s="8">
        <v>1902.70991</v>
      </c>
      <c r="V104" s="8">
        <v>1620.4416099999999</v>
      </c>
      <c r="W104" s="8">
        <v>1964.3746000000001</v>
      </c>
      <c r="X104" s="8">
        <v>1002.3309670000001</v>
      </c>
      <c r="Y104" s="8">
        <v>1046.84509</v>
      </c>
      <c r="Z104" s="8">
        <v>1043.75234</v>
      </c>
      <c r="AA104" s="8">
        <v>1335.58068</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6436.9340000000002</v>
      </c>
      <c r="D109" s="8">
        <v>7182.8469999999998</v>
      </c>
      <c r="E109" s="8">
        <v>5437.5619999999999</v>
      </c>
      <c r="F109" s="8">
        <v>4618.4589999999998</v>
      </c>
      <c r="G109" s="8">
        <v>4738.7764999999999</v>
      </c>
      <c r="H109" s="8">
        <v>3948.7950000000001</v>
      </c>
      <c r="I109" s="8">
        <v>4810.0055000000002</v>
      </c>
      <c r="J109" s="8">
        <v>3857.0819999999999</v>
      </c>
      <c r="K109" s="8">
        <v>2890.2640000000001</v>
      </c>
      <c r="L109" s="8">
        <v>1722.2819999999999</v>
      </c>
      <c r="M109" s="8">
        <v>1848.8815</v>
      </c>
      <c r="N109" s="8">
        <v>2069.6673999999998</v>
      </c>
      <c r="O109" s="8">
        <v>1601.6841999999999</v>
      </c>
      <c r="P109" s="8">
        <v>1318.33</v>
      </c>
      <c r="Q109" s="8">
        <v>1281.9181000000001</v>
      </c>
      <c r="R109" s="8">
        <v>985.11030000000005</v>
      </c>
      <c r="S109" s="8">
        <v>1258.9886000000001</v>
      </c>
      <c r="T109" s="8">
        <v>882.22169999999994</v>
      </c>
      <c r="U109" s="8">
        <v>834.84225000000004</v>
      </c>
      <c r="V109" s="8">
        <v>681.10350000000005</v>
      </c>
      <c r="W109" s="8">
        <v>799.6979</v>
      </c>
      <c r="X109" s="8">
        <v>639.58069999999998</v>
      </c>
      <c r="Y109" s="8">
        <v>519.13094000000001</v>
      </c>
      <c r="Z109" s="8">
        <v>510.23488000000003</v>
      </c>
      <c r="AA109" s="8">
        <v>643.7242</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4900-4C18-49DF-B362-6F83AD77017F}">
  <sheetPr codeName="Sheet3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231</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270</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-90870.701819823647</v>
      </c>
      <c r="F6" s="8">
        <v>-211833.84433830495</v>
      </c>
      <c r="G6" s="8">
        <v>-197975.55540121795</v>
      </c>
      <c r="H6" s="8">
        <v>-172839.35188286437</v>
      </c>
      <c r="I6" s="8">
        <v>-161075.83027457359</v>
      </c>
      <c r="J6" s="8">
        <v>-96818.060879809113</v>
      </c>
      <c r="K6" s="8">
        <v>-111828.19579467537</v>
      </c>
      <c r="L6" s="8">
        <v>-74886.155258463026</v>
      </c>
      <c r="M6" s="8">
        <v>-66136.628971448881</v>
      </c>
      <c r="N6" s="8">
        <v>-50778.015214630374</v>
      </c>
      <c r="O6" s="8">
        <v>-52531.376949137048</v>
      </c>
      <c r="P6" s="8">
        <v>-49224.688441545688</v>
      </c>
      <c r="Q6" s="8">
        <v>-48560.199842590584</v>
      </c>
      <c r="R6" s="8">
        <v>-57621.9154853789</v>
      </c>
      <c r="S6" s="8">
        <v>-42414.360108628396</v>
      </c>
      <c r="T6" s="8">
        <v>-35902.035501908766</v>
      </c>
      <c r="U6" s="8">
        <v>-29877.576193795077</v>
      </c>
      <c r="V6" s="8">
        <v>-24576.285125160211</v>
      </c>
      <c r="W6" s="8">
        <v>-19840.74940276676</v>
      </c>
      <c r="X6" s="8">
        <v>-18591.835290051771</v>
      </c>
      <c r="Y6" s="8">
        <v>-17326.466878345804</v>
      </c>
      <c r="Z6" s="8">
        <v>-16192.95969487842</v>
      </c>
      <c r="AA6" s="8">
        <v>-15133.60718726005</v>
      </c>
    </row>
    <row r="7" spans="1:27">
      <c r="A7" s="16" t="s">
        <v>17</v>
      </c>
      <c r="B7" s="16" t="s">
        <v>11</v>
      </c>
      <c r="C7" s="8">
        <v>0</v>
      </c>
      <c r="D7" s="8">
        <v>-28875.2140447581</v>
      </c>
      <c r="E7" s="8">
        <v>-26909.955801348631</v>
      </c>
      <c r="F7" s="8">
        <v>-125972.0008446521</v>
      </c>
      <c r="G7" s="8">
        <v>-133922.88273017009</v>
      </c>
      <c r="H7" s="8">
        <v>-133131.3225238632</v>
      </c>
      <c r="I7" s="8">
        <v>-124070.34669752971</v>
      </c>
      <c r="J7" s="8">
        <v>-115953.59501212409</v>
      </c>
      <c r="K7" s="8">
        <v>-108367.84589997461</v>
      </c>
      <c r="L7" s="8">
        <v>-34798.773894964696</v>
      </c>
      <c r="M7" s="8">
        <v>-32430.354182592102</v>
      </c>
      <c r="N7" s="8">
        <v>-30308.7422182798</v>
      </c>
      <c r="O7" s="8">
        <v>-28325.927298914095</v>
      </c>
      <c r="P7" s="8">
        <v>-26542.897351747801</v>
      </c>
      <c r="Q7" s="8">
        <v>-24736.3761948182</v>
      </c>
      <c r="R7" s="8">
        <v>-23118.108586849001</v>
      </c>
      <c r="S7" s="8">
        <v>-21605.708955561298</v>
      </c>
      <c r="T7" s="8">
        <v>-20245.696070863902</v>
      </c>
      <c r="U7" s="8">
        <v>-18867.765173704058</v>
      </c>
      <c r="V7" s="8">
        <v>-17633.425396461153</v>
      </c>
      <c r="W7" s="8">
        <v>-16479.8368145325</v>
      </c>
      <c r="X7" s="8">
        <v>0</v>
      </c>
      <c r="Y7" s="8">
        <v>0</v>
      </c>
      <c r="Z7" s="8">
        <v>0</v>
      </c>
      <c r="AA7" s="8">
        <v>0</v>
      </c>
    </row>
    <row r="8" spans="1:27">
      <c r="A8" s="16" t="s">
        <v>17</v>
      </c>
      <c r="B8" s="16" t="s">
        <v>7</v>
      </c>
      <c r="C8" s="8">
        <v>0</v>
      </c>
      <c r="D8" s="8">
        <v>1.477094794844169E-5</v>
      </c>
      <c r="E8" s="8">
        <v>1.3765630794254549E-5</v>
      </c>
      <c r="F8" s="8">
        <v>1.2865075505065841E-5</v>
      </c>
      <c r="G8" s="8">
        <v>1.7825005088079521E-5</v>
      </c>
      <c r="H8" s="8">
        <v>1.6702975876289012E-5</v>
      </c>
      <c r="I8" s="8">
        <v>2.302200739722016E-5</v>
      </c>
      <c r="J8" s="8">
        <v>2.7566716947896969E-5</v>
      </c>
      <c r="K8" s="8">
        <v>2.576328686001767E-5</v>
      </c>
      <c r="L8" s="8">
        <v>2.4141567241659197E-5</v>
      </c>
      <c r="M8" s="8">
        <v>2.2498481654889997E-5</v>
      </c>
      <c r="N8" s="8">
        <v>4.4277873936214835E-5</v>
      </c>
      <c r="O8" s="8">
        <v>4.1381190583067647E-5</v>
      </c>
      <c r="P8" s="8">
        <v>3.8776371991238827E-5</v>
      </c>
      <c r="Q8" s="8">
        <v>3.6137235215724912E-5</v>
      </c>
      <c r="R8" s="8">
        <v>3.3773117014635215E-5</v>
      </c>
      <c r="S8" s="8">
        <v>3.1563660752550028E-5</v>
      </c>
      <c r="T8" s="8">
        <v>3.0542083937946762E-5</v>
      </c>
      <c r="U8" s="8">
        <v>2.8463376395640393E-5</v>
      </c>
      <c r="V8" s="8">
        <v>2.6601286343656639E-5</v>
      </c>
      <c r="W8" s="8">
        <v>3.3333722480946096E-5</v>
      </c>
      <c r="X8" s="8">
        <v>3.1235467239136848E-5</v>
      </c>
      <c r="Y8" s="8">
        <v>3.3974374540358597E-5</v>
      </c>
      <c r="Z8" s="8">
        <v>3.1751751898033515E-5</v>
      </c>
      <c r="AA8" s="8">
        <v>6.2876852713079535E-5</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3.467091007606711E-5</v>
      </c>
      <c r="E10" s="8">
        <v>3.23111928275592E-5</v>
      </c>
      <c r="F10" s="8">
        <v>3.0197376465943599E-5</v>
      </c>
      <c r="G10" s="8">
        <v>2.8221847156572749E-5</v>
      </c>
      <c r="H10" s="8">
        <v>2.9365978728377563E-5</v>
      </c>
      <c r="I10" s="8">
        <v>3.9165338262090052E-5</v>
      </c>
      <c r="J10" s="8">
        <v>6.2351841966980186E-5</v>
      </c>
      <c r="K10" s="8">
        <v>6.0746023571866902E-5</v>
      </c>
      <c r="L10" s="8">
        <v>1809.8723754937068</v>
      </c>
      <c r="M10" s="8">
        <v>1686.6916729196871</v>
      </c>
      <c r="N10" s="8">
        <v>8487.7163876740251</v>
      </c>
      <c r="O10" s="8">
        <v>7932.4452199158513</v>
      </c>
      <c r="P10" s="8">
        <v>7433.1222077158945</v>
      </c>
      <c r="Q10" s="8">
        <v>6927.2206710867113</v>
      </c>
      <c r="R10" s="8">
        <v>18154.580600900543</v>
      </c>
      <c r="S10" s="8">
        <v>16966.897753125257</v>
      </c>
      <c r="T10" s="8">
        <v>20121.885437602268</v>
      </c>
      <c r="U10" s="8">
        <v>24783.744521332967</v>
      </c>
      <c r="V10" s="8">
        <v>23162.378050869203</v>
      </c>
      <c r="W10" s="8">
        <v>26639.928744099143</v>
      </c>
      <c r="X10" s="8">
        <v>24963.027217104082</v>
      </c>
      <c r="Y10" s="8">
        <v>26778.928805786298</v>
      </c>
      <c r="Z10" s="8">
        <v>25027.036260119308</v>
      </c>
      <c r="AA10" s="8">
        <v>28105.55670411863</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9371.8829988422967</v>
      </c>
      <c r="H12" s="8">
        <v>12392.433980524323</v>
      </c>
      <c r="I12" s="8">
        <v>18192.318262726789</v>
      </c>
      <c r="J12" s="8">
        <v>25809.742736553289</v>
      </c>
      <c r="K12" s="8">
        <v>37474.368243804754</v>
      </c>
      <c r="L12" s="8">
        <v>41910.119688783649</v>
      </c>
      <c r="M12" s="8">
        <v>45716.33170970928</v>
      </c>
      <c r="N12" s="8">
        <v>48974.93985432617</v>
      </c>
      <c r="O12" s="8">
        <v>51638.793090752413</v>
      </c>
      <c r="P12" s="8">
        <v>53990.075916567395</v>
      </c>
      <c r="Q12" s="8">
        <v>55772.589969742032</v>
      </c>
      <c r="R12" s="8">
        <v>52701.705022428883</v>
      </c>
      <c r="S12" s="8">
        <v>58628.68818847699</v>
      </c>
      <c r="T12" s="8">
        <v>59313.722836604262</v>
      </c>
      <c r="U12" s="8">
        <v>56663.629187869716</v>
      </c>
      <c r="V12" s="8">
        <v>58513.468035328951</v>
      </c>
      <c r="W12" s="8">
        <v>58458.533518409167</v>
      </c>
      <c r="X12" s="8">
        <v>55105.197510305974</v>
      </c>
      <c r="Y12" s="8">
        <v>51466.846018890334</v>
      </c>
      <c r="Z12" s="8">
        <v>50269.813648355412</v>
      </c>
      <c r="AA12" s="8">
        <v>47000.839954280491</v>
      </c>
    </row>
    <row r="13" spans="1:27">
      <c r="A13" s="16" t="s">
        <v>17</v>
      </c>
      <c r="B13" s="16" t="s">
        <v>9</v>
      </c>
      <c r="C13" s="8">
        <v>0</v>
      </c>
      <c r="D13" s="8">
        <v>16029.556541985696</v>
      </c>
      <c r="E13" s="8">
        <v>89084.185625586135</v>
      </c>
      <c r="F13" s="8">
        <v>342805.63019939978</v>
      </c>
      <c r="G13" s="8">
        <v>323198.21292456001</v>
      </c>
      <c r="H13" s="8">
        <v>359986.02517631347</v>
      </c>
      <c r="I13" s="8">
        <v>419619.40560674714</v>
      </c>
      <c r="J13" s="8">
        <v>471400.61314937577</v>
      </c>
      <c r="K13" s="8">
        <v>595540.05444715242</v>
      </c>
      <c r="L13" s="8">
        <v>583895.99495103664</v>
      </c>
      <c r="M13" s="8">
        <v>648841.96699451632</v>
      </c>
      <c r="N13" s="8">
        <v>731012.77131306089</v>
      </c>
      <c r="O13" s="8">
        <v>764646.6575168788</v>
      </c>
      <c r="P13" s="8">
        <v>814572.16580227122</v>
      </c>
      <c r="Q13" s="8">
        <v>773758.77944156411</v>
      </c>
      <c r="R13" s="8">
        <v>765397.6211908306</v>
      </c>
      <c r="S13" s="8">
        <v>738634.59760966187</v>
      </c>
      <c r="T13" s="8">
        <v>704041.75940763869</v>
      </c>
      <c r="U13" s="8">
        <v>670917.52949757921</v>
      </c>
      <c r="V13" s="8">
        <v>635255.20376170718</v>
      </c>
      <c r="W13" s="8">
        <v>613993.75889845716</v>
      </c>
      <c r="X13" s="8">
        <v>580348.75376330304</v>
      </c>
      <c r="Y13" s="8">
        <v>540849.96490563569</v>
      </c>
      <c r="Z13" s="8">
        <v>505467.25699314295</v>
      </c>
      <c r="AA13" s="8">
        <v>472399.30546949239</v>
      </c>
    </row>
    <row r="14" spans="1:27">
      <c r="A14" s="16" t="s">
        <v>17</v>
      </c>
      <c r="B14" s="16" t="s">
        <v>8</v>
      </c>
      <c r="C14" s="8">
        <v>0</v>
      </c>
      <c r="D14" s="8">
        <v>1.5120889230391509E-4</v>
      </c>
      <c r="E14" s="8">
        <v>2.2094608467911904E-4</v>
      </c>
      <c r="F14" s="8">
        <v>67699.377751521708</v>
      </c>
      <c r="G14" s="8">
        <v>63270.446481846942</v>
      </c>
      <c r="H14" s="8">
        <v>59287.766646649674</v>
      </c>
      <c r="I14" s="8">
        <v>55252.615412526669</v>
      </c>
      <c r="J14" s="8">
        <v>51637.95831508156</v>
      </c>
      <c r="K14" s="8">
        <v>59231.299709920393</v>
      </c>
      <c r="L14" s="8">
        <v>55502.871923626255</v>
      </c>
      <c r="M14" s="8">
        <v>52801.945950174057</v>
      </c>
      <c r="N14" s="8">
        <v>74252.582908452896</v>
      </c>
      <c r="O14" s="8">
        <v>69394.937474921404</v>
      </c>
      <c r="P14" s="8">
        <v>65026.739755519659</v>
      </c>
      <c r="Q14" s="8">
        <v>70231.454824508299</v>
      </c>
      <c r="R14" s="8">
        <v>68292.23739926648</v>
      </c>
      <c r="S14" s="8">
        <v>67574.916171720513</v>
      </c>
      <c r="T14" s="8">
        <v>85253.803806634474</v>
      </c>
      <c r="U14" s="8">
        <v>80411.113978947076</v>
      </c>
      <c r="V14" s="8">
        <v>75174.671725543245</v>
      </c>
      <c r="W14" s="8">
        <v>93137.987653070188</v>
      </c>
      <c r="X14" s="8">
        <v>88530.191617864592</v>
      </c>
      <c r="Y14" s="8">
        <v>86967.895561763653</v>
      </c>
      <c r="Z14" s="8">
        <v>81420.466822006783</v>
      </c>
      <c r="AA14" s="8">
        <v>76093.894204980345</v>
      </c>
    </row>
    <row r="15" spans="1:27">
      <c r="A15" s="16" t="s">
        <v>17</v>
      </c>
      <c r="B15" s="16" t="s">
        <v>84</v>
      </c>
      <c r="C15" s="8">
        <v>0</v>
      </c>
      <c r="D15" s="8">
        <v>6.1641904556177711E-4</v>
      </c>
      <c r="E15" s="8">
        <v>8.7582389764620939E-4</v>
      </c>
      <c r="F15" s="8">
        <v>117317.4128291271</v>
      </c>
      <c r="G15" s="8">
        <v>109642.44186648277</v>
      </c>
      <c r="H15" s="8">
        <v>102740.78758821801</v>
      </c>
      <c r="I15" s="8">
        <v>95748.204814416953</v>
      </c>
      <c r="J15" s="8">
        <v>103012.97200804886</v>
      </c>
      <c r="K15" s="8">
        <v>100946.44071206696</v>
      </c>
      <c r="L15" s="8">
        <v>94592.172943528407</v>
      </c>
      <c r="M15" s="8">
        <v>88154.188432046998</v>
      </c>
      <c r="N15" s="8">
        <v>82387.091974538445</v>
      </c>
      <c r="O15" s="8">
        <v>76997.282197749097</v>
      </c>
      <c r="P15" s="8">
        <v>72150.540263126226</v>
      </c>
      <c r="Q15" s="8">
        <v>67239.943051385053</v>
      </c>
      <c r="R15" s="8">
        <v>73671.066075749332</v>
      </c>
      <c r="S15" s="8">
        <v>68851.463603018681</v>
      </c>
      <c r="T15" s="8">
        <v>64517.475867509856</v>
      </c>
      <c r="U15" s="8">
        <v>60912.86568286988</v>
      </c>
      <c r="V15" s="8">
        <v>56927.911837293555</v>
      </c>
      <c r="W15" s="8">
        <v>66063.269036167461</v>
      </c>
      <c r="X15" s="8">
        <v>61904.789568253262</v>
      </c>
      <c r="Y15" s="8">
        <v>66383.245701725318</v>
      </c>
      <c r="Z15" s="8">
        <v>62040.417582460221</v>
      </c>
      <c r="AA15" s="8">
        <v>62527.374098091757</v>
      </c>
    </row>
    <row r="16" spans="1:27">
      <c r="A16" s="16" t="s">
        <v>17</v>
      </c>
      <c r="B16" s="16" t="s">
        <v>187</v>
      </c>
      <c r="C16" s="8">
        <v>0</v>
      </c>
      <c r="D16" s="8">
        <v>0</v>
      </c>
      <c r="E16" s="8">
        <v>1.8407126428527249E-4</v>
      </c>
      <c r="F16" s="8">
        <v>3.3204814886686419E-4</v>
      </c>
      <c r="G16" s="8">
        <v>3.3080966435368301E-4</v>
      </c>
      <c r="H16" s="8">
        <v>3.0998621408742362E-4</v>
      </c>
      <c r="I16" s="8">
        <v>2.941169232348528E-4</v>
      </c>
      <c r="J16" s="8">
        <v>7.9111382223647604E-4</v>
      </c>
      <c r="K16" s="8">
        <v>7.3935871216460709E-4</v>
      </c>
      <c r="L16" s="8">
        <v>6.9281835669535185E-4</v>
      </c>
      <c r="M16" s="8">
        <v>6.4566483742544822E-4</v>
      </c>
      <c r="N16" s="8">
        <v>6.0342508153795661E-4</v>
      </c>
      <c r="O16" s="8">
        <v>5.6394867417746569E-4</v>
      </c>
      <c r="P16" s="8">
        <v>5.3393389047271173E-4</v>
      </c>
      <c r="Q16" s="8">
        <v>4.9759411721186789E-4</v>
      </c>
      <c r="R16" s="8">
        <v>4.9256725989975803E-4</v>
      </c>
      <c r="S16" s="8">
        <v>4.6034323342295842E-4</v>
      </c>
      <c r="T16" s="8">
        <v>4.4264884269915093E-4</v>
      </c>
      <c r="U16" s="8">
        <v>4.214800857297819E-4</v>
      </c>
      <c r="V16" s="8">
        <v>3.9390662206765208E-4</v>
      </c>
      <c r="W16" s="8">
        <v>3.768010966802787E-4</v>
      </c>
      <c r="X16" s="8">
        <v>3.5308262729298438E-4</v>
      </c>
      <c r="Y16" s="8">
        <v>3.3915903335637637E-4</v>
      </c>
      <c r="Z16" s="8">
        <v>3.1892247831153894E-4</v>
      </c>
      <c r="AA16" s="8">
        <v>3.1042122479921078E-4</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-12845.65668570261</v>
      </c>
      <c r="E18" s="70">
        <v>-28696.470668668084</v>
      </c>
      <c r="F18" s="70">
        <v>190016.57597220218</v>
      </c>
      <c r="G18" s="70">
        <v>173584.54651720048</v>
      </c>
      <c r="H18" s="70">
        <v>228436.3393410331</v>
      </c>
      <c r="I18" s="70">
        <v>303666.36748061847</v>
      </c>
      <c r="J18" s="70">
        <v>439089.63119815866</v>
      </c>
      <c r="K18" s="70">
        <v>572996.1222441626</v>
      </c>
      <c r="L18" s="70">
        <v>668026.10344600084</v>
      </c>
      <c r="M18" s="70">
        <v>738634.14227348869</v>
      </c>
      <c r="N18" s="70">
        <v>864028.34565284511</v>
      </c>
      <c r="O18" s="70">
        <v>889752.81185749627</v>
      </c>
      <c r="P18" s="70">
        <v>937405.05872461712</v>
      </c>
      <c r="Q18" s="70">
        <v>900633.41245460871</v>
      </c>
      <c r="R18" s="70">
        <v>897477.18674328842</v>
      </c>
      <c r="S18" s="70">
        <v>886636.49475372047</v>
      </c>
      <c r="T18" s="70">
        <v>877100.91625640786</v>
      </c>
      <c r="U18" s="70">
        <v>844943.54195104318</v>
      </c>
      <c r="V18" s="70">
        <v>806823.92330962862</v>
      </c>
      <c r="W18" s="70">
        <v>821972.89204303874</v>
      </c>
      <c r="X18" s="70">
        <v>792260.12477109721</v>
      </c>
      <c r="Y18" s="70">
        <v>755120.41448858893</v>
      </c>
      <c r="Z18" s="70">
        <v>708032.03196188039</v>
      </c>
      <c r="AA18" s="70">
        <v>670993.36361700157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-22151.710021463128</v>
      </c>
      <c r="F21" s="8">
        <v>-76273.077177746556</v>
      </c>
      <c r="G21" s="8">
        <v>-71283.249678973982</v>
      </c>
      <c r="H21" s="8">
        <v>-66796.188494085378</v>
      </c>
      <c r="I21" s="8">
        <v>-62250.010797040028</v>
      </c>
      <c r="J21" s="8">
        <v>-4457.4819467683801</v>
      </c>
      <c r="K21" s="8">
        <v>-4165.8709771279</v>
      </c>
      <c r="L21" s="8">
        <v>-3903.6422200649504</v>
      </c>
      <c r="M21" s="8">
        <v>-3637.9586294559599</v>
      </c>
      <c r="N21" s="8">
        <v>-3399.9613349931701</v>
      </c>
      <c r="O21" s="8">
        <v>-8252.8219196134851</v>
      </c>
      <c r="P21" s="8">
        <v>-7733.332178782839</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3.9174782379770406E-6</v>
      </c>
      <c r="E23" s="8">
        <v>3.65085296195956E-6</v>
      </c>
      <c r="F23" s="8">
        <v>3.41201211303056E-6</v>
      </c>
      <c r="G23" s="8">
        <v>4.4594931935547604E-6</v>
      </c>
      <c r="H23" s="8">
        <v>4.1787818216239005E-6</v>
      </c>
      <c r="I23" s="8">
        <v>6.1603805561691005E-6</v>
      </c>
      <c r="J23" s="8">
        <v>7.0308936685321495E-6</v>
      </c>
      <c r="K23" s="8">
        <v>6.5709286603494005E-6</v>
      </c>
      <c r="L23" s="8">
        <v>6.1573089239694095E-6</v>
      </c>
      <c r="M23" s="8">
        <v>5.7382397954001003E-6</v>
      </c>
      <c r="N23" s="8">
        <v>9.32884493010858E-6</v>
      </c>
      <c r="O23" s="8">
        <v>8.7185466612245393E-6</v>
      </c>
      <c r="P23" s="8">
        <v>8.169740981230959E-6</v>
      </c>
      <c r="Q23" s="8">
        <v>7.61370484987598E-6</v>
      </c>
      <c r="R23" s="8">
        <v>7.1156120072480004E-6</v>
      </c>
      <c r="S23" s="8">
        <v>6.6501046778187996E-6</v>
      </c>
      <c r="T23" s="8">
        <v>6.2315010548124098E-6</v>
      </c>
      <c r="U23" s="8">
        <v>5.8073823774868199E-6</v>
      </c>
      <c r="V23" s="8">
        <v>5.4274601643638397E-6</v>
      </c>
      <c r="W23" s="8">
        <v>5.7562909901864396E-6</v>
      </c>
      <c r="X23" s="8">
        <v>5.3939501880020503E-6</v>
      </c>
      <c r="Y23" s="8">
        <v>5.0268355876556597E-6</v>
      </c>
      <c r="Z23" s="8">
        <v>4.6979771834164104E-6</v>
      </c>
      <c r="AA23" s="8">
        <v>8.3084233971209699E-6</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7.2539739397477699E-6</v>
      </c>
      <c r="E25" s="8">
        <v>6.7602653123049198E-6</v>
      </c>
      <c r="F25" s="8">
        <v>6.3180049630112196E-6</v>
      </c>
      <c r="G25" s="8">
        <v>5.9046775338798903E-6</v>
      </c>
      <c r="H25" s="8">
        <v>6.6085658228257509E-6</v>
      </c>
      <c r="I25" s="8">
        <v>9.3541938576433294E-6</v>
      </c>
      <c r="J25" s="8">
        <v>1.2553341051084289E-5</v>
      </c>
      <c r="K25" s="8">
        <v>1.300494546048208E-5</v>
      </c>
      <c r="L25" s="8">
        <v>3.0727028632289721E-5</v>
      </c>
      <c r="M25" s="8">
        <v>2.8635733673491859E-5</v>
      </c>
      <c r="N25" s="8">
        <v>5421.5263949126656</v>
      </c>
      <c r="O25" s="8">
        <v>5066.8470966379637</v>
      </c>
      <c r="P25" s="8">
        <v>4747.9046657095341</v>
      </c>
      <c r="Q25" s="8">
        <v>4424.7602051411395</v>
      </c>
      <c r="R25" s="8">
        <v>7770.9298611847425</v>
      </c>
      <c r="S25" s="8">
        <v>7262.5512701124662</v>
      </c>
      <c r="T25" s="8">
        <v>9417.5949786032706</v>
      </c>
      <c r="U25" s="8">
        <v>11719.973882707691</v>
      </c>
      <c r="V25" s="8">
        <v>10953.246616302227</v>
      </c>
      <c r="W25" s="8">
        <v>10236.679077805047</v>
      </c>
      <c r="X25" s="8">
        <v>9592.311634414993</v>
      </c>
      <c r="Y25" s="8">
        <v>8939.4547244829737</v>
      </c>
      <c r="Z25" s="8">
        <v>8354.6305813019571</v>
      </c>
      <c r="AA25" s="8">
        <v>10197.827043714437</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813.1903131493001</v>
      </c>
      <c r="H27" s="8">
        <v>2258.8410849167699</v>
      </c>
      <c r="I27" s="8">
        <v>4759.2349495470899</v>
      </c>
      <c r="J27" s="8">
        <v>7913.9776142108894</v>
      </c>
      <c r="K27" s="8">
        <v>11801.878982865499</v>
      </c>
      <c r="L27" s="8">
        <v>13620.6392558158</v>
      </c>
      <c r="M27" s="8">
        <v>15197.729125814401</v>
      </c>
      <c r="N27" s="8">
        <v>16524.242713396201</v>
      </c>
      <c r="O27" s="8">
        <v>17556.472716012999</v>
      </c>
      <c r="P27" s="8">
        <v>18520.593496640398</v>
      </c>
      <c r="Q27" s="8">
        <v>19207.6483738559</v>
      </c>
      <c r="R27" s="8">
        <v>17951.073241594502</v>
      </c>
      <c r="S27" s="8">
        <v>19434.275196823197</v>
      </c>
      <c r="T27" s="8">
        <v>19111.596353630899</v>
      </c>
      <c r="U27" s="8">
        <v>17810.852777438598</v>
      </c>
      <c r="V27" s="8">
        <v>18626.252195154902</v>
      </c>
      <c r="W27" s="8">
        <v>19508.332984558001</v>
      </c>
      <c r="X27" s="8">
        <v>18280.343462319499</v>
      </c>
      <c r="Y27" s="8">
        <v>17036.175320149501</v>
      </c>
      <c r="Z27" s="8">
        <v>16587.679426466399</v>
      </c>
      <c r="AA27" s="8">
        <v>15502.504132566599</v>
      </c>
    </row>
    <row r="28" spans="1:27">
      <c r="A28" s="16" t="s">
        <v>23</v>
      </c>
      <c r="B28" s="16" t="s">
        <v>9</v>
      </c>
      <c r="C28" s="8">
        <v>0</v>
      </c>
      <c r="D28" s="8">
        <v>2.0151134747105548E-4</v>
      </c>
      <c r="E28" s="8">
        <v>2.6921794532051765E-4</v>
      </c>
      <c r="F28" s="8">
        <v>43095.630743172813</v>
      </c>
      <c r="G28" s="8">
        <v>40276.29040296212</v>
      </c>
      <c r="H28" s="8">
        <v>37741.021877013627</v>
      </c>
      <c r="I28" s="8">
        <v>35172.351558842529</v>
      </c>
      <c r="J28" s="8">
        <v>32871.356757935057</v>
      </c>
      <c r="K28" s="8">
        <v>30720.89415773793</v>
      </c>
      <c r="L28" s="8">
        <v>28787.108441012657</v>
      </c>
      <c r="M28" s="8">
        <v>29049.196123635742</v>
      </c>
      <c r="N28" s="8">
        <v>44014.281673058693</v>
      </c>
      <c r="O28" s="8">
        <v>44018.056374389387</v>
      </c>
      <c r="P28" s="8">
        <v>44975.335189549784</v>
      </c>
      <c r="Q28" s="8">
        <v>50682.994750252088</v>
      </c>
      <c r="R28" s="8">
        <v>63236.928842515925</v>
      </c>
      <c r="S28" s="8">
        <v>76052.542396360688</v>
      </c>
      <c r="T28" s="8">
        <v>73004.486390288861</v>
      </c>
      <c r="U28" s="8">
        <v>68039.969469254662</v>
      </c>
      <c r="V28" s="8">
        <v>68610.639398352301</v>
      </c>
      <c r="W28" s="8">
        <v>65960.529816542679</v>
      </c>
      <c r="X28" s="8">
        <v>63242.451996240583</v>
      </c>
      <c r="Y28" s="8">
        <v>58938.143153869634</v>
      </c>
      <c r="Z28" s="8">
        <v>55082.376763975495</v>
      </c>
      <c r="AA28" s="8">
        <v>51478.856774423919</v>
      </c>
    </row>
    <row r="29" spans="1:27">
      <c r="A29" s="16" t="s">
        <v>23</v>
      </c>
      <c r="B29" s="16" t="s">
        <v>8</v>
      </c>
      <c r="C29" s="8">
        <v>0</v>
      </c>
      <c r="D29" s="8">
        <v>3.452441511027822E-5</v>
      </c>
      <c r="E29" s="8">
        <v>5.2605845529401095E-5</v>
      </c>
      <c r="F29" s="8">
        <v>57158.598946582781</v>
      </c>
      <c r="G29" s="8">
        <v>53419.251337067901</v>
      </c>
      <c r="H29" s="8">
        <v>50056.673869291837</v>
      </c>
      <c r="I29" s="8">
        <v>46649.794832279236</v>
      </c>
      <c r="J29" s="8">
        <v>43597.939083444813</v>
      </c>
      <c r="K29" s="8">
        <v>40745.737449814689</v>
      </c>
      <c r="L29" s="8">
        <v>38180.918677044021</v>
      </c>
      <c r="M29" s="8">
        <v>35582.308728392614</v>
      </c>
      <c r="N29" s="8">
        <v>33254.497713672943</v>
      </c>
      <c r="O29" s="8">
        <v>31078.969968757705</v>
      </c>
      <c r="P29" s="8">
        <v>29122.644458330418</v>
      </c>
      <c r="Q29" s="8">
        <v>27232.873614893757</v>
      </c>
      <c r="R29" s="8">
        <v>25451.283745148288</v>
      </c>
      <c r="S29" s="8">
        <v>23899.658526366991</v>
      </c>
      <c r="T29" s="8">
        <v>31498.480235379149</v>
      </c>
      <c r="U29" s="8">
        <v>29354.679944295436</v>
      </c>
      <c r="V29" s="8">
        <v>27458.3782485048</v>
      </c>
      <c r="W29" s="8">
        <v>31812.022498939565</v>
      </c>
      <c r="X29" s="8">
        <v>31064.507231716372</v>
      </c>
      <c r="Y29" s="8">
        <v>28950.243332376762</v>
      </c>
      <c r="Z29" s="8">
        <v>27056.302172255477</v>
      </c>
      <c r="AA29" s="8">
        <v>25286.263705345384</v>
      </c>
    </row>
    <row r="30" spans="1:27">
      <c r="A30" s="16" t="s">
        <v>23</v>
      </c>
      <c r="B30" s="16" t="s">
        <v>84</v>
      </c>
      <c r="C30" s="8">
        <v>0</v>
      </c>
      <c r="D30" s="8">
        <v>1.2400471154902509E-4</v>
      </c>
      <c r="E30" s="8">
        <v>1.610939834900092E-4</v>
      </c>
      <c r="F30" s="8">
        <v>30724.359638063383</v>
      </c>
      <c r="G30" s="8">
        <v>28714.354793930652</v>
      </c>
      <c r="H30" s="8">
        <v>26906.874531383539</v>
      </c>
      <c r="I30" s="8">
        <v>25075.580925422717</v>
      </c>
      <c r="J30" s="8">
        <v>36963.790818412272</v>
      </c>
      <c r="K30" s="8">
        <v>34545.598886090549</v>
      </c>
      <c r="L30" s="8">
        <v>32371.059754266502</v>
      </c>
      <c r="M30" s="8">
        <v>30167.871320878668</v>
      </c>
      <c r="N30" s="8">
        <v>28194.272254650503</v>
      </c>
      <c r="O30" s="8">
        <v>26349.787146539911</v>
      </c>
      <c r="P30" s="8">
        <v>24691.149140167014</v>
      </c>
      <c r="Q30" s="8">
        <v>23010.658769891081</v>
      </c>
      <c r="R30" s="8">
        <v>21505.288596065056</v>
      </c>
      <c r="S30" s="8">
        <v>20098.400551472208</v>
      </c>
      <c r="T30" s="8">
        <v>18833.268091897244</v>
      </c>
      <c r="U30" s="8">
        <v>17551.467675706674</v>
      </c>
      <c r="V30" s="8">
        <v>16403.240813848726</v>
      </c>
      <c r="W30" s="8">
        <v>15330.131625076992</v>
      </c>
      <c r="X30" s="8">
        <v>14365.147019522283</v>
      </c>
      <c r="Y30" s="8">
        <v>13387.448887666251</v>
      </c>
      <c r="Z30" s="8">
        <v>12511.634586085827</v>
      </c>
      <c r="AA30" s="8">
        <v>11693.116475682227</v>
      </c>
    </row>
    <row r="31" spans="1:27">
      <c r="A31" s="16" t="s">
        <v>23</v>
      </c>
      <c r="B31" s="16" t="s">
        <v>187</v>
      </c>
      <c r="C31" s="8">
        <v>0</v>
      </c>
      <c r="D31" s="8">
        <v>0</v>
      </c>
      <c r="E31" s="8">
        <v>9.9372733837527796E-5</v>
      </c>
      <c r="F31" s="8">
        <v>1.598983215122472E-4</v>
      </c>
      <c r="G31" s="8">
        <v>1.4943768361468348E-4</v>
      </c>
      <c r="H31" s="8">
        <v>1.4003104134280468E-4</v>
      </c>
      <c r="I31" s="8">
        <v>1.3050046764692607E-4</v>
      </c>
      <c r="J31" s="8">
        <v>6.3820124696324632E-4</v>
      </c>
      <c r="K31" s="8">
        <v>5.9644976335092509E-4</v>
      </c>
      <c r="L31" s="8">
        <v>5.589050863907581E-4</v>
      </c>
      <c r="M31" s="8">
        <v>5.2086576265389817E-4</v>
      </c>
      <c r="N31" s="8">
        <v>4.8679043225123683E-4</v>
      </c>
      <c r="O31" s="8">
        <v>4.5494432908005079E-4</v>
      </c>
      <c r="P31" s="8">
        <v>4.2630698370797971E-4</v>
      </c>
      <c r="Q31" s="8">
        <v>3.9729234462270525E-4</v>
      </c>
      <c r="R31" s="8">
        <v>3.7698389670171039E-4</v>
      </c>
      <c r="S31" s="8">
        <v>3.5232139868851482E-4</v>
      </c>
      <c r="T31" s="8">
        <v>3.3014385095071487E-4</v>
      </c>
      <c r="U31" s="8">
        <v>3.1286584033128959E-4</v>
      </c>
      <c r="V31" s="8">
        <v>2.9239798153658629E-4</v>
      </c>
      <c r="W31" s="8">
        <v>2.7703175985136614E-4</v>
      </c>
      <c r="X31" s="8">
        <v>2.5959346316583833E-4</v>
      </c>
      <c r="Y31" s="8">
        <v>2.4536468156328148E-4</v>
      </c>
      <c r="Z31" s="8">
        <v>2.2931278644387038E-4</v>
      </c>
      <c r="AA31" s="8">
        <v>2.1751914625059348E-4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3.712119263080836E-4</v>
      </c>
      <c r="E33" s="70">
        <v>-22151.7094287615</v>
      </c>
      <c r="F33" s="70">
        <v>54705.512319700763</v>
      </c>
      <c r="G33" s="70">
        <v>51939.837327937843</v>
      </c>
      <c r="H33" s="70">
        <v>50167.223019338788</v>
      </c>
      <c r="I33" s="70">
        <v>49406.951615066588</v>
      </c>
      <c r="J33" s="70">
        <v>116889.58298502013</v>
      </c>
      <c r="K33" s="70">
        <v>113648.23911540641</v>
      </c>
      <c r="L33" s="70">
        <v>109056.08450386346</v>
      </c>
      <c r="M33" s="70">
        <v>106359.1472245052</v>
      </c>
      <c r="N33" s="70">
        <v>124008.85991081712</v>
      </c>
      <c r="O33" s="70">
        <v>115817.31184638735</v>
      </c>
      <c r="P33" s="70">
        <v>114324.29520609103</v>
      </c>
      <c r="Q33" s="70">
        <v>124558.93611894001</v>
      </c>
      <c r="R33" s="70">
        <v>135915.50467060803</v>
      </c>
      <c r="S33" s="70">
        <v>146747.42830010704</v>
      </c>
      <c r="T33" s="70">
        <v>151865.42638617477</v>
      </c>
      <c r="U33" s="70">
        <v>144476.94406807626</v>
      </c>
      <c r="V33" s="70">
        <v>142051.7575699884</v>
      </c>
      <c r="W33" s="70">
        <v>142847.69628571035</v>
      </c>
      <c r="X33" s="70">
        <v>136544.76160920112</v>
      </c>
      <c r="Y33" s="70">
        <v>127251.46566893665</v>
      </c>
      <c r="Z33" s="70">
        <v>119592.62376409593</v>
      </c>
      <c r="AA33" s="70">
        <v>114158.56835756013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-68718.991798360512</v>
      </c>
      <c r="F36" s="8">
        <v>-135560.76716055837</v>
      </c>
      <c r="G36" s="8">
        <v>-126692.30572224397</v>
      </c>
      <c r="H36" s="8">
        <v>-106043.16338877901</v>
      </c>
      <c r="I36" s="8">
        <v>-98825.819477533543</v>
      </c>
      <c r="J36" s="8">
        <v>-92360.578933040728</v>
      </c>
      <c r="K36" s="8">
        <v>-107662.32481754747</v>
      </c>
      <c r="L36" s="8">
        <v>-70982.513038398072</v>
      </c>
      <c r="M36" s="8">
        <v>-62498.670341992918</v>
      </c>
      <c r="N36" s="8">
        <v>-47378.053879637206</v>
      </c>
      <c r="O36" s="8">
        <v>-44278.555029523559</v>
      </c>
      <c r="P36" s="8">
        <v>-41491.356262762849</v>
      </c>
      <c r="Q36" s="8">
        <v>-48560.199842590584</v>
      </c>
      <c r="R36" s="8">
        <v>-57621.9154853789</v>
      </c>
      <c r="S36" s="8">
        <v>-42414.360108628396</v>
      </c>
      <c r="T36" s="8">
        <v>-35902.035501908766</v>
      </c>
      <c r="U36" s="8">
        <v>-29877.576193795077</v>
      </c>
      <c r="V36" s="8">
        <v>-24576.285125160211</v>
      </c>
      <c r="W36" s="8">
        <v>-19840.74940276676</v>
      </c>
      <c r="X36" s="8">
        <v>-18591.835290051771</v>
      </c>
      <c r="Y36" s="8">
        <v>-17326.466878345804</v>
      </c>
      <c r="Z36" s="8">
        <v>-16192.95969487842</v>
      </c>
      <c r="AA36" s="8">
        <v>-15133.60718726005</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4.1097195954411803E-6</v>
      </c>
      <c r="E38" s="8">
        <v>3.8300102888606302E-6</v>
      </c>
      <c r="F38" s="8">
        <v>3.5794488670970703E-6</v>
      </c>
      <c r="G38" s="8">
        <v>4.6512984477235498E-6</v>
      </c>
      <c r="H38" s="8">
        <v>4.3585135253455002E-6</v>
      </c>
      <c r="I38" s="8">
        <v>5.6734392700959698E-6</v>
      </c>
      <c r="J38" s="8">
        <v>8.9084582621147009E-6</v>
      </c>
      <c r="K38" s="8">
        <v>8.3256619248910796E-6</v>
      </c>
      <c r="L38" s="8">
        <v>7.8015871299017091E-6</v>
      </c>
      <c r="M38" s="8">
        <v>7.2706077101006103E-6</v>
      </c>
      <c r="N38" s="8">
        <v>1.8606850412296197E-5</v>
      </c>
      <c r="O38" s="8">
        <v>1.7389579819732499E-5</v>
      </c>
      <c r="P38" s="8">
        <v>1.6294959288512998E-5</v>
      </c>
      <c r="Q38" s="8">
        <v>1.51859172583939E-5</v>
      </c>
      <c r="R38" s="8">
        <v>1.4192446031929199E-5</v>
      </c>
      <c r="S38" s="8">
        <v>1.3263968250445099E-5</v>
      </c>
      <c r="T38" s="8">
        <v>1.2429042270468E-5</v>
      </c>
      <c r="U38" s="8">
        <v>1.15831162372687E-5</v>
      </c>
      <c r="V38" s="8">
        <v>1.08253422748061E-5</v>
      </c>
      <c r="W38" s="8">
        <v>1.7905951208886402E-5</v>
      </c>
      <c r="X38" s="8">
        <v>1.67788266879121E-5</v>
      </c>
      <c r="Y38" s="8">
        <v>2.0190932619231399E-5</v>
      </c>
      <c r="Z38" s="8">
        <v>1.8870030480007201E-5</v>
      </c>
      <c r="AA38" s="8">
        <v>2.8421847662503599E-5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7.4323252740302102E-6</v>
      </c>
      <c r="E40" s="8">
        <v>6.9264779770549595E-6</v>
      </c>
      <c r="F40" s="8">
        <v>6.4733439019866801E-6</v>
      </c>
      <c r="G40" s="8">
        <v>6.0498541123211998E-6</v>
      </c>
      <c r="H40" s="8">
        <v>5.6690344150727104E-6</v>
      </c>
      <c r="I40" s="8">
        <v>6.6997330169181904E-6</v>
      </c>
      <c r="J40" s="8">
        <v>1.884796490931559E-5</v>
      </c>
      <c r="K40" s="8">
        <v>1.7614920471089613E-5</v>
      </c>
      <c r="L40" s="8">
        <v>1.865586185924069E-5</v>
      </c>
      <c r="M40" s="8">
        <v>1.7386135771334509E-5</v>
      </c>
      <c r="N40" s="8">
        <v>6.9146173593984001E-5</v>
      </c>
      <c r="O40" s="8">
        <v>6.4622592125911134E-5</v>
      </c>
      <c r="P40" s="8">
        <v>6.0554798835047783E-5</v>
      </c>
      <c r="Q40" s="8">
        <v>5.6433412838040819E-5</v>
      </c>
      <c r="R40" s="8">
        <v>9.3078934325503215E-5</v>
      </c>
      <c r="S40" s="8">
        <v>8.6989658223904923E-5</v>
      </c>
      <c r="T40" s="8">
        <v>8.1513926959392359E-5</v>
      </c>
      <c r="U40" s="8">
        <v>2303.3458219504832</v>
      </c>
      <c r="V40" s="8">
        <v>2152.6596460831197</v>
      </c>
      <c r="W40" s="8">
        <v>7004.6779039736666</v>
      </c>
      <c r="X40" s="8">
        <v>6563.7549876207268</v>
      </c>
      <c r="Y40" s="8">
        <v>9631.9190609588077</v>
      </c>
      <c r="Z40" s="8">
        <v>9001.7935124075375</v>
      </c>
      <c r="AA40" s="8">
        <v>8412.8911307479448</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1142.1754986321</v>
      </c>
      <c r="H42" s="8">
        <v>1333.03679797226</v>
      </c>
      <c r="I42" s="8">
        <v>1718.5894725456201</v>
      </c>
      <c r="J42" s="8">
        <v>2302.1906392733999</v>
      </c>
      <c r="K42" s="8">
        <v>5465.5286863648198</v>
      </c>
      <c r="L42" s="8">
        <v>5861.2975806540899</v>
      </c>
      <c r="M42" s="8">
        <v>6131.69853143193</v>
      </c>
      <c r="N42" s="8">
        <v>6329.0854054865904</v>
      </c>
      <c r="O42" s="8">
        <v>6538.7901157957203</v>
      </c>
      <c r="P42" s="8">
        <v>6748.3640566239401</v>
      </c>
      <c r="Q42" s="8">
        <v>6974.8764132142405</v>
      </c>
      <c r="R42" s="8">
        <v>6518.5760853005095</v>
      </c>
      <c r="S42" s="8">
        <v>6907.1632307868094</v>
      </c>
      <c r="T42" s="8">
        <v>7232.2328747726297</v>
      </c>
      <c r="U42" s="8">
        <v>6745.99760401801</v>
      </c>
      <c r="V42" s="8">
        <v>8144.2219893947004</v>
      </c>
      <c r="W42" s="8">
        <v>8521.6016058958703</v>
      </c>
      <c r="X42" s="8">
        <v>7992.6668920518196</v>
      </c>
      <c r="Y42" s="8">
        <v>7517.4202961995497</v>
      </c>
      <c r="Z42" s="8">
        <v>7935.8487808441796</v>
      </c>
      <c r="AA42" s="8">
        <v>7416.6811015269495</v>
      </c>
    </row>
    <row r="43" spans="1:27">
      <c r="A43" s="16" t="s">
        <v>24</v>
      </c>
      <c r="B43" s="16" t="s">
        <v>9</v>
      </c>
      <c r="C43" s="8">
        <v>0</v>
      </c>
      <c r="D43" s="8">
        <v>1.970225555629434E-4</v>
      </c>
      <c r="E43" s="8">
        <v>2.4204975529268626E-4</v>
      </c>
      <c r="F43" s="8">
        <v>47639.843949647824</v>
      </c>
      <c r="G43" s="8">
        <v>44523.218632129698</v>
      </c>
      <c r="H43" s="8">
        <v>41720.619044565276</v>
      </c>
      <c r="I43" s="8">
        <v>52810.442601081668</v>
      </c>
      <c r="J43" s="8">
        <v>59720.817987062197</v>
      </c>
      <c r="K43" s="8">
        <v>67968.28282405452</v>
      </c>
      <c r="L43" s="8">
        <v>63689.888600491169</v>
      </c>
      <c r="M43" s="8">
        <v>79573.118076070226</v>
      </c>
      <c r="N43" s="8">
        <v>89327.964473842774</v>
      </c>
      <c r="O43" s="8">
        <v>83484.078924264104</v>
      </c>
      <c r="P43" s="8">
        <v>78229.013087840241</v>
      </c>
      <c r="Q43" s="8">
        <v>78529.839908630529</v>
      </c>
      <c r="R43" s="8">
        <v>98046.120202730817</v>
      </c>
      <c r="S43" s="8">
        <v>93730.33368006206</v>
      </c>
      <c r="T43" s="8">
        <v>93551.642667324835</v>
      </c>
      <c r="U43" s="8">
        <v>95913.762326147829</v>
      </c>
      <c r="V43" s="8">
        <v>89639.03018638611</v>
      </c>
      <c r="W43" s="8">
        <v>91361.412992025987</v>
      </c>
      <c r="X43" s="8">
        <v>85610.493219438446</v>
      </c>
      <c r="Y43" s="8">
        <v>79783.805852455072</v>
      </c>
      <c r="Z43" s="8">
        <v>74564.304727011127</v>
      </c>
      <c r="AA43" s="8">
        <v>69686.266080600966</v>
      </c>
    </row>
    <row r="44" spans="1:27">
      <c r="A44" s="16" t="s">
        <v>24</v>
      </c>
      <c r="B44" s="16" t="s">
        <v>8</v>
      </c>
      <c r="C44" s="8">
        <v>0</v>
      </c>
      <c r="D44" s="8">
        <v>4.0407371222973911E-5</v>
      </c>
      <c r="E44" s="8">
        <v>5.6702673827340767E-5</v>
      </c>
      <c r="F44" s="8">
        <v>1.4767855712443013E-4</v>
      </c>
      <c r="G44" s="8">
        <v>1.3801734306850236E-4</v>
      </c>
      <c r="H44" s="8">
        <v>1.7399201035963037E-4</v>
      </c>
      <c r="I44" s="8">
        <v>1.621500383131107E-4</v>
      </c>
      <c r="J44" s="8">
        <v>1.5154209183920332E-4</v>
      </c>
      <c r="K44" s="8">
        <v>1.4162812317476152E-4</v>
      </c>
      <c r="L44" s="8">
        <v>3.5756012784485795E-4</v>
      </c>
      <c r="M44" s="8">
        <v>1076.6239948676664</v>
      </c>
      <c r="N44" s="8">
        <v>25511.30360539426</v>
      </c>
      <c r="O44" s="8">
        <v>23842.339833667331</v>
      </c>
      <c r="P44" s="8">
        <v>22341.53791868209</v>
      </c>
      <c r="Q44" s="8">
        <v>30359.097387574107</v>
      </c>
      <c r="R44" s="8">
        <v>28372.988204783422</v>
      </c>
      <c r="S44" s="8">
        <v>30153.794602858907</v>
      </c>
      <c r="T44" s="8">
        <v>35046.357738300845</v>
      </c>
      <c r="U44" s="8">
        <v>33620.80856596899</v>
      </c>
      <c r="V44" s="8">
        <v>31421.316408041839</v>
      </c>
      <c r="W44" s="8">
        <v>46097.014605100878</v>
      </c>
      <c r="X44" s="8">
        <v>43195.349404576154</v>
      </c>
      <c r="Y44" s="8">
        <v>44718.56245307596</v>
      </c>
      <c r="Z44" s="8">
        <v>41935.108787501966</v>
      </c>
      <c r="AA44" s="8">
        <v>39191.690444693369</v>
      </c>
    </row>
    <row r="45" spans="1:27">
      <c r="A45" s="16" t="s">
        <v>24</v>
      </c>
      <c r="B45" s="16" t="s">
        <v>84</v>
      </c>
      <c r="C45" s="8">
        <v>0</v>
      </c>
      <c r="D45" s="8">
        <v>1.379882255822908E-4</v>
      </c>
      <c r="E45" s="8">
        <v>1.8035720995506171E-4</v>
      </c>
      <c r="F45" s="8">
        <v>34227.894375586235</v>
      </c>
      <c r="G45" s="8">
        <v>31988.686323413927</v>
      </c>
      <c r="H45" s="8">
        <v>29975.096968217804</v>
      </c>
      <c r="I45" s="8">
        <v>27934.97880615016</v>
      </c>
      <c r="J45" s="8">
        <v>26107.456820906049</v>
      </c>
      <c r="K45" s="8">
        <v>24399.492349191034</v>
      </c>
      <c r="L45" s="8">
        <v>22863.619398054525</v>
      </c>
      <c r="M45" s="8">
        <v>21307.511498419426</v>
      </c>
      <c r="N45" s="8">
        <v>19913.562142509098</v>
      </c>
      <c r="O45" s="8">
        <v>18610.805735479124</v>
      </c>
      <c r="P45" s="8">
        <v>17439.312791326724</v>
      </c>
      <c r="Q45" s="8">
        <v>16252.38556312497</v>
      </c>
      <c r="R45" s="8">
        <v>25310.915563336363</v>
      </c>
      <c r="S45" s="8">
        <v>23655.061267557572</v>
      </c>
      <c r="T45" s="8">
        <v>22166.047961937631</v>
      </c>
      <c r="U45" s="8">
        <v>20657.417078229009</v>
      </c>
      <c r="V45" s="8">
        <v>19305.997263995738</v>
      </c>
      <c r="W45" s="8">
        <v>30902.601166351084</v>
      </c>
      <c r="X45" s="8">
        <v>28957.377529239959</v>
      </c>
      <c r="Y45" s="8">
        <v>35678.248827786862</v>
      </c>
      <c r="Z45" s="8">
        <v>33344.158178067773</v>
      </c>
      <c r="AA45" s="8">
        <v>35155.471654232097</v>
      </c>
    </row>
    <row r="46" spans="1:27">
      <c r="A46" s="16" t="s">
        <v>24</v>
      </c>
      <c r="B46" s="16" t="s">
        <v>187</v>
      </c>
      <c r="C46" s="8">
        <v>0</v>
      </c>
      <c r="D46" s="8">
        <v>0</v>
      </c>
      <c r="E46" s="8">
        <v>0</v>
      </c>
      <c r="F46" s="8">
        <v>0</v>
      </c>
      <c r="G46" s="8">
        <v>2.04842916673463E-5</v>
      </c>
      <c r="H46" s="8">
        <v>1.91948685496514E-5</v>
      </c>
      <c r="I46" s="8">
        <v>1.788845743151E-5</v>
      </c>
      <c r="J46" s="8">
        <v>1.6718184510773401E-5</v>
      </c>
      <c r="K46" s="8">
        <v>1.5624471501043902E-5</v>
      </c>
      <c r="L46" s="8">
        <v>1.4640959106161999E-5</v>
      </c>
      <c r="M46" s="8">
        <v>1.36444890492263E-5</v>
      </c>
      <c r="N46" s="8">
        <v>1.27518589209589E-5</v>
      </c>
      <c r="O46" s="8">
        <v>1.1917625156455299E-5</v>
      </c>
      <c r="P46" s="8">
        <v>1.1167447330719101E-5</v>
      </c>
      <c r="Q46" s="8">
        <v>1.04073859988911E-5</v>
      </c>
      <c r="R46" s="8">
        <v>9.7265289682172487E-6</v>
      </c>
      <c r="S46" s="8">
        <v>9.0902139864562208E-6</v>
      </c>
      <c r="T46" s="8">
        <v>8.51801299218826E-6</v>
      </c>
      <c r="U46" s="8">
        <v>7.9382733159991386E-6</v>
      </c>
      <c r="V46" s="8">
        <v>7.4189470222318904E-6</v>
      </c>
      <c r="W46" s="8">
        <v>6.9335953459490796E-6</v>
      </c>
      <c r="X46" s="8">
        <v>6.4971468578590405E-6</v>
      </c>
      <c r="Y46" s="8">
        <v>6.0549482114161794E-6</v>
      </c>
      <c r="Z46" s="8">
        <v>5.6588301025511407E-6</v>
      </c>
      <c r="AA46" s="8">
        <v>5.2886262625934697E-6</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3.8696019723767953E-4</v>
      </c>
      <c r="E48" s="72">
        <v>-68718.991308494384</v>
      </c>
      <c r="F48" s="72">
        <v>-53693.028677592978</v>
      </c>
      <c r="G48" s="72">
        <v>-49038.225098865441</v>
      </c>
      <c r="H48" s="72">
        <v>-33014.410374809231</v>
      </c>
      <c r="I48" s="72">
        <v>-16361.808405344427</v>
      </c>
      <c r="J48" s="72">
        <v>-4230.1132897823863</v>
      </c>
      <c r="K48" s="72">
        <v>-9829.0207747439235</v>
      </c>
      <c r="L48" s="72">
        <v>21432.292939460251</v>
      </c>
      <c r="M48" s="72">
        <v>45590.281797097559</v>
      </c>
      <c r="N48" s="72">
        <v>93703.861848100394</v>
      </c>
      <c r="O48" s="72">
        <v>88197.45967361251</v>
      </c>
      <c r="P48" s="72">
        <v>83266.871679727352</v>
      </c>
      <c r="Q48" s="72">
        <v>83555.999511979986</v>
      </c>
      <c r="R48" s="72">
        <v>100626.68468777012</v>
      </c>
      <c r="S48" s="72">
        <v>112031.99278198079</v>
      </c>
      <c r="T48" s="72">
        <v>122094.24584288815</v>
      </c>
      <c r="U48" s="72">
        <v>129363.75522204064</v>
      </c>
      <c r="V48" s="72">
        <v>126086.94038698559</v>
      </c>
      <c r="W48" s="72">
        <v>164046.55889542028</v>
      </c>
      <c r="X48" s="72">
        <v>153727.80676615131</v>
      </c>
      <c r="Y48" s="72">
        <v>160003.48963837631</v>
      </c>
      <c r="Z48" s="72">
        <v>150588.25431548301</v>
      </c>
      <c r="AA48" s="72">
        <v>144729.39325825174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-28875.2140447581</v>
      </c>
      <c r="E52" s="8">
        <v>-26909.955801348631</v>
      </c>
      <c r="F52" s="8">
        <v>-125972.0008446521</v>
      </c>
      <c r="G52" s="8">
        <v>-133922.88273017009</v>
      </c>
      <c r="H52" s="8">
        <v>-133131.3225238632</v>
      </c>
      <c r="I52" s="8">
        <v>-124070.34669752971</v>
      </c>
      <c r="J52" s="8">
        <v>-115953.59501212409</v>
      </c>
      <c r="K52" s="8">
        <v>-108367.84589997461</v>
      </c>
      <c r="L52" s="8">
        <v>-34798.773894964696</v>
      </c>
      <c r="M52" s="8">
        <v>-32430.354182592102</v>
      </c>
      <c r="N52" s="8">
        <v>-30308.7422182798</v>
      </c>
      <c r="O52" s="8">
        <v>-28325.927298914095</v>
      </c>
      <c r="P52" s="8">
        <v>-26542.897351747801</v>
      </c>
      <c r="Q52" s="8">
        <v>-24736.3761948182</v>
      </c>
      <c r="R52" s="8">
        <v>-23118.108586849001</v>
      </c>
      <c r="S52" s="8">
        <v>-21605.708955561298</v>
      </c>
      <c r="T52" s="8">
        <v>-20245.696070863902</v>
      </c>
      <c r="U52" s="8">
        <v>-18867.765173704058</v>
      </c>
      <c r="V52" s="8">
        <v>-17633.425396461153</v>
      </c>
      <c r="W52" s="8">
        <v>-16479.8368145325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6.7855148116388705E-6</v>
      </c>
      <c r="E55" s="8">
        <v>6.3236897165980905E-6</v>
      </c>
      <c r="F55" s="8">
        <v>5.9099903876979104E-6</v>
      </c>
      <c r="G55" s="8">
        <v>5.5233555009830193E-6</v>
      </c>
      <c r="H55" s="8">
        <v>6.1237576444105601E-6</v>
      </c>
      <c r="I55" s="8">
        <v>8.9037396893993611E-6</v>
      </c>
      <c r="J55" s="8">
        <v>1.134854610948134E-5</v>
      </c>
      <c r="K55" s="8">
        <v>1.1806540919137E-5</v>
      </c>
      <c r="L55" s="8">
        <v>1809.8722640718154</v>
      </c>
      <c r="M55" s="8">
        <v>1686.6915690812179</v>
      </c>
      <c r="N55" s="8">
        <v>2349.9533694066217</v>
      </c>
      <c r="O55" s="8">
        <v>2196.2181016374698</v>
      </c>
      <c r="P55" s="8">
        <v>2057.9729326341735</v>
      </c>
      <c r="Q55" s="8">
        <v>1917.9063980250453</v>
      </c>
      <c r="R55" s="8">
        <v>9837.3384822979242</v>
      </c>
      <c r="S55" s="8">
        <v>9193.7742799607186</v>
      </c>
      <c r="T55" s="8">
        <v>10178.249726355061</v>
      </c>
      <c r="U55" s="8">
        <v>9485.51361600565</v>
      </c>
      <c r="V55" s="8">
        <v>8864.9659937978395</v>
      </c>
      <c r="W55" s="8">
        <v>8285.0149451670186</v>
      </c>
      <c r="X55" s="8">
        <v>7763.4987524555227</v>
      </c>
      <c r="Y55" s="8">
        <v>7235.1116442213761</v>
      </c>
      <c r="Z55" s="8">
        <v>6761.7865815011301</v>
      </c>
      <c r="AA55" s="8">
        <v>8342.0507220045201</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810.09376497277799</v>
      </c>
      <c r="H57" s="8">
        <v>2122.81727066029</v>
      </c>
      <c r="I57" s="8">
        <v>4562.1265298663793</v>
      </c>
      <c r="J57" s="8">
        <v>8060.85053181687</v>
      </c>
      <c r="K57" s="8">
        <v>12589.505412595101</v>
      </c>
      <c r="L57" s="8">
        <v>14995.8815736367</v>
      </c>
      <c r="M57" s="8">
        <v>17139.761170061</v>
      </c>
      <c r="N57" s="8">
        <v>19015.067993115899</v>
      </c>
      <c r="O57" s="8">
        <v>20614.174996299302</v>
      </c>
      <c r="P57" s="8">
        <v>21936.7132206229</v>
      </c>
      <c r="Q57" s="8">
        <v>23001.769160537999</v>
      </c>
      <c r="R57" s="8">
        <v>21818.659233121602</v>
      </c>
      <c r="S57" s="8">
        <v>24694.0060380172</v>
      </c>
      <c r="T57" s="8">
        <v>25282.728469617399</v>
      </c>
      <c r="U57" s="8">
        <v>24455.646954404699</v>
      </c>
      <c r="V57" s="8">
        <v>24146.637908984099</v>
      </c>
      <c r="W57" s="8">
        <v>22832.6422851713</v>
      </c>
      <c r="X57" s="8">
        <v>21395.397723403497</v>
      </c>
      <c r="Y57" s="8">
        <v>19939.217630759998</v>
      </c>
      <c r="Z57" s="8">
        <v>18634.7828298807</v>
      </c>
      <c r="AA57" s="8">
        <v>17415.684882888203</v>
      </c>
    </row>
    <row r="58" spans="1:27">
      <c r="A58" s="16" t="s">
        <v>25</v>
      </c>
      <c r="B58" s="16" t="s">
        <v>9</v>
      </c>
      <c r="C58" s="8">
        <v>0</v>
      </c>
      <c r="D58" s="8">
        <v>2.6061129418905929E-4</v>
      </c>
      <c r="E58" s="8">
        <v>66576.967071070438</v>
      </c>
      <c r="F58" s="8">
        <v>222597.61690646037</v>
      </c>
      <c r="G58" s="8">
        <v>208035.15592940274</v>
      </c>
      <c r="H58" s="8">
        <v>249430.46369850825</v>
      </c>
      <c r="I58" s="8">
        <v>300197.08502804325</v>
      </c>
      <c r="J58" s="8">
        <v>347124.88878497336</v>
      </c>
      <c r="K58" s="8">
        <v>465142.32036343886</v>
      </c>
      <c r="L58" s="8">
        <v>459713.42744956404</v>
      </c>
      <c r="M58" s="8">
        <v>505893.20700058935</v>
      </c>
      <c r="N58" s="8">
        <v>545197.46035447938</v>
      </c>
      <c r="O58" s="8">
        <v>584117.2132654218</v>
      </c>
      <c r="P58" s="8">
        <v>638811.60943704401</v>
      </c>
      <c r="Q58" s="8">
        <v>595333.81292035489</v>
      </c>
      <c r="R58" s="8">
        <v>556386.74092912232</v>
      </c>
      <c r="S58" s="8">
        <v>523921.4804338364</v>
      </c>
      <c r="T58" s="8">
        <v>495383.60964984301</v>
      </c>
      <c r="U58" s="8">
        <v>463554.98529686942</v>
      </c>
      <c r="V58" s="8">
        <v>436436.55062139931</v>
      </c>
      <c r="W58" s="8">
        <v>415673.88115058711</v>
      </c>
      <c r="X58" s="8">
        <v>392810.49185922358</v>
      </c>
      <c r="Y58" s="8">
        <v>366075.63860612368</v>
      </c>
      <c r="Z58" s="8">
        <v>342126.76495716028</v>
      </c>
      <c r="AA58" s="8">
        <v>319744.64005782135</v>
      </c>
    </row>
    <row r="59" spans="1:27">
      <c r="A59" s="16" t="s">
        <v>25</v>
      </c>
      <c r="B59" s="16" t="s">
        <v>8</v>
      </c>
      <c r="C59" s="8">
        <v>0</v>
      </c>
      <c r="D59" s="8">
        <v>2.0934485342718519E-5</v>
      </c>
      <c r="E59" s="8">
        <v>2.8657676417352401E-5</v>
      </c>
      <c r="F59" s="8">
        <v>3202.8673905547271</v>
      </c>
      <c r="G59" s="8">
        <v>2993.3340090305146</v>
      </c>
      <c r="H59" s="8">
        <v>2804.9128454918614</v>
      </c>
      <c r="I59" s="8">
        <v>2614.0092549155811</v>
      </c>
      <c r="J59" s="8">
        <v>2442.9993029789844</v>
      </c>
      <c r="K59" s="8">
        <v>13254.702515153513</v>
      </c>
      <c r="L59" s="8">
        <v>12420.359784696677</v>
      </c>
      <c r="M59" s="8">
        <v>11575.024685262588</v>
      </c>
      <c r="N59" s="8">
        <v>10817.780076671603</v>
      </c>
      <c r="O59" s="8">
        <v>10110.074835194921</v>
      </c>
      <c r="P59" s="8">
        <v>9473.6767392380243</v>
      </c>
      <c r="Q59" s="8">
        <v>8828.8941719699196</v>
      </c>
      <c r="R59" s="8">
        <v>8251.3029621596615</v>
      </c>
      <c r="S59" s="8">
        <v>7711.4980933284623</v>
      </c>
      <c r="T59" s="8">
        <v>7226.0830280094806</v>
      </c>
      <c r="U59" s="8">
        <v>6734.2726714003993</v>
      </c>
      <c r="V59" s="8">
        <v>6293.712775256754</v>
      </c>
      <c r="W59" s="8">
        <v>5881.9745740168783</v>
      </c>
      <c r="X59" s="8">
        <v>5511.7223770360442</v>
      </c>
      <c r="Y59" s="8">
        <v>5136.5921561855448</v>
      </c>
      <c r="Z59" s="8">
        <v>4800.5534156587473</v>
      </c>
      <c r="AA59" s="8">
        <v>4486.4985180576396</v>
      </c>
    </row>
    <row r="60" spans="1:27">
      <c r="A60" s="16" t="s">
        <v>25</v>
      </c>
      <c r="B60" s="16" t="s">
        <v>84</v>
      </c>
      <c r="C60" s="8">
        <v>0</v>
      </c>
      <c r="D60" s="8">
        <v>1.336231166405654E-4</v>
      </c>
      <c r="E60" s="8">
        <v>2.1429470781496218E-4</v>
      </c>
      <c r="F60" s="8">
        <v>43966.591919763719</v>
      </c>
      <c r="G60" s="8">
        <v>41090.272811404968</v>
      </c>
      <c r="H60" s="8">
        <v>38503.766597969407</v>
      </c>
      <c r="I60" s="8">
        <v>35883.183465680129</v>
      </c>
      <c r="J60" s="8">
        <v>33535.68547596904</v>
      </c>
      <c r="K60" s="8">
        <v>36014.397242227205</v>
      </c>
      <c r="L60" s="8">
        <v>33747.401774280275</v>
      </c>
      <c r="M60" s="8">
        <v>31450.538903234141</v>
      </c>
      <c r="N60" s="8">
        <v>29393.027004181753</v>
      </c>
      <c r="O60" s="8">
        <v>27470.11868784581</v>
      </c>
      <c r="P60" s="8">
        <v>25740.959258896837</v>
      </c>
      <c r="Q60" s="8">
        <v>23989.018354458694</v>
      </c>
      <c r="R60" s="8">
        <v>22419.643315679594</v>
      </c>
      <c r="S60" s="8">
        <v>20952.937672369302</v>
      </c>
      <c r="T60" s="8">
        <v>19634.014730970091</v>
      </c>
      <c r="U60" s="8">
        <v>18297.715132359121</v>
      </c>
      <c r="V60" s="8">
        <v>17100.66834323619</v>
      </c>
      <c r="W60" s="8">
        <v>15981.933026610466</v>
      </c>
      <c r="X60" s="8">
        <v>14975.919528823108</v>
      </c>
      <c r="Y60" s="8">
        <v>13956.651919553606</v>
      </c>
      <c r="Z60" s="8">
        <v>13043.600090643209</v>
      </c>
      <c r="AA60" s="8">
        <v>12190.28048866077</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-28875.213622803687</v>
      </c>
      <c r="E63" s="72">
        <v>39667.011518997875</v>
      </c>
      <c r="F63" s="72">
        <v>143795.07537803671</v>
      </c>
      <c r="G63" s="72">
        <v>119005.97379016427</v>
      </c>
      <c r="H63" s="72">
        <v>159730.63789489039</v>
      </c>
      <c r="I63" s="72">
        <v>219186.05758987938</v>
      </c>
      <c r="J63" s="72">
        <v>275210.82909496268</v>
      </c>
      <c r="K63" s="72">
        <v>418633.07964524662</v>
      </c>
      <c r="L63" s="72">
        <v>487888.16895128484</v>
      </c>
      <c r="M63" s="72">
        <v>535314.86914563621</v>
      </c>
      <c r="N63" s="72">
        <v>576464.54657957552</v>
      </c>
      <c r="O63" s="72">
        <v>616181.87258748524</v>
      </c>
      <c r="P63" s="72">
        <v>671478.03423668817</v>
      </c>
      <c r="Q63" s="72">
        <v>628335.02481052838</v>
      </c>
      <c r="R63" s="72">
        <v>595595.57633553213</v>
      </c>
      <c r="S63" s="72">
        <v>564867.98756195081</v>
      </c>
      <c r="T63" s="72">
        <v>537458.98953393113</v>
      </c>
      <c r="U63" s="72">
        <v>503660.36849733524</v>
      </c>
      <c r="V63" s="72">
        <v>475209.11024621309</v>
      </c>
      <c r="W63" s="72">
        <v>452175.60916702024</v>
      </c>
      <c r="X63" s="72">
        <v>442457.03024094179</v>
      </c>
      <c r="Y63" s="72">
        <v>412343.2119568442</v>
      </c>
      <c r="Z63" s="72">
        <v>385367.48787484411</v>
      </c>
      <c r="AA63" s="72">
        <v>362179.15466943249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4.2253997169831796E-6</v>
      </c>
      <c r="E68" s="8">
        <v>3.9378171709199202E-6</v>
      </c>
      <c r="F68" s="8">
        <v>3.6802029624515298E-6</v>
      </c>
      <c r="G68" s="8">
        <v>5.1979853146351298E-6</v>
      </c>
      <c r="H68" s="8">
        <v>4.8707881364767298E-6</v>
      </c>
      <c r="I68" s="8">
        <v>8.1175469902022496E-6</v>
      </c>
      <c r="J68" s="8">
        <v>8.7576074659439692E-6</v>
      </c>
      <c r="K68" s="8">
        <v>8.1846798724343411E-6</v>
      </c>
      <c r="L68" s="8">
        <v>7.6694794637586406E-6</v>
      </c>
      <c r="M68" s="8">
        <v>7.1474913492845002E-6</v>
      </c>
      <c r="N68" s="8">
        <v>1.4153260089648901E-5</v>
      </c>
      <c r="O68" s="8">
        <v>1.3227345874492399E-5</v>
      </c>
      <c r="P68" s="8">
        <v>1.2394725160371999E-5</v>
      </c>
      <c r="Q68" s="8">
        <v>1.1551134764640401E-5</v>
      </c>
      <c r="R68" s="8">
        <v>1.0795453048058901E-5</v>
      </c>
      <c r="S68" s="8">
        <v>1.0089208453319701E-5</v>
      </c>
      <c r="T68" s="8">
        <v>1.0419382320855199E-5</v>
      </c>
      <c r="U68" s="8">
        <v>9.7102346195870507E-6</v>
      </c>
      <c r="V68" s="8">
        <v>9.07498562325466E-6</v>
      </c>
      <c r="W68" s="8">
        <v>8.4812949726420903E-6</v>
      </c>
      <c r="X68" s="8">
        <v>7.9474235562754092E-6</v>
      </c>
      <c r="Y68" s="8">
        <v>7.4065184457433799E-6</v>
      </c>
      <c r="Z68" s="8">
        <v>6.9219798539069796E-6</v>
      </c>
      <c r="AA68" s="8">
        <v>2.3938588421859903E-5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6.7224202494083201E-6</v>
      </c>
      <c r="E70" s="8">
        <v>6.2648893977680102E-6</v>
      </c>
      <c r="F70" s="8">
        <v>5.8550368187131503E-6</v>
      </c>
      <c r="G70" s="8">
        <v>5.4719970253106298E-6</v>
      </c>
      <c r="H70" s="8">
        <v>5.1275516532677697E-6</v>
      </c>
      <c r="I70" s="8">
        <v>6.1818125363352696E-6</v>
      </c>
      <c r="J70" s="8">
        <v>9.2338626846420005E-6</v>
      </c>
      <c r="K70" s="8">
        <v>8.6297782075421707E-6</v>
      </c>
      <c r="L70" s="8">
        <v>4.8638497055841179E-5</v>
      </c>
      <c r="M70" s="8">
        <v>4.5328139750758597E-5</v>
      </c>
      <c r="N70" s="8">
        <v>716.23654253710572</v>
      </c>
      <c r="O70" s="8">
        <v>669.37994610992109</v>
      </c>
      <c r="P70" s="8">
        <v>627.24453859610378</v>
      </c>
      <c r="Q70" s="8">
        <v>584.55400196149367</v>
      </c>
      <c r="R70" s="8">
        <v>546.31215121371929</v>
      </c>
      <c r="S70" s="8">
        <v>510.57210379584768</v>
      </c>
      <c r="T70" s="8">
        <v>526.04063963558724</v>
      </c>
      <c r="U70" s="8">
        <v>1274.9111886924916</v>
      </c>
      <c r="V70" s="8">
        <v>1191.5057834928857</v>
      </c>
      <c r="W70" s="8">
        <v>1113.5568066925418</v>
      </c>
      <c r="X70" s="8">
        <v>1043.4618328104473</v>
      </c>
      <c r="Y70" s="8">
        <v>972.44336575434261</v>
      </c>
      <c r="Z70" s="8">
        <v>908.82557521821627</v>
      </c>
      <c r="AA70" s="8">
        <v>1152.7877971644448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6109.0342920247904</v>
      </c>
      <c r="H72" s="8">
        <v>5778.6143511902701</v>
      </c>
      <c r="I72" s="8">
        <v>5650.3642077078403</v>
      </c>
      <c r="J72" s="8">
        <v>5610.7898486675904</v>
      </c>
      <c r="K72" s="8">
        <v>5661.0485798564005</v>
      </c>
      <c r="L72" s="8">
        <v>5599.04446983241</v>
      </c>
      <c r="M72" s="8">
        <v>5538.65833085554</v>
      </c>
      <c r="N72" s="8">
        <v>5474.1118607150001</v>
      </c>
      <c r="O72" s="8">
        <v>5403.71799053429</v>
      </c>
      <c r="P72" s="8">
        <v>5322.6959007446703</v>
      </c>
      <c r="Q72" s="8">
        <v>5226.0713481815001</v>
      </c>
      <c r="R72" s="8">
        <v>5124.09516731239</v>
      </c>
      <c r="S72" s="8">
        <v>6331.2191075273695</v>
      </c>
      <c r="T72" s="8">
        <v>6347.4233805879103</v>
      </c>
      <c r="U72" s="8">
        <v>6374.1108110699597</v>
      </c>
      <c r="V72" s="8">
        <v>6402.8783337739696</v>
      </c>
      <c r="W72" s="8">
        <v>6441.6957332090105</v>
      </c>
      <c r="X72" s="8">
        <v>6355.1856948431596</v>
      </c>
      <c r="Y72" s="8">
        <v>5922.6489870183495</v>
      </c>
      <c r="Z72" s="8">
        <v>6117.3848743921899</v>
      </c>
      <c r="AA72" s="8">
        <v>5717.1821240077907</v>
      </c>
    </row>
    <row r="73" spans="1:27">
      <c r="A73" s="16" t="s">
        <v>26</v>
      </c>
      <c r="B73" s="16" t="s">
        <v>9</v>
      </c>
      <c r="C73" s="8">
        <v>0</v>
      </c>
      <c r="D73" s="8">
        <v>2.2337216060385972E-4</v>
      </c>
      <c r="E73" s="8">
        <v>3.1729152536134539E-4</v>
      </c>
      <c r="F73" s="8">
        <v>1038.8692325249733</v>
      </c>
      <c r="G73" s="8">
        <v>970.90582451927662</v>
      </c>
      <c r="H73" s="8">
        <v>909.79029094017574</v>
      </c>
      <c r="I73" s="8">
        <v>847.86956727453048</v>
      </c>
      <c r="J73" s="8">
        <v>792.40148101548027</v>
      </c>
      <c r="K73" s="8">
        <v>740.56213158390267</v>
      </c>
      <c r="L73" s="8">
        <v>693.94610065880204</v>
      </c>
      <c r="M73" s="8">
        <v>3600.761649104043</v>
      </c>
      <c r="N73" s="8">
        <v>22002.517022394175</v>
      </c>
      <c r="O73" s="8">
        <v>22910.016576228187</v>
      </c>
      <c r="P73" s="8">
        <v>22797.803523685263</v>
      </c>
      <c r="Q73" s="8">
        <v>21479.097280792597</v>
      </c>
      <c r="R73" s="8">
        <v>21809.107315704721</v>
      </c>
      <c r="S73" s="8">
        <v>20707.134656844017</v>
      </c>
      <c r="T73" s="8">
        <v>19403.684258785186</v>
      </c>
      <c r="U73" s="8">
        <v>22255.334633489358</v>
      </c>
      <c r="V73" s="8">
        <v>20799.37816685329</v>
      </c>
      <c r="W73" s="8">
        <v>22521.66822602144</v>
      </c>
      <c r="X73" s="8">
        <v>21372.074101884664</v>
      </c>
      <c r="Y73" s="8">
        <v>19917.48154179554</v>
      </c>
      <c r="Z73" s="8">
        <v>18614.468725465405</v>
      </c>
      <c r="AA73" s="8">
        <v>17396.69973858017</v>
      </c>
    </row>
    <row r="74" spans="1:27">
      <c r="A74" s="16" t="s">
        <v>26</v>
      </c>
      <c r="B74" s="16" t="s">
        <v>8</v>
      </c>
      <c r="C74" s="8">
        <v>0</v>
      </c>
      <c r="D74" s="8">
        <v>3.6642316864285386E-5</v>
      </c>
      <c r="E74" s="8">
        <v>5.7074697309649112E-5</v>
      </c>
      <c r="F74" s="8">
        <v>7337.9112084562448</v>
      </c>
      <c r="G74" s="8">
        <v>6857.8609405723846</v>
      </c>
      <c r="H74" s="8">
        <v>6426.1797002194562</v>
      </c>
      <c r="I74" s="8">
        <v>5988.8111094512951</v>
      </c>
      <c r="J74" s="8">
        <v>5597.0197269002338</v>
      </c>
      <c r="K74" s="8">
        <v>5230.8595563937588</v>
      </c>
      <c r="L74" s="8">
        <v>4901.5930458909106</v>
      </c>
      <c r="M74" s="8">
        <v>4567.9884871937593</v>
      </c>
      <c r="N74" s="8">
        <v>4669.0014467713845</v>
      </c>
      <c r="O74" s="8">
        <v>4363.5527527765798</v>
      </c>
      <c r="P74" s="8">
        <v>4088.8805384873376</v>
      </c>
      <c r="Q74" s="8">
        <v>3810.5895548319127</v>
      </c>
      <c r="R74" s="8">
        <v>6216.6623981670682</v>
      </c>
      <c r="S74" s="8">
        <v>5809.9648655416468</v>
      </c>
      <c r="T74" s="8">
        <v>11482.882724913114</v>
      </c>
      <c r="U74" s="8">
        <v>10701.352722697364</v>
      </c>
      <c r="V74" s="8">
        <v>10001.264224034361</v>
      </c>
      <c r="W74" s="8">
        <v>9346.9759085033893</v>
      </c>
      <c r="X74" s="8">
        <v>8758.6125422130845</v>
      </c>
      <c r="Y74" s="8">
        <v>8162.4975597428856</v>
      </c>
      <c r="Z74" s="8">
        <v>7628.5023901583372</v>
      </c>
      <c r="AA74" s="8">
        <v>7129.4414841435391</v>
      </c>
    </row>
    <row r="75" spans="1:27">
      <c r="A75" s="16" t="s">
        <v>26</v>
      </c>
      <c r="B75" s="16" t="s">
        <v>84</v>
      </c>
      <c r="C75" s="8">
        <v>0</v>
      </c>
      <c r="D75" s="8">
        <v>1.3057125814981211E-4</v>
      </c>
      <c r="E75" s="8">
        <v>2.1246681519363002E-4</v>
      </c>
      <c r="F75" s="8">
        <v>8398.5665181339427</v>
      </c>
      <c r="G75" s="8">
        <v>7849.1275848548757</v>
      </c>
      <c r="H75" s="8">
        <v>7355.0491599815196</v>
      </c>
      <c r="I75" s="8">
        <v>6854.4613090034654</v>
      </c>
      <c r="J75" s="8">
        <v>6406.0386047610427</v>
      </c>
      <c r="K75" s="8">
        <v>5986.9519653988691</v>
      </c>
      <c r="L75" s="8">
        <v>5610.0917647105398</v>
      </c>
      <c r="M75" s="8">
        <v>5228.2664744641816</v>
      </c>
      <c r="N75" s="8">
        <v>4886.2303535236433</v>
      </c>
      <c r="O75" s="8">
        <v>4566.5704225819572</v>
      </c>
      <c r="P75" s="8">
        <v>4279.1188686263249</v>
      </c>
      <c r="Q75" s="8">
        <v>3987.880173692748</v>
      </c>
      <c r="R75" s="8">
        <v>4435.2183406916238</v>
      </c>
      <c r="S75" s="8">
        <v>4145.0638686507482</v>
      </c>
      <c r="T75" s="8">
        <v>3884.1448550301716</v>
      </c>
      <c r="U75" s="8">
        <v>4406.2655762940149</v>
      </c>
      <c r="V75" s="8">
        <v>4118.0052103427515</v>
      </c>
      <c r="W75" s="8">
        <v>3848.6029992483946</v>
      </c>
      <c r="X75" s="8">
        <v>3606.3452849642567</v>
      </c>
      <c r="Y75" s="8">
        <v>3360.8958533129244</v>
      </c>
      <c r="Z75" s="8">
        <v>3141.0244528828339</v>
      </c>
      <c r="AA75" s="8">
        <v>3488.5051928672519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4.0153355558434874E-4</v>
      </c>
      <c r="E78" s="70">
        <v>5.970357444333124E-4</v>
      </c>
      <c r="F78" s="70">
        <v>16775.346968650403</v>
      </c>
      <c r="G78" s="70">
        <v>21786.928652641309</v>
      </c>
      <c r="H78" s="70">
        <v>20469.633512329761</v>
      </c>
      <c r="I78" s="70">
        <v>19341.506207736493</v>
      </c>
      <c r="J78" s="70">
        <v>18406.249679335815</v>
      </c>
      <c r="K78" s="70">
        <v>17619.422250047388</v>
      </c>
      <c r="L78" s="70">
        <v>16804.675437400641</v>
      </c>
      <c r="M78" s="70">
        <v>18935.674994093155</v>
      </c>
      <c r="N78" s="70">
        <v>37748.097240094568</v>
      </c>
      <c r="O78" s="70">
        <v>37913.237701458282</v>
      </c>
      <c r="P78" s="70">
        <v>37115.743382534427</v>
      </c>
      <c r="Q78" s="70">
        <v>35088.192371011384</v>
      </c>
      <c r="R78" s="70">
        <v>38131.395383884977</v>
      </c>
      <c r="S78" s="70">
        <v>37503.954612448841</v>
      </c>
      <c r="T78" s="70">
        <v>41644.175869371349</v>
      </c>
      <c r="U78" s="70">
        <v>45011.97494195342</v>
      </c>
      <c r="V78" s="70">
        <v>42513.031727572241</v>
      </c>
      <c r="W78" s="70">
        <v>43272.499682156071</v>
      </c>
      <c r="X78" s="70">
        <v>41135.679464663037</v>
      </c>
      <c r="Y78" s="70">
        <v>38335.967315030561</v>
      </c>
      <c r="Z78" s="70">
        <v>36410.206025038962</v>
      </c>
      <c r="AA78" s="70">
        <v>34884.616360701788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2.5183503980402897E-6</v>
      </c>
      <c r="E83" s="8">
        <v>2.3469503725144401E-6</v>
      </c>
      <c r="F83" s="8">
        <v>2.1934115624866804E-6</v>
      </c>
      <c r="G83" s="8">
        <v>3.5162281321660797E-6</v>
      </c>
      <c r="H83" s="8">
        <v>3.2948923928428799E-6</v>
      </c>
      <c r="I83" s="8">
        <v>3.07064058075284E-6</v>
      </c>
      <c r="J83" s="8">
        <v>2.8697575513061502E-6</v>
      </c>
      <c r="K83" s="8">
        <v>2.68201640234285E-6</v>
      </c>
      <c r="L83" s="8">
        <v>2.5131917240294399E-6</v>
      </c>
      <c r="M83" s="8">
        <v>2.3421428001047901E-6</v>
      </c>
      <c r="N83" s="8">
        <v>2.18891850416116E-6</v>
      </c>
      <c r="O83" s="8">
        <v>2.0457182276182099E-6</v>
      </c>
      <c r="P83" s="8">
        <v>1.9169465611228702E-6</v>
      </c>
      <c r="Q83" s="8">
        <v>1.7864783428146299E-6</v>
      </c>
      <c r="R83" s="8">
        <v>1.6696059273991099E-6</v>
      </c>
      <c r="S83" s="8">
        <v>1.5603793709664301E-6</v>
      </c>
      <c r="T83" s="8">
        <v>1.46215829181115E-6</v>
      </c>
      <c r="U83" s="8">
        <v>1.3626431612978198E-6</v>
      </c>
      <c r="V83" s="8">
        <v>1.27349828123204E-6</v>
      </c>
      <c r="W83" s="8">
        <v>1.19018530923116E-6</v>
      </c>
      <c r="X83" s="8">
        <v>1.1152668069472899E-6</v>
      </c>
      <c r="Y83" s="8">
        <v>1.3500878877281599E-6</v>
      </c>
      <c r="Z83" s="8">
        <v>1.2617643807029199E-6</v>
      </c>
      <c r="AA83" s="8">
        <v>2.2079932315950601E-6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6.4766758012419405E-6</v>
      </c>
      <c r="E85" s="8">
        <v>6.0358704238332196E-6</v>
      </c>
      <c r="F85" s="8">
        <v>5.6410003945346398E-6</v>
      </c>
      <c r="G85" s="8">
        <v>5.2719629840780101E-6</v>
      </c>
      <c r="H85" s="8">
        <v>5.8370691928007702E-6</v>
      </c>
      <c r="I85" s="8">
        <v>8.0258591617938995E-6</v>
      </c>
      <c r="J85" s="8">
        <v>1.036812721245697E-5</v>
      </c>
      <c r="K85" s="8">
        <v>9.6898385136160397E-6</v>
      </c>
      <c r="L85" s="8">
        <v>1.3400504078523931E-5</v>
      </c>
      <c r="M85" s="8">
        <v>1.248845993132914E-5</v>
      </c>
      <c r="N85" s="8">
        <v>1.1671457876496049E-5</v>
      </c>
      <c r="O85" s="8">
        <v>1.090790455443481E-5</v>
      </c>
      <c r="P85" s="8">
        <v>1.0221285533064462E-5</v>
      </c>
      <c r="Q85" s="8">
        <v>9.5256203854989808E-6</v>
      </c>
      <c r="R85" s="8">
        <v>1.312522417297187E-5</v>
      </c>
      <c r="S85" s="8">
        <v>1.22665646442207E-5</v>
      </c>
      <c r="T85" s="8">
        <v>1.149442215163109E-5</v>
      </c>
      <c r="U85" s="8">
        <v>1.1976651851245611E-5</v>
      </c>
      <c r="V85" s="8">
        <v>1.1193132568139999E-5</v>
      </c>
      <c r="W85" s="8">
        <v>1.046087155609572E-5</v>
      </c>
      <c r="X85" s="8">
        <v>9.8023918861753307E-6</v>
      </c>
      <c r="Y85" s="8">
        <v>1.036879845278387E-5</v>
      </c>
      <c r="Z85" s="8">
        <v>9.6904658410241894E-6</v>
      </c>
      <c r="AA85" s="8">
        <v>1.048728346460518E-5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497.38913006332695</v>
      </c>
      <c r="H87" s="8">
        <v>899.12447578473291</v>
      </c>
      <c r="I87" s="8">
        <v>1502.00310305986</v>
      </c>
      <c r="J87" s="8">
        <v>1921.9341025845399</v>
      </c>
      <c r="K87" s="8">
        <v>1956.4065821229301</v>
      </c>
      <c r="L87" s="8">
        <v>1833.2568088446499</v>
      </c>
      <c r="M87" s="8">
        <v>1708.4845515464099</v>
      </c>
      <c r="N87" s="8">
        <v>1632.4318816124799</v>
      </c>
      <c r="O87" s="8">
        <v>1525.6372721101</v>
      </c>
      <c r="P87" s="8">
        <v>1461.7092419354899</v>
      </c>
      <c r="Q87" s="8">
        <v>1362.22467395239</v>
      </c>
      <c r="R87" s="8">
        <v>1289.30129509988</v>
      </c>
      <c r="S87" s="8">
        <v>1262.02461532241</v>
      </c>
      <c r="T87" s="8">
        <v>1339.7417579954199</v>
      </c>
      <c r="U87" s="8">
        <v>1277.0210409384499</v>
      </c>
      <c r="V87" s="8">
        <v>1193.47760802128</v>
      </c>
      <c r="W87" s="8">
        <v>1154.2609095749899</v>
      </c>
      <c r="X87" s="8">
        <v>1081.6037376880001</v>
      </c>
      <c r="Y87" s="8">
        <v>1051.38378476293</v>
      </c>
      <c r="Z87" s="8">
        <v>994.11773677194196</v>
      </c>
      <c r="AA87" s="8">
        <v>948.78771329094798</v>
      </c>
    </row>
    <row r="88" spans="1:27">
      <c r="A88" s="16" t="s">
        <v>27</v>
      </c>
      <c r="B88" s="16" t="s">
        <v>9</v>
      </c>
      <c r="C88" s="8">
        <v>0</v>
      </c>
      <c r="D88" s="8">
        <v>16029.555659468338</v>
      </c>
      <c r="E88" s="8">
        <v>22507.21772595646</v>
      </c>
      <c r="F88" s="8">
        <v>28433.669367593797</v>
      </c>
      <c r="G88" s="8">
        <v>29392.642135546219</v>
      </c>
      <c r="H88" s="8">
        <v>30184.130265286141</v>
      </c>
      <c r="I88" s="8">
        <v>30591.656851505151</v>
      </c>
      <c r="J88" s="8">
        <v>30891.148138389661</v>
      </c>
      <c r="K88" s="8">
        <v>30967.994970337139</v>
      </c>
      <c r="L88" s="8">
        <v>31011.624359309946</v>
      </c>
      <c r="M88" s="8">
        <v>30725.684145116909</v>
      </c>
      <c r="N88" s="8">
        <v>30470.547789285865</v>
      </c>
      <c r="O88" s="8">
        <v>30117.292376575282</v>
      </c>
      <c r="P88" s="8">
        <v>29758.404564151897</v>
      </c>
      <c r="Q88" s="8">
        <v>27733.034581534102</v>
      </c>
      <c r="R88" s="8">
        <v>25918.723900756828</v>
      </c>
      <c r="S88" s="8">
        <v>24223.106442558692</v>
      </c>
      <c r="T88" s="8">
        <v>22698.336441396772</v>
      </c>
      <c r="U88" s="8">
        <v>21153.477771817965</v>
      </c>
      <c r="V88" s="8">
        <v>19769.605388716041</v>
      </c>
      <c r="W88" s="8">
        <v>18476.266713280034</v>
      </c>
      <c r="X88" s="8">
        <v>17313.2425865158</v>
      </c>
      <c r="Y88" s="8">
        <v>16134.895751391798</v>
      </c>
      <c r="Z88" s="8">
        <v>15079.341819530649</v>
      </c>
      <c r="AA88" s="8">
        <v>14092.842818066032</v>
      </c>
    </row>
    <row r="89" spans="1:27">
      <c r="A89" s="16" t="s">
        <v>27</v>
      </c>
      <c r="B89" s="16" t="s">
        <v>8</v>
      </c>
      <c r="C89" s="8">
        <v>0</v>
      </c>
      <c r="D89" s="8">
        <v>1.8700303763659067E-5</v>
      </c>
      <c r="E89" s="8">
        <v>2.590519159537568E-5</v>
      </c>
      <c r="F89" s="8">
        <v>5.8249398049859679E-5</v>
      </c>
      <c r="G89" s="8">
        <v>5.7158801791126342E-5</v>
      </c>
      <c r="H89" s="8">
        <v>5.7654505701281408E-5</v>
      </c>
      <c r="I89" s="8">
        <v>5.3730514918835092E-5</v>
      </c>
      <c r="J89" s="8">
        <v>5.0215434489597857E-5</v>
      </c>
      <c r="K89" s="8">
        <v>4.6930312594029437E-5</v>
      </c>
      <c r="L89" s="8">
        <v>5.8434509410880906E-5</v>
      </c>
      <c r="M89" s="8">
        <v>5.4457431236052798E-5</v>
      </c>
      <c r="N89" s="8">
        <v>6.5942704639804364E-5</v>
      </c>
      <c r="O89" s="8">
        <v>8.4524877917991809E-5</v>
      </c>
      <c r="P89" s="8">
        <v>1.0078178231557346E-4</v>
      </c>
      <c r="Q89" s="8">
        <v>9.5238600460090624E-5</v>
      </c>
      <c r="R89" s="8">
        <v>8.9008037788377678E-5</v>
      </c>
      <c r="S89" s="8">
        <v>8.3624506796624236E-5</v>
      </c>
      <c r="T89" s="8">
        <v>8.0031888076274228E-5</v>
      </c>
      <c r="U89" s="8">
        <v>7.4584882897872504E-5</v>
      </c>
      <c r="V89" s="8">
        <v>6.9705498015980015E-5</v>
      </c>
      <c r="W89" s="8">
        <v>6.6509490051200272E-5</v>
      </c>
      <c r="X89" s="8">
        <v>6.2322922343085443E-5</v>
      </c>
      <c r="Y89" s="8">
        <v>6.0382507598029214E-5</v>
      </c>
      <c r="Z89" s="8">
        <v>5.643225007589822E-5</v>
      </c>
      <c r="AA89" s="8">
        <v>5.2740420616990897E-5</v>
      </c>
    </row>
    <row r="90" spans="1:27">
      <c r="A90" s="16" t="s">
        <v>27</v>
      </c>
      <c r="B90" s="16" t="s">
        <v>84</v>
      </c>
      <c r="C90" s="8">
        <v>0</v>
      </c>
      <c r="D90" s="8">
        <v>9.0231733640083793E-5</v>
      </c>
      <c r="E90" s="8">
        <v>1.0761118119254621E-4</v>
      </c>
      <c r="F90" s="8">
        <v>3.7757983179334998E-4</v>
      </c>
      <c r="G90" s="8">
        <v>3.5287834737213501E-4</v>
      </c>
      <c r="H90" s="8">
        <v>3.3066574142877401E-4</v>
      </c>
      <c r="I90" s="8">
        <v>3.0816048697112719E-4</v>
      </c>
      <c r="J90" s="8">
        <v>2.8800045503298678E-4</v>
      </c>
      <c r="K90" s="8">
        <v>2.6915930369417917E-4</v>
      </c>
      <c r="L90" s="8">
        <v>2.5221655389535714E-4</v>
      </c>
      <c r="M90" s="8">
        <v>2.350505853274616E-4</v>
      </c>
      <c r="N90" s="8">
        <v>2.1967344417008771E-4</v>
      </c>
      <c r="O90" s="8">
        <v>2.053022842139279E-4</v>
      </c>
      <c r="P90" s="8">
        <v>2.0410933603796948E-4</v>
      </c>
      <c r="Q90" s="8">
        <v>1.9021756568139147E-4</v>
      </c>
      <c r="R90" s="8">
        <v>2.5997668199295287E-4</v>
      </c>
      <c r="S90" s="8">
        <v>2.429688616079837E-4</v>
      </c>
      <c r="T90" s="8">
        <v>2.2767471953438867E-4</v>
      </c>
      <c r="U90" s="8">
        <v>2.202810624904632E-4</v>
      </c>
      <c r="V90" s="8">
        <v>2.0587015180290557E-4</v>
      </c>
      <c r="W90" s="8">
        <v>2.1888052864153169E-4</v>
      </c>
      <c r="X90" s="8">
        <v>2.057036566714951E-4</v>
      </c>
      <c r="Y90" s="8">
        <v>2.1340568244744261E-4</v>
      </c>
      <c r="Z90" s="8">
        <v>2.7478057765897222E-4</v>
      </c>
      <c r="AA90" s="8">
        <v>2.8664941107109393E-4</v>
      </c>
    </row>
    <row r="91" spans="1:27">
      <c r="A91" s="16" t="s">
        <v>27</v>
      </c>
      <c r="B91" s="16" t="s">
        <v>187</v>
      </c>
      <c r="C91" s="8">
        <v>0</v>
      </c>
      <c r="D91" s="8">
        <v>0</v>
      </c>
      <c r="E91" s="8">
        <v>8.4698530447744697E-5</v>
      </c>
      <c r="F91" s="8">
        <v>1.7214982735461697E-4</v>
      </c>
      <c r="G91" s="8">
        <v>1.6088768907165319E-4</v>
      </c>
      <c r="H91" s="8">
        <v>1.507603041949675E-4</v>
      </c>
      <c r="I91" s="8">
        <v>1.4572799815641671E-4</v>
      </c>
      <c r="J91" s="8">
        <v>1.3619439076245632E-4</v>
      </c>
      <c r="K91" s="8">
        <v>1.2728447731263809E-4</v>
      </c>
      <c r="L91" s="8">
        <v>1.1927231119843179E-4</v>
      </c>
      <c r="M91" s="8">
        <v>1.111545857223237E-4</v>
      </c>
      <c r="N91" s="8">
        <v>1.038827903657609E-4</v>
      </c>
      <c r="O91" s="8">
        <v>9.7086719940959603E-5</v>
      </c>
      <c r="P91" s="8">
        <v>9.6459459434012907E-5</v>
      </c>
      <c r="Q91" s="8">
        <v>8.9894386590271504E-5</v>
      </c>
      <c r="R91" s="8">
        <v>1.058568342298304E-4</v>
      </c>
      <c r="S91" s="8">
        <v>9.8931620747987387E-5</v>
      </c>
      <c r="T91" s="8">
        <v>1.0398697875624781E-4</v>
      </c>
      <c r="U91" s="8">
        <v>1.0067597208249319E-4</v>
      </c>
      <c r="V91" s="8">
        <v>9.4089693508833897E-5</v>
      </c>
      <c r="W91" s="8">
        <v>9.2835741482963504E-5</v>
      </c>
      <c r="X91" s="8">
        <v>8.6992017269287003E-5</v>
      </c>
      <c r="Y91" s="8">
        <v>8.7739403581678705E-5</v>
      </c>
      <c r="Z91" s="8">
        <v>8.3950861765117403E-5</v>
      </c>
      <c r="AA91" s="8">
        <v>8.7613452286023795E-5</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16029.555777395402</v>
      </c>
      <c r="E93" s="70">
        <v>22507.217952554183</v>
      </c>
      <c r="F93" s="70">
        <v>28433.669983407268</v>
      </c>
      <c r="G93" s="70">
        <v>29890.031845322577</v>
      </c>
      <c r="H93" s="70">
        <v>31083.255289283388</v>
      </c>
      <c r="I93" s="70">
        <v>32093.66047328051</v>
      </c>
      <c r="J93" s="70">
        <v>32813.082728622372</v>
      </c>
      <c r="K93" s="70">
        <v>32924.402008206016</v>
      </c>
      <c r="L93" s="70">
        <v>32844.881613991667</v>
      </c>
      <c r="M93" s="70">
        <v>32434.169112156527</v>
      </c>
      <c r="N93" s="70">
        <v>32102.980074257663</v>
      </c>
      <c r="O93" s="70">
        <v>31642.930048552887</v>
      </c>
      <c r="P93" s="70">
        <v>31220.114219576193</v>
      </c>
      <c r="Q93" s="70">
        <v>29095.259642149143</v>
      </c>
      <c r="R93" s="70">
        <v>27208.025665493089</v>
      </c>
      <c r="S93" s="70">
        <v>25485.131497233033</v>
      </c>
      <c r="T93" s="70">
        <v>24038.078624042359</v>
      </c>
      <c r="U93" s="70">
        <v>22430.499221637627</v>
      </c>
      <c r="V93" s="70">
        <v>20963.083378869294</v>
      </c>
      <c r="W93" s="70">
        <v>19630.52801273184</v>
      </c>
      <c r="X93" s="70">
        <v>18394.846690140057</v>
      </c>
      <c r="Y93" s="70">
        <v>17186.279909401208</v>
      </c>
      <c r="Z93" s="70">
        <v>16073.459982418512</v>
      </c>
      <c r="AA93" s="70">
        <v>15041.630971055542</v>
      </c>
    </row>
  </sheetData>
  <sheetProtection algorithmName="SHA-512" hashValue="gfdRMMNBco8DYx7HQCPFCuXlVgJT+6apALbXYsU8bpoO5Fx/0f82wvcMQGYKTLgHLaIjtR/AHzOyKsmvtm31BA==" saltValue="cGauCh0GJKhsXEvoL44Cew=="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FB10-E7AF-4EB8-AB87-7FDFBC46900C}">
  <sheetPr codeName="Sheet35">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232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2771425.46</v>
      </c>
      <c r="D6" s="8">
        <v>2195291.091</v>
      </c>
      <c r="E6" s="8">
        <v>1772538.3642719639</v>
      </c>
      <c r="F6" s="8">
        <v>649398.58847549115</v>
      </c>
      <c r="G6" s="8">
        <v>591313.69797758944</v>
      </c>
      <c r="H6" s="8">
        <v>513910.81949461007</v>
      </c>
      <c r="I6" s="8">
        <v>470108.23750836018</v>
      </c>
      <c r="J6" s="8">
        <v>406953.29289564618</v>
      </c>
      <c r="K6" s="8">
        <v>302601.21664015146</v>
      </c>
      <c r="L6" s="8">
        <v>251309.82725541561</v>
      </c>
      <c r="M6" s="8">
        <v>201688.33189428411</v>
      </c>
      <c r="N6" s="8">
        <v>164790.71060185763</v>
      </c>
      <c r="O6" s="8">
        <v>124615.05370249762</v>
      </c>
      <c r="P6" s="8">
        <v>113446.71898082766</v>
      </c>
      <c r="Q6" s="8">
        <v>3615.9335772040104</v>
      </c>
      <c r="R6" s="8">
        <v>7.0587239899999998E-3</v>
      </c>
      <c r="S6" s="8">
        <v>1.1300470399999997E-3</v>
      </c>
      <c r="T6" s="8">
        <v>8.3881443599999989E-4</v>
      </c>
      <c r="U6" s="8">
        <v>6.6069437599999999E-4</v>
      </c>
      <c r="V6" s="8">
        <v>4.3758006899999996E-4</v>
      </c>
      <c r="W6" s="8">
        <v>3.9151211499999998E-4</v>
      </c>
      <c r="X6" s="8">
        <v>3.5000609399999999E-4</v>
      </c>
      <c r="Y6" s="8">
        <v>3.08413205E-4</v>
      </c>
      <c r="Z6" s="8">
        <v>2.9779785599999998E-4</v>
      </c>
      <c r="AA6" s="8">
        <v>3.6823778000000002E-4</v>
      </c>
    </row>
    <row r="7" spans="1:27">
      <c r="A7" s="16" t="s">
        <v>17</v>
      </c>
      <c r="B7" s="16" t="s">
        <v>11</v>
      </c>
      <c r="C7" s="8">
        <v>300252.80200000003</v>
      </c>
      <c r="D7" s="8">
        <v>251444.03822112977</v>
      </c>
      <c r="E7" s="8">
        <v>158243.1822220959</v>
      </c>
      <c r="F7" s="8">
        <v>26180.786370019403</v>
      </c>
      <c r="G7" s="8">
        <v>9965.4673815979058</v>
      </c>
      <c r="H7" s="8">
        <v>4.6219877099999994E-4</v>
      </c>
      <c r="I7" s="8">
        <v>4.2381705899999992E-4</v>
      </c>
      <c r="J7" s="8">
        <v>3.8610290600000005E-4</v>
      </c>
      <c r="K7" s="8">
        <v>2.0525179999999999E-4</v>
      </c>
      <c r="L7" s="8">
        <v>7.083221500000001E-5</v>
      </c>
      <c r="M7" s="8">
        <v>5.9917357000000006E-5</v>
      </c>
      <c r="N7" s="8">
        <v>5.5626482000000004E-5</v>
      </c>
      <c r="O7" s="8">
        <v>5.2700573999999997E-5</v>
      </c>
      <c r="P7" s="8">
        <v>4.9655523000000002E-5</v>
      </c>
      <c r="Q7" s="8">
        <v>4.3171477000000002E-5</v>
      </c>
      <c r="R7" s="8">
        <v>3.8686522000000003E-5</v>
      </c>
      <c r="S7" s="8">
        <v>3.4773290000000001E-5</v>
      </c>
      <c r="T7" s="8">
        <v>3.2569946E-5</v>
      </c>
      <c r="U7" s="8">
        <v>2.8814489999999999E-5</v>
      </c>
      <c r="V7" s="8">
        <v>2.2652711999999997E-5</v>
      </c>
      <c r="W7" s="8">
        <v>2.1131932999999997E-5</v>
      </c>
      <c r="X7" s="8">
        <v>0</v>
      </c>
      <c r="Y7" s="8">
        <v>0</v>
      </c>
      <c r="Z7" s="8">
        <v>0</v>
      </c>
      <c r="AA7" s="8">
        <v>0</v>
      </c>
    </row>
    <row r="8" spans="1:27">
      <c r="A8" s="16" t="s">
        <v>17</v>
      </c>
      <c r="B8" s="16" t="s">
        <v>7</v>
      </c>
      <c r="C8" s="8">
        <v>566470.95244336803</v>
      </c>
      <c r="D8" s="8">
        <v>378785.58260338125</v>
      </c>
      <c r="E8" s="8">
        <v>702077.7115478398</v>
      </c>
      <c r="F8" s="8">
        <v>708708.25846432953</v>
      </c>
      <c r="G8" s="8">
        <v>629255.34963632177</v>
      </c>
      <c r="H8" s="8">
        <v>516593.04463913984</v>
      </c>
      <c r="I8" s="8">
        <v>562986.83635272225</v>
      </c>
      <c r="J8" s="8">
        <v>570901.21453116357</v>
      </c>
      <c r="K8" s="8">
        <v>489829.11691310705</v>
      </c>
      <c r="L8" s="8">
        <v>414432.43082311179</v>
      </c>
      <c r="M8" s="8">
        <v>374344.80328489648</v>
      </c>
      <c r="N8" s="8">
        <v>336968.74741407949</v>
      </c>
      <c r="O8" s="8">
        <v>316926.17533377116</v>
      </c>
      <c r="P8" s="8">
        <v>287172.76476502523</v>
      </c>
      <c r="Q8" s="8">
        <v>273926.65915931907</v>
      </c>
      <c r="R8" s="8">
        <v>217657.78605132332</v>
      </c>
      <c r="S8" s="8">
        <v>223687.10453270219</v>
      </c>
      <c r="T8" s="8">
        <v>186568.74904307141</v>
      </c>
      <c r="U8" s="8">
        <v>166238.94116100512</v>
      </c>
      <c r="V8" s="8">
        <v>123946.23746088105</v>
      </c>
      <c r="W8" s="8">
        <v>113100.62521614412</v>
      </c>
      <c r="X8" s="8">
        <v>92380.409128253887</v>
      </c>
      <c r="Y8" s="8">
        <v>96796.27522015119</v>
      </c>
      <c r="Z8" s="8">
        <v>86418.163152345325</v>
      </c>
      <c r="AA8" s="8">
        <v>59029.266246859217</v>
      </c>
    </row>
    <row r="9" spans="1:27">
      <c r="A9" s="16" t="s">
        <v>17</v>
      </c>
      <c r="B9" s="16" t="s">
        <v>12</v>
      </c>
      <c r="C9" s="8">
        <v>2758.09422</v>
      </c>
      <c r="D9" s="8">
        <v>1897.5278684743901</v>
      </c>
      <c r="E9" s="8">
        <v>13657.6489</v>
      </c>
      <c r="F9" s="8">
        <v>19928.805100000001</v>
      </c>
      <c r="G9" s="8">
        <v>24560.058999999997</v>
      </c>
      <c r="H9" s="8">
        <v>12943.549199999999</v>
      </c>
      <c r="I9" s="8">
        <v>18770.841199999999</v>
      </c>
      <c r="J9" s="8">
        <v>8799.2039999999997</v>
      </c>
      <c r="K9" s="8">
        <v>24319.974000000002</v>
      </c>
      <c r="L9" s="8">
        <v>10686.36506</v>
      </c>
      <c r="M9" s="8">
        <v>10143.758440000001</v>
      </c>
      <c r="N9" s="8">
        <v>19875.394749999999</v>
      </c>
      <c r="O9" s="8">
        <v>15253.248750000001</v>
      </c>
      <c r="P9" s="8">
        <v>757.81399999999996</v>
      </c>
      <c r="Q9" s="8">
        <v>714.92806000000007</v>
      </c>
      <c r="R9" s="8">
        <v>645.57369999999992</v>
      </c>
      <c r="S9" s="8">
        <v>655.31224999999995</v>
      </c>
      <c r="T9" s="8">
        <v>561.95920000000001</v>
      </c>
      <c r="U9" s="8">
        <v>491.55650000000003</v>
      </c>
      <c r="V9" s="8">
        <v>465.73829999999998</v>
      </c>
      <c r="W9" s="8">
        <v>471.62688000000003</v>
      </c>
      <c r="X9" s="8">
        <v>393.30915999999996</v>
      </c>
      <c r="Y9" s="8">
        <v>366.73053000000004</v>
      </c>
      <c r="Z9" s="8">
        <v>338.50716</v>
      </c>
      <c r="AA9" s="8">
        <v>0</v>
      </c>
    </row>
    <row r="10" spans="1:27">
      <c r="A10" s="16" t="s">
        <v>17</v>
      </c>
      <c r="B10" s="16" t="s">
        <v>4</v>
      </c>
      <c r="C10" s="8">
        <v>393271.05439919943</v>
      </c>
      <c r="D10" s="8">
        <v>218348.68234810626</v>
      </c>
      <c r="E10" s="8">
        <v>382067.53509499843</v>
      </c>
      <c r="F10" s="8">
        <v>508521.33489723149</v>
      </c>
      <c r="G10" s="8">
        <v>495378.92586460034</v>
      </c>
      <c r="H10" s="8">
        <v>370487.70439531025</v>
      </c>
      <c r="I10" s="8">
        <v>410945.60510139371</v>
      </c>
      <c r="J10" s="8">
        <v>308618.59352587658</v>
      </c>
      <c r="K10" s="8">
        <v>447654.39064975665</v>
      </c>
      <c r="L10" s="8">
        <v>263422.5469485771</v>
      </c>
      <c r="M10" s="8">
        <v>313125.19852228981</v>
      </c>
      <c r="N10" s="8">
        <v>465890.34921414079</v>
      </c>
      <c r="O10" s="8">
        <v>550794.21728304843</v>
      </c>
      <c r="P10" s="8">
        <v>607008.74596651178</v>
      </c>
      <c r="Q10" s="8">
        <v>631745.19751898083</v>
      </c>
      <c r="R10" s="8">
        <v>562687.32469961722</v>
      </c>
      <c r="S10" s="8">
        <v>383874.17627176747</v>
      </c>
      <c r="T10" s="8">
        <v>685979.44008245913</v>
      </c>
      <c r="U10" s="8">
        <v>445559.98199120286</v>
      </c>
      <c r="V10" s="8">
        <v>490049.34344760864</v>
      </c>
      <c r="W10" s="8">
        <v>584794.0112814412</v>
      </c>
      <c r="X10" s="8">
        <v>543868.93467766</v>
      </c>
      <c r="Y10" s="8">
        <v>590131.05591588479</v>
      </c>
      <c r="Z10" s="8">
        <v>510316.49281677144</v>
      </c>
      <c r="AA10" s="8">
        <v>614079.48509984929</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4034178.3630625671</v>
      </c>
      <c r="D18" s="70">
        <v>3045766.9220410916</v>
      </c>
      <c r="E18" s="70">
        <v>3028584.4420368979</v>
      </c>
      <c r="F18" s="70">
        <v>1912737.7733070718</v>
      </c>
      <c r="G18" s="70">
        <v>1750473.4998601095</v>
      </c>
      <c r="H18" s="70">
        <v>1413935.118191259</v>
      </c>
      <c r="I18" s="70">
        <v>1462811.5205862932</v>
      </c>
      <c r="J18" s="70">
        <v>1295272.3053387892</v>
      </c>
      <c r="K18" s="70">
        <v>1264404.698408267</v>
      </c>
      <c r="L18" s="70">
        <v>939851.17015793663</v>
      </c>
      <c r="M18" s="70">
        <v>899302.09220138774</v>
      </c>
      <c r="N18" s="70">
        <v>987525.20203570439</v>
      </c>
      <c r="O18" s="70">
        <v>1007588.6951220178</v>
      </c>
      <c r="P18" s="70">
        <v>1008386.0437620202</v>
      </c>
      <c r="Q18" s="70">
        <v>910002.71835867537</v>
      </c>
      <c r="R18" s="70">
        <v>780990.69154835108</v>
      </c>
      <c r="S18" s="70">
        <v>608216.59421928995</v>
      </c>
      <c r="T18" s="70">
        <v>873110.14919691486</v>
      </c>
      <c r="U18" s="70">
        <v>612290.4803417169</v>
      </c>
      <c r="V18" s="70">
        <v>614461.31966872246</v>
      </c>
      <c r="W18" s="70">
        <v>698366.26379022934</v>
      </c>
      <c r="X18" s="70">
        <v>636642.65331592003</v>
      </c>
      <c r="Y18" s="70">
        <v>687294.0619744492</v>
      </c>
      <c r="Z18" s="70">
        <v>597073.1634269146</v>
      </c>
      <c r="AA18" s="70">
        <v>673108.75171494624</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1452986.9839999999</v>
      </c>
      <c r="D21" s="8">
        <v>1044783.983</v>
      </c>
      <c r="E21" s="8">
        <v>876142.00678712968</v>
      </c>
      <c r="F21" s="8">
        <v>257811.86087389372</v>
      </c>
      <c r="G21" s="8">
        <v>230482.1804669429</v>
      </c>
      <c r="H21" s="8">
        <v>217109.82366059505</v>
      </c>
      <c r="I21" s="8">
        <v>184927.10751888595</v>
      </c>
      <c r="J21" s="8">
        <v>132123.204</v>
      </c>
      <c r="K21" s="8">
        <v>110123.952</v>
      </c>
      <c r="L21" s="8">
        <v>93404.351999999999</v>
      </c>
      <c r="M21" s="8">
        <v>72011.16</v>
      </c>
      <c r="N21" s="8">
        <v>78003.978000000003</v>
      </c>
      <c r="O21" s="8">
        <v>46870.031189920403</v>
      </c>
      <c r="P21" s="8">
        <v>39047.110764507001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330420.33600000001</v>
      </c>
      <c r="D23" s="8">
        <v>221655.48614254984</v>
      </c>
      <c r="E23" s="8">
        <v>289505.55215438077</v>
      </c>
      <c r="F23" s="8">
        <v>291899.82413098082</v>
      </c>
      <c r="G23" s="8">
        <v>222895.54416804865</v>
      </c>
      <c r="H23" s="8">
        <v>173410.22816750992</v>
      </c>
      <c r="I23" s="8">
        <v>206165.27223087157</v>
      </c>
      <c r="J23" s="8">
        <v>222361.25627636671</v>
      </c>
      <c r="K23" s="8">
        <v>170470.28024510408</v>
      </c>
      <c r="L23" s="8">
        <v>178583.49222481123</v>
      </c>
      <c r="M23" s="8">
        <v>168147.69621632755</v>
      </c>
      <c r="N23" s="8">
        <v>164398.24434020527</v>
      </c>
      <c r="O23" s="8">
        <v>157616.33231859875</v>
      </c>
      <c r="P23" s="8">
        <v>151264.90030396919</v>
      </c>
      <c r="Q23" s="8">
        <v>150625.16827716469</v>
      </c>
      <c r="R23" s="8">
        <v>123974.64825822461</v>
      </c>
      <c r="S23" s="8">
        <v>117507.82024773266</v>
      </c>
      <c r="T23" s="8">
        <v>86316.352243619578</v>
      </c>
      <c r="U23" s="8">
        <v>81539.072224327203</v>
      </c>
      <c r="V23" s="8">
        <v>74478.608220343071</v>
      </c>
      <c r="W23" s="8">
        <v>77917.328235165594</v>
      </c>
      <c r="X23" s="8">
        <v>61357.924224380506</v>
      </c>
      <c r="Y23" s="8">
        <v>66701.212212419137</v>
      </c>
      <c r="Z23" s="8">
        <v>60348.336199915699</v>
      </c>
      <c r="AA23" s="8">
        <v>59029.264345627802</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221848.5124430476</v>
      </c>
      <c r="D25" s="8">
        <v>215660.0805398869</v>
      </c>
      <c r="E25" s="8">
        <v>270894.85173373256</v>
      </c>
      <c r="F25" s="8">
        <v>313924.39822355338</v>
      </c>
      <c r="G25" s="8">
        <v>286916.85324579879</v>
      </c>
      <c r="H25" s="8">
        <v>237380.83524360403</v>
      </c>
      <c r="I25" s="8">
        <v>231813.13680276729</v>
      </c>
      <c r="J25" s="8">
        <v>193573.89733435071</v>
      </c>
      <c r="K25" s="8">
        <v>252236.93873929375</v>
      </c>
      <c r="L25" s="8">
        <v>153662.02675923219</v>
      </c>
      <c r="M25" s="8">
        <v>185000.83381885747</v>
      </c>
      <c r="N25" s="8">
        <v>244995.03216834119</v>
      </c>
      <c r="O25" s="8">
        <v>311761.80121441418</v>
      </c>
      <c r="P25" s="8">
        <v>309449.16921431554</v>
      </c>
      <c r="Q25" s="8">
        <v>341874.65020738496</v>
      </c>
      <c r="R25" s="8">
        <v>244674.2562033931</v>
      </c>
      <c r="S25" s="8">
        <v>187569.94018334706</v>
      </c>
      <c r="T25" s="8">
        <v>368968.96823851735</v>
      </c>
      <c r="U25" s="8">
        <v>240185.9132138126</v>
      </c>
      <c r="V25" s="8">
        <v>262681.72671945067</v>
      </c>
      <c r="W25" s="8">
        <v>300589.41923728806</v>
      </c>
      <c r="X25" s="8">
        <v>345682.1712587084</v>
      </c>
      <c r="Y25" s="8">
        <v>295578.3942428375</v>
      </c>
      <c r="Z25" s="8">
        <v>306518.81173215964</v>
      </c>
      <c r="AA25" s="8">
        <v>347448.92426275933</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2005255.8324430473</v>
      </c>
      <c r="D33" s="70">
        <v>1482099.5496824367</v>
      </c>
      <c r="E33" s="70">
        <v>1436542.410675243</v>
      </c>
      <c r="F33" s="70">
        <v>863636.08322842792</v>
      </c>
      <c r="G33" s="70">
        <v>740294.57788079034</v>
      </c>
      <c r="H33" s="70">
        <v>627900.88707170903</v>
      </c>
      <c r="I33" s="70">
        <v>622905.51655252487</v>
      </c>
      <c r="J33" s="70">
        <v>548058.35761071742</v>
      </c>
      <c r="K33" s="70">
        <v>532831.17098439788</v>
      </c>
      <c r="L33" s="70">
        <v>425649.87098404346</v>
      </c>
      <c r="M33" s="70">
        <v>425159.69003518502</v>
      </c>
      <c r="N33" s="70">
        <v>487397.25450854644</v>
      </c>
      <c r="O33" s="70">
        <v>516248.16472293332</v>
      </c>
      <c r="P33" s="70">
        <v>499761.18028279173</v>
      </c>
      <c r="Q33" s="70">
        <v>492499.81848454964</v>
      </c>
      <c r="R33" s="70">
        <v>368648.9044616177</v>
      </c>
      <c r="S33" s="70">
        <v>305077.76043107972</v>
      </c>
      <c r="T33" s="70">
        <v>455285.32048213691</v>
      </c>
      <c r="U33" s="70">
        <v>321724.98543813982</v>
      </c>
      <c r="V33" s="70">
        <v>337160.33493979374</v>
      </c>
      <c r="W33" s="70">
        <v>378506.74747245363</v>
      </c>
      <c r="X33" s="70">
        <v>407040.09548308892</v>
      </c>
      <c r="Y33" s="70">
        <v>362279.60645525664</v>
      </c>
      <c r="Z33" s="70">
        <v>366867.14793207531</v>
      </c>
      <c r="AA33" s="70">
        <v>406478.18860838714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1318438.476</v>
      </c>
      <c r="D36" s="8">
        <v>1150507.108</v>
      </c>
      <c r="E36" s="8">
        <v>896396.35748483415</v>
      </c>
      <c r="F36" s="8">
        <v>391586.72760159743</v>
      </c>
      <c r="G36" s="8">
        <v>360831.5175106466</v>
      </c>
      <c r="H36" s="8">
        <v>296800.99583401502</v>
      </c>
      <c r="I36" s="8">
        <v>285181.1299894742</v>
      </c>
      <c r="J36" s="8">
        <v>274830.08889564616</v>
      </c>
      <c r="K36" s="8">
        <v>192477.26464015146</v>
      </c>
      <c r="L36" s="8">
        <v>157905.4752554156</v>
      </c>
      <c r="M36" s="8">
        <v>129677.17189428413</v>
      </c>
      <c r="N36" s="8">
        <v>86786.732601857642</v>
      </c>
      <c r="O36" s="8">
        <v>77745.022512577212</v>
      </c>
      <c r="P36" s="8">
        <v>74399.608216320659</v>
      </c>
      <c r="Q36" s="8">
        <v>3615.9335772040104</v>
      </c>
      <c r="R36" s="8">
        <v>7.0587239899999998E-3</v>
      </c>
      <c r="S36" s="8">
        <v>1.1300470399999997E-3</v>
      </c>
      <c r="T36" s="8">
        <v>8.3881443599999989E-4</v>
      </c>
      <c r="U36" s="8">
        <v>6.6069437599999999E-4</v>
      </c>
      <c r="V36" s="8">
        <v>4.3758006899999996E-4</v>
      </c>
      <c r="W36" s="8">
        <v>3.9151211499999998E-4</v>
      </c>
      <c r="X36" s="8">
        <v>3.5000609399999999E-4</v>
      </c>
      <c r="Y36" s="8">
        <v>3.08413205E-4</v>
      </c>
      <c r="Z36" s="8">
        <v>2.9779785599999998E-4</v>
      </c>
      <c r="AA36" s="8">
        <v>3.6823778000000002E-4</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124476.54844336808</v>
      </c>
      <c r="D38" s="8">
        <v>92655.36952014493</v>
      </c>
      <c r="E38" s="8">
        <v>283827.51114567427</v>
      </c>
      <c r="F38" s="8">
        <v>312082.28212929028</v>
      </c>
      <c r="G38" s="8">
        <v>296622.12515985046</v>
      </c>
      <c r="H38" s="8">
        <v>253959.0721723577</v>
      </c>
      <c r="I38" s="8">
        <v>266856.69970981602</v>
      </c>
      <c r="J38" s="8">
        <v>249462.31780550152</v>
      </c>
      <c r="K38" s="8">
        <v>238539.87627529187</v>
      </c>
      <c r="L38" s="8">
        <v>179868.29023951071</v>
      </c>
      <c r="M38" s="8">
        <v>150973.10672714366</v>
      </c>
      <c r="N38" s="8">
        <v>172570.50252883069</v>
      </c>
      <c r="O38" s="8">
        <v>159309.84250819191</v>
      </c>
      <c r="P38" s="8">
        <v>135907.86396926583</v>
      </c>
      <c r="Q38" s="8">
        <v>123301.49042615799</v>
      </c>
      <c r="R38" s="8">
        <v>93683.137366454335</v>
      </c>
      <c r="S38" s="8">
        <v>106179.28387024665</v>
      </c>
      <c r="T38" s="8">
        <v>100252.3963510973</v>
      </c>
      <c r="U38" s="8">
        <v>84699.8685276178</v>
      </c>
      <c r="V38" s="8">
        <v>49467.628841861901</v>
      </c>
      <c r="W38" s="8">
        <v>35183.296587633602</v>
      </c>
      <c r="X38" s="8">
        <v>31022.4845293205</v>
      </c>
      <c r="Y38" s="8">
        <v>30095.062642007702</v>
      </c>
      <c r="Z38" s="8">
        <v>26069.82661062825</v>
      </c>
      <c r="AA38" s="8">
        <v>9.2510800000000001E-4</v>
      </c>
    </row>
    <row r="39" spans="1:27">
      <c r="A39" s="16" t="s">
        <v>24</v>
      </c>
      <c r="B39" s="16" t="s">
        <v>12</v>
      </c>
      <c r="C39" s="8">
        <v>2265.6495</v>
      </c>
      <c r="D39" s="8">
        <v>1897.5278000000001</v>
      </c>
      <c r="E39" s="8">
        <v>1967.3708999999999</v>
      </c>
      <c r="F39" s="8">
        <v>1820.5851</v>
      </c>
      <c r="G39" s="8">
        <v>1703.6010000000001</v>
      </c>
      <c r="H39" s="8">
        <v>1512.2631999999999</v>
      </c>
      <c r="I39" s="8">
        <v>1428.3652</v>
      </c>
      <c r="J39" s="8">
        <v>1369.4095</v>
      </c>
      <c r="K39" s="8">
        <v>1214.972</v>
      </c>
      <c r="L39" s="8">
        <v>1047.65706</v>
      </c>
      <c r="M39" s="8">
        <v>1046.53244</v>
      </c>
      <c r="N39" s="8">
        <v>986.97275000000002</v>
      </c>
      <c r="O39" s="8">
        <v>845.35275000000001</v>
      </c>
      <c r="P39" s="8">
        <v>757.81399999999996</v>
      </c>
      <c r="Q39" s="8">
        <v>714.92806000000007</v>
      </c>
      <c r="R39" s="8">
        <v>645.57369999999992</v>
      </c>
      <c r="S39" s="8">
        <v>655.31224999999995</v>
      </c>
      <c r="T39" s="8">
        <v>561.95920000000001</v>
      </c>
      <c r="U39" s="8">
        <v>491.55650000000003</v>
      </c>
      <c r="V39" s="8">
        <v>465.73829999999998</v>
      </c>
      <c r="W39" s="8">
        <v>471.62688000000003</v>
      </c>
      <c r="X39" s="8">
        <v>393.30915999999996</v>
      </c>
      <c r="Y39" s="8">
        <v>366.73053000000004</v>
      </c>
      <c r="Z39" s="8">
        <v>338.50716</v>
      </c>
      <c r="AA39" s="8">
        <v>0</v>
      </c>
    </row>
    <row r="40" spans="1:27">
      <c r="A40" s="16" t="s">
        <v>24</v>
      </c>
      <c r="B40" s="16" t="s">
        <v>4</v>
      </c>
      <c r="C40" s="8">
        <v>4.5936278100000002E-4</v>
      </c>
      <c r="D40" s="8">
        <v>5.9069216300000008E-4</v>
      </c>
      <c r="E40" s="8">
        <v>18072.451206762955</v>
      </c>
      <c r="F40" s="8">
        <v>47952.046656979081</v>
      </c>
      <c r="G40" s="8">
        <v>77376.465223834719</v>
      </c>
      <c r="H40" s="8">
        <v>47465.915460229175</v>
      </c>
      <c r="I40" s="8">
        <v>46298.60563529237</v>
      </c>
      <c r="J40" s="8">
        <v>39459.521412705093</v>
      </c>
      <c r="K40" s="8">
        <v>87320.969231936717</v>
      </c>
      <c r="L40" s="8">
        <v>45627.427345250719</v>
      </c>
      <c r="M40" s="8">
        <v>68064.634220455526</v>
      </c>
      <c r="N40" s="8">
        <v>100021.86629888132</v>
      </c>
      <c r="O40" s="8">
        <v>132173.24925957568</v>
      </c>
      <c r="P40" s="8">
        <v>150578.86338717828</v>
      </c>
      <c r="Q40" s="8">
        <v>160387.35643937081</v>
      </c>
      <c r="R40" s="8">
        <v>110384.43237935795</v>
      </c>
      <c r="S40" s="8">
        <v>107833.84041883974</v>
      </c>
      <c r="T40" s="8">
        <v>117280.00400251779</v>
      </c>
      <c r="U40" s="8">
        <v>91980.32139577964</v>
      </c>
      <c r="V40" s="8">
        <v>109574.93011631111</v>
      </c>
      <c r="W40" s="8">
        <v>119418.78696786803</v>
      </c>
      <c r="X40" s="8">
        <v>85635.697683966253</v>
      </c>
      <c r="Y40" s="8">
        <v>117237.17811054667</v>
      </c>
      <c r="Z40" s="8">
        <v>48110.060220335996</v>
      </c>
      <c r="AA40" s="8">
        <v>41876.919525809673</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1445180.674402731</v>
      </c>
      <c r="D48" s="70">
        <v>1245060.0059108373</v>
      </c>
      <c r="E48" s="70">
        <v>1200263.6907372714</v>
      </c>
      <c r="F48" s="70">
        <v>753441.64148786687</v>
      </c>
      <c r="G48" s="70">
        <v>736533.70889433182</v>
      </c>
      <c r="H48" s="70">
        <v>599738.24666660198</v>
      </c>
      <c r="I48" s="70">
        <v>599764.80053458258</v>
      </c>
      <c r="J48" s="70">
        <v>565121.33761385269</v>
      </c>
      <c r="K48" s="70">
        <v>519553.08214738005</v>
      </c>
      <c r="L48" s="70">
        <v>384448.84990017704</v>
      </c>
      <c r="M48" s="70">
        <v>349761.44528188329</v>
      </c>
      <c r="N48" s="70">
        <v>360366.07417956967</v>
      </c>
      <c r="O48" s="70">
        <v>370073.46703034476</v>
      </c>
      <c r="P48" s="70">
        <v>361644.14957276476</v>
      </c>
      <c r="Q48" s="70">
        <v>288019.7085027328</v>
      </c>
      <c r="R48" s="70">
        <v>204713.15050453629</v>
      </c>
      <c r="S48" s="70">
        <v>214668.43766913342</v>
      </c>
      <c r="T48" s="70">
        <v>218094.36039242952</v>
      </c>
      <c r="U48" s="70">
        <v>177171.74708409182</v>
      </c>
      <c r="V48" s="70">
        <v>159508.29769575308</v>
      </c>
      <c r="W48" s="70">
        <v>155073.71082701374</v>
      </c>
      <c r="X48" s="70">
        <v>117051.49172329286</v>
      </c>
      <c r="Y48" s="70">
        <v>147698.97159096756</v>
      </c>
      <c r="Z48" s="70">
        <v>74518.394288762094</v>
      </c>
      <c r="AA48" s="70">
        <v>41876.92081915545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300252.80200000003</v>
      </c>
      <c r="D52" s="8">
        <v>251444.03822112977</v>
      </c>
      <c r="E52" s="8">
        <v>158243.1822220959</v>
      </c>
      <c r="F52" s="8">
        <v>26180.786370019403</v>
      </c>
      <c r="G52" s="8">
        <v>9965.4673815979058</v>
      </c>
      <c r="H52" s="8">
        <v>4.6219877099999994E-4</v>
      </c>
      <c r="I52" s="8">
        <v>4.2381705899999992E-4</v>
      </c>
      <c r="J52" s="8">
        <v>3.8610290600000005E-4</v>
      </c>
      <c r="K52" s="8">
        <v>2.0525179999999999E-4</v>
      </c>
      <c r="L52" s="8">
        <v>7.083221500000001E-5</v>
      </c>
      <c r="M52" s="8">
        <v>5.9917357000000006E-5</v>
      </c>
      <c r="N52" s="8">
        <v>5.5626482000000004E-5</v>
      </c>
      <c r="O52" s="8">
        <v>5.2700573999999997E-5</v>
      </c>
      <c r="P52" s="8">
        <v>4.9655523000000002E-5</v>
      </c>
      <c r="Q52" s="8">
        <v>4.3171477000000002E-5</v>
      </c>
      <c r="R52" s="8">
        <v>3.8686522000000003E-5</v>
      </c>
      <c r="S52" s="8">
        <v>3.4773290000000001E-5</v>
      </c>
      <c r="T52" s="8">
        <v>3.2569946E-5</v>
      </c>
      <c r="U52" s="8">
        <v>2.8814489999999999E-5</v>
      </c>
      <c r="V52" s="8">
        <v>2.2652711999999997E-5</v>
      </c>
      <c r="W52" s="8">
        <v>2.1131932999999997E-5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492.44471999999996</v>
      </c>
      <c r="D54" s="8">
        <v>6.8474389999999995E-5</v>
      </c>
      <c r="E54" s="8">
        <v>11690.278</v>
      </c>
      <c r="F54" s="8">
        <v>18108.22</v>
      </c>
      <c r="G54" s="8">
        <v>22856.457999999999</v>
      </c>
      <c r="H54" s="8">
        <v>11431.286</v>
      </c>
      <c r="I54" s="8">
        <v>17342.475999999999</v>
      </c>
      <c r="J54" s="8">
        <v>7429.7945</v>
      </c>
      <c r="K54" s="8">
        <v>23105.002</v>
      </c>
      <c r="L54" s="8">
        <v>9638.7080000000005</v>
      </c>
      <c r="M54" s="8">
        <v>9097.2260000000006</v>
      </c>
      <c r="N54" s="8">
        <v>18888.421999999999</v>
      </c>
      <c r="O54" s="8">
        <v>14407.896000000001</v>
      </c>
      <c r="P54" s="8">
        <v>0</v>
      </c>
      <c r="Q54" s="8">
        <v>0</v>
      </c>
      <c r="R54" s="8">
        <v>0</v>
      </c>
      <c r="S54" s="8">
        <v>0</v>
      </c>
      <c r="T54" s="8">
        <v>0</v>
      </c>
      <c r="U54" s="8">
        <v>0</v>
      </c>
      <c r="V54" s="8">
        <v>0</v>
      </c>
      <c r="W54" s="8">
        <v>0</v>
      </c>
      <c r="X54" s="8">
        <v>0</v>
      </c>
      <c r="Y54" s="8">
        <v>0</v>
      </c>
      <c r="Z54" s="8">
        <v>0</v>
      </c>
      <c r="AA54" s="8">
        <v>0</v>
      </c>
    </row>
    <row r="55" spans="1:27">
      <c r="A55" s="16" t="s">
        <v>25</v>
      </c>
      <c r="B55" s="16" t="s">
        <v>4</v>
      </c>
      <c r="C55" s="8">
        <v>977.96075754600906</v>
      </c>
      <c r="D55" s="8">
        <v>42.661414644652993</v>
      </c>
      <c r="E55" s="8">
        <v>33512.620401373359</v>
      </c>
      <c r="F55" s="8">
        <v>56107.709277792725</v>
      </c>
      <c r="G55" s="8">
        <v>57315.28003195356</v>
      </c>
      <c r="H55" s="8">
        <v>24586.992199449363</v>
      </c>
      <c r="I55" s="8">
        <v>65706.693607430585</v>
      </c>
      <c r="J55" s="8">
        <v>23003.226366980412</v>
      </c>
      <c r="K55" s="8">
        <v>51023.353288840946</v>
      </c>
      <c r="L55" s="8">
        <v>32961.975101160198</v>
      </c>
      <c r="M55" s="8">
        <v>29622.556119522575</v>
      </c>
      <c r="N55" s="8">
        <v>76024.703756347473</v>
      </c>
      <c r="O55" s="8">
        <v>55870.02646641156</v>
      </c>
      <c r="P55" s="8">
        <v>89899.517993422487</v>
      </c>
      <c r="Q55" s="8">
        <v>82179.946872152941</v>
      </c>
      <c r="R55" s="8">
        <v>162940.1034819143</v>
      </c>
      <c r="S55" s="8">
        <v>54484.0007936322</v>
      </c>
      <c r="T55" s="8">
        <v>149117.13323329462</v>
      </c>
      <c r="U55" s="8">
        <v>92705.297564819542</v>
      </c>
      <c r="V55" s="8">
        <v>98524.357677385779</v>
      </c>
      <c r="W55" s="8">
        <v>141042.81319836163</v>
      </c>
      <c r="X55" s="8">
        <v>89276.111050767606</v>
      </c>
      <c r="Y55" s="8">
        <v>154067.37731408002</v>
      </c>
      <c r="Z55" s="8">
        <v>133500.15319056442</v>
      </c>
      <c r="AA55" s="8">
        <v>193235.67525483709</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301723.20747754606</v>
      </c>
      <c r="D63" s="70">
        <v>251486.69970424881</v>
      </c>
      <c r="E63" s="70">
        <v>203446.08062346926</v>
      </c>
      <c r="F63" s="70">
        <v>100396.71564781212</v>
      </c>
      <c r="G63" s="70">
        <v>90137.205413551463</v>
      </c>
      <c r="H63" s="70">
        <v>36018.278661648132</v>
      </c>
      <c r="I63" s="70">
        <v>83049.170031247646</v>
      </c>
      <c r="J63" s="70">
        <v>30433.02125308332</v>
      </c>
      <c r="K63" s="70">
        <v>74128.355494092742</v>
      </c>
      <c r="L63" s="70">
        <v>42600.683171992416</v>
      </c>
      <c r="M63" s="70">
        <v>38719.782179439935</v>
      </c>
      <c r="N63" s="70">
        <v>94913.12581197395</v>
      </c>
      <c r="O63" s="70">
        <v>70277.922519112137</v>
      </c>
      <c r="P63" s="70">
        <v>89899.518043078016</v>
      </c>
      <c r="Q63" s="70">
        <v>82179.946915324414</v>
      </c>
      <c r="R63" s="70">
        <v>162940.10352060082</v>
      </c>
      <c r="S63" s="70">
        <v>54484.000828405493</v>
      </c>
      <c r="T63" s="70">
        <v>149117.13326586457</v>
      </c>
      <c r="U63" s="70">
        <v>92705.297593634037</v>
      </c>
      <c r="V63" s="70">
        <v>98524.357700038498</v>
      </c>
      <c r="W63" s="70">
        <v>141042.81321949358</v>
      </c>
      <c r="X63" s="70">
        <v>89276.111050767606</v>
      </c>
      <c r="Y63" s="70">
        <v>154067.37731408002</v>
      </c>
      <c r="Z63" s="70">
        <v>133500.15319056442</v>
      </c>
      <c r="AA63" s="70">
        <v>193235.67525483709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111574.068</v>
      </c>
      <c r="D68" s="8">
        <v>64474.726836889015</v>
      </c>
      <c r="E68" s="8">
        <v>128744.64815340306</v>
      </c>
      <c r="F68" s="8">
        <v>104726.15212863534</v>
      </c>
      <c r="G68" s="8">
        <v>109737.68017650621</v>
      </c>
      <c r="H68" s="8">
        <v>89223.744168980877</v>
      </c>
      <c r="I68" s="8">
        <v>89964.864264900476</v>
      </c>
      <c r="J68" s="8">
        <v>99077.640305503301</v>
      </c>
      <c r="K68" s="8">
        <v>80818.960266413415</v>
      </c>
      <c r="L68" s="8">
        <v>55980.648242926029</v>
      </c>
      <c r="M68" s="8">
        <v>55224.000231972335</v>
      </c>
      <c r="N68" s="8">
        <v>4.416636E-4</v>
      </c>
      <c r="O68" s="8">
        <v>4.0925887000000001E-4</v>
      </c>
      <c r="P68" s="8">
        <v>3.9355832000000004E-4</v>
      </c>
      <c r="Q68" s="8">
        <v>3.6074165000000004E-4</v>
      </c>
      <c r="R68" s="8">
        <v>3.3135675999999999E-4</v>
      </c>
      <c r="S68" s="8">
        <v>3.2555931999999997E-4</v>
      </c>
      <c r="T68" s="8">
        <v>3.5055839999999997E-4</v>
      </c>
      <c r="U68" s="8">
        <v>3.1714984999999999E-4</v>
      </c>
      <c r="V68" s="8">
        <v>3.1080383E-4</v>
      </c>
      <c r="W68" s="8">
        <v>3.0419937000000005E-4</v>
      </c>
      <c r="X68" s="8">
        <v>2.8966117E-4</v>
      </c>
      <c r="Y68" s="8">
        <v>2.7291643999999998E-4</v>
      </c>
      <c r="Z68" s="8">
        <v>2.5498003000000002E-4</v>
      </c>
      <c r="AA68" s="8">
        <v>8.4897869999999993E-4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170444.58059432532</v>
      </c>
      <c r="D70" s="8">
        <v>2645.9395678021306</v>
      </c>
      <c r="E70" s="8">
        <v>59587.61153574066</v>
      </c>
      <c r="F70" s="8">
        <v>90419.060628685518</v>
      </c>
      <c r="G70" s="8">
        <v>73589.776893190705</v>
      </c>
      <c r="H70" s="8">
        <v>60808.251137863124</v>
      </c>
      <c r="I70" s="8">
        <v>66238.966518442336</v>
      </c>
      <c r="J70" s="8">
        <v>52577.058530612725</v>
      </c>
      <c r="K70" s="8">
        <v>56556.021314852609</v>
      </c>
      <c r="L70" s="8">
        <v>30355.840452613284</v>
      </c>
      <c r="M70" s="8">
        <v>29937.405323125411</v>
      </c>
      <c r="N70" s="8">
        <v>43738.318394339207</v>
      </c>
      <c r="O70" s="8">
        <v>50304.940224187041</v>
      </c>
      <c r="P70" s="8">
        <v>56260.312178536529</v>
      </c>
      <c r="Q70" s="8">
        <v>47126.687030383073</v>
      </c>
      <c r="R70" s="8">
        <v>44245.530786093455</v>
      </c>
      <c r="S70" s="8">
        <v>33972.997360738751</v>
      </c>
      <c r="T70" s="8">
        <v>50258.968300016299</v>
      </c>
      <c r="U70" s="8">
        <v>20433.734501275045</v>
      </c>
      <c r="V70" s="8">
        <v>19100.621627643231</v>
      </c>
      <c r="W70" s="8">
        <v>23575.057897543778</v>
      </c>
      <c r="X70" s="8">
        <v>23097.716878006071</v>
      </c>
      <c r="Y70" s="8">
        <v>22840.218289427023</v>
      </c>
      <c r="Z70" s="8">
        <v>21974.058980743801</v>
      </c>
      <c r="AA70" s="8">
        <v>31517.96593405748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282018.64859432529</v>
      </c>
      <c r="D78" s="70">
        <v>67120.666404691146</v>
      </c>
      <c r="E78" s="70">
        <v>188332.25968914371</v>
      </c>
      <c r="F78" s="70">
        <v>195145.21275732084</v>
      </c>
      <c r="G78" s="70">
        <v>183327.45706969692</v>
      </c>
      <c r="H78" s="70">
        <v>150031.99530684401</v>
      </c>
      <c r="I78" s="70">
        <v>156203.83078334283</v>
      </c>
      <c r="J78" s="70">
        <v>151654.69883611603</v>
      </c>
      <c r="K78" s="70">
        <v>137374.98158126604</v>
      </c>
      <c r="L78" s="70">
        <v>86336.488695539316</v>
      </c>
      <c r="M78" s="70">
        <v>85161.40555509775</v>
      </c>
      <c r="N78" s="70">
        <v>43738.318836002807</v>
      </c>
      <c r="O78" s="70">
        <v>50304.940633445913</v>
      </c>
      <c r="P78" s="70">
        <v>56260.312572094852</v>
      </c>
      <c r="Q78" s="70">
        <v>47126.687391124724</v>
      </c>
      <c r="R78" s="70">
        <v>44245.531117450213</v>
      </c>
      <c r="S78" s="70">
        <v>33972.997686298069</v>
      </c>
      <c r="T78" s="70">
        <v>50258.968650574701</v>
      </c>
      <c r="U78" s="70">
        <v>20433.734818424895</v>
      </c>
      <c r="V78" s="70">
        <v>19100.621938447061</v>
      </c>
      <c r="W78" s="70">
        <v>23575.058201743148</v>
      </c>
      <c r="X78" s="70">
        <v>23097.717167667241</v>
      </c>
      <c r="Y78" s="70">
        <v>22840.218562343463</v>
      </c>
      <c r="Z78" s="70">
        <v>21974.059235723831</v>
      </c>
      <c r="AA78" s="70">
        <v>31517.96678303618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1.0379747E-4</v>
      </c>
      <c r="E83" s="8">
        <v>9.4381699999999998E-5</v>
      </c>
      <c r="F83" s="8">
        <v>7.5423110000000007E-5</v>
      </c>
      <c r="G83" s="8">
        <v>1.3191650999999998E-4</v>
      </c>
      <c r="H83" s="8">
        <v>1.3029139999999999E-4</v>
      </c>
      <c r="I83" s="8">
        <v>1.4713413000000001E-4</v>
      </c>
      <c r="J83" s="8">
        <v>1.4379199000000002E-4</v>
      </c>
      <c r="K83" s="8">
        <v>1.2629773E-4</v>
      </c>
      <c r="L83" s="8">
        <v>1.1586381E-4</v>
      </c>
      <c r="M83" s="8">
        <v>1.0945293999999999E-4</v>
      </c>
      <c r="N83" s="8">
        <v>1.0337991000000001E-4</v>
      </c>
      <c r="O83" s="8">
        <v>9.7721554000000004E-5</v>
      </c>
      <c r="P83" s="8">
        <v>9.8231963999999999E-5</v>
      </c>
      <c r="Q83" s="8">
        <v>9.5254720000000003E-5</v>
      </c>
      <c r="R83" s="8">
        <v>9.5287606000000002E-5</v>
      </c>
      <c r="S83" s="8">
        <v>8.916358E-5</v>
      </c>
      <c r="T83" s="8">
        <v>9.7796129999999992E-5</v>
      </c>
      <c r="U83" s="8">
        <v>9.1910236000000012E-5</v>
      </c>
      <c r="V83" s="8">
        <v>8.7872240000000005E-5</v>
      </c>
      <c r="W83" s="8">
        <v>8.9145539999999998E-5</v>
      </c>
      <c r="X83" s="8">
        <v>8.4891713999999991E-5</v>
      </c>
      <c r="Y83" s="8">
        <v>9.2807904000000001E-5</v>
      </c>
      <c r="Z83" s="8">
        <v>8.6821359999999999E-5</v>
      </c>
      <c r="AA83" s="8">
        <v>1.2714471999999998E-4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1.4491777499999999E-4</v>
      </c>
      <c r="D85" s="8">
        <v>2.3508042700000001E-4</v>
      </c>
      <c r="E85" s="8">
        <v>2.1738884099999997E-4</v>
      </c>
      <c r="F85" s="8">
        <v>118.12011022082599</v>
      </c>
      <c r="G85" s="8">
        <v>180.55046982261999</v>
      </c>
      <c r="H85" s="8">
        <v>245.71035416459497</v>
      </c>
      <c r="I85" s="8">
        <v>888.20253746119715</v>
      </c>
      <c r="J85" s="8">
        <v>4.889881227637999</v>
      </c>
      <c r="K85" s="8">
        <v>517.10807483261999</v>
      </c>
      <c r="L85" s="8">
        <v>815.27729032074387</v>
      </c>
      <c r="M85" s="8">
        <v>499.76904032885705</v>
      </c>
      <c r="N85" s="8">
        <v>1110.4285962315939</v>
      </c>
      <c r="O85" s="8">
        <v>684.20011845995498</v>
      </c>
      <c r="P85" s="8">
        <v>820.88319305891514</v>
      </c>
      <c r="Q85" s="8">
        <v>176.55696968912099</v>
      </c>
      <c r="R85" s="8">
        <v>443.00184885841304</v>
      </c>
      <c r="S85" s="8">
        <v>13.397515209727</v>
      </c>
      <c r="T85" s="8">
        <v>354.36630811312199</v>
      </c>
      <c r="U85" s="8">
        <v>254.715315515963</v>
      </c>
      <c r="V85" s="8">
        <v>167.70730681782501</v>
      </c>
      <c r="W85" s="8">
        <v>167.93398037969797</v>
      </c>
      <c r="X85" s="8">
        <v>177.23780621173901</v>
      </c>
      <c r="Y85" s="8">
        <v>407.88795899354602</v>
      </c>
      <c r="Z85" s="8">
        <v>213.40869296752999</v>
      </c>
      <c r="AA85" s="8">
        <v>1.2238581600000002E-4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1.4491777499999999E-4</v>
      </c>
      <c r="D93" s="70">
        <v>3.3887789700000001E-4</v>
      </c>
      <c r="E93" s="70">
        <v>3.1177054099999996E-4</v>
      </c>
      <c r="F93" s="70">
        <v>118.120185643936</v>
      </c>
      <c r="G93" s="70">
        <v>180.55060173913</v>
      </c>
      <c r="H93" s="70">
        <v>245.71048445599499</v>
      </c>
      <c r="I93" s="70">
        <v>888.20268459532713</v>
      </c>
      <c r="J93" s="70">
        <v>4.8900250196279993</v>
      </c>
      <c r="K93" s="70">
        <v>517.10820113035004</v>
      </c>
      <c r="L93" s="70">
        <v>815.27740618455391</v>
      </c>
      <c r="M93" s="70">
        <v>499.76914978179707</v>
      </c>
      <c r="N93" s="70">
        <v>1110.4286996115038</v>
      </c>
      <c r="O93" s="70">
        <v>684.20021618150895</v>
      </c>
      <c r="P93" s="70">
        <v>820.88329129087913</v>
      </c>
      <c r="Q93" s="70">
        <v>176.557064943841</v>
      </c>
      <c r="R93" s="70">
        <v>443.00194414601901</v>
      </c>
      <c r="S93" s="70">
        <v>13.397604373307001</v>
      </c>
      <c r="T93" s="70">
        <v>354.36640590925197</v>
      </c>
      <c r="U93" s="70">
        <v>254.71540742619899</v>
      </c>
      <c r="V93" s="70">
        <v>167.707394690065</v>
      </c>
      <c r="W93" s="70">
        <v>167.93406952523796</v>
      </c>
      <c r="X93" s="70">
        <v>177.23789110345302</v>
      </c>
      <c r="Y93" s="70">
        <v>407.88805180145005</v>
      </c>
      <c r="Z93" s="70">
        <v>213.40877978888997</v>
      </c>
      <c r="AA93" s="70">
        <v>2.49530536E-4</v>
      </c>
    </row>
  </sheetData>
  <sheetProtection algorithmName="SHA-512" hashValue="wwx0XcyC8ryWKeAkiKAtA0/y2FmA0SdPL3z8EUyrqr95SNVzqXyOfzn5YP54nW88ZQleAwevRUKaTBkSDwHKPA==" saltValue="3ES7IoR9YsncAG6cGEPdW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997E-A658-497E-9115-C83828EDCAE3}">
  <sheetPr codeName="Sheet3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233</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272</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3.114182609205999E-4</v>
      </c>
      <c r="E8" s="8">
        <v>2.9022299837391688E-4</v>
      </c>
      <c r="F8" s="8">
        <v>2.7123644700288051E-4</v>
      </c>
      <c r="G8" s="8">
        <v>3.6112939105046265E-4</v>
      </c>
      <c r="H8" s="8">
        <v>3.3839740730108863E-4</v>
      </c>
      <c r="I8" s="8">
        <v>4.3855853920153295E-4</v>
      </c>
      <c r="J8" s="8">
        <v>5.0853000786929255E-4</v>
      </c>
      <c r="K8" s="8">
        <v>4.752616894650966E-4</v>
      </c>
      <c r="L8" s="8">
        <v>4.4534542878580259E-4</v>
      </c>
      <c r="M8" s="8">
        <v>4.1503502483204399E-4</v>
      </c>
      <c r="N8" s="8">
        <v>7.7018140967785608E-4</v>
      </c>
      <c r="O8" s="8">
        <v>7.1979570977882303E-4</v>
      </c>
      <c r="P8" s="8">
        <v>6.7448678510236189E-4</v>
      </c>
      <c r="Q8" s="8">
        <v>6.2858092058352619E-4</v>
      </c>
      <c r="R8" s="8">
        <v>5.8745880412004595E-4</v>
      </c>
      <c r="S8" s="8">
        <v>5.4902691958544174E-4</v>
      </c>
      <c r="T8" s="8">
        <v>5.3021689047603169E-4</v>
      </c>
      <c r="U8" s="8">
        <v>4.9413009785473805E-4</v>
      </c>
      <c r="V8" s="8">
        <v>4.6180382964216014E-4</v>
      </c>
      <c r="W8" s="8">
        <v>5.7502551407235842E-4</v>
      </c>
      <c r="X8" s="8">
        <v>5.3882942766868541E-4</v>
      </c>
      <c r="Y8" s="8">
        <v>5.8507937266964261E-4</v>
      </c>
      <c r="Z8" s="8">
        <v>5.4680315187540516E-4</v>
      </c>
      <c r="AA8" s="8">
        <v>1.0729556554267923E-3</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4.648941622096237E-4</v>
      </c>
      <c r="E10" s="8">
        <v>4.3325326294018279E-4</v>
      </c>
      <c r="F10" s="8">
        <v>4.0490959142010311E-4</v>
      </c>
      <c r="G10" s="8">
        <v>3.7842017879189256E-4</v>
      </c>
      <c r="H10" s="8">
        <v>3.8116178534879877E-4</v>
      </c>
      <c r="I10" s="8">
        <v>4.6926428061478667E-4</v>
      </c>
      <c r="J10" s="8">
        <v>6.7824568477361418E-4</v>
      </c>
      <c r="K10" s="8">
        <v>6.5442022447354203E-4</v>
      </c>
      <c r="L10" s="8">
        <v>15587.255890524177</v>
      </c>
      <c r="M10" s="8">
        <v>14526.380462071942</v>
      </c>
      <c r="N10" s="8">
        <v>69753.917346034767</v>
      </c>
      <c r="O10" s="8">
        <v>65190.576940753606</v>
      </c>
      <c r="P10" s="8">
        <v>61087.030771115431</v>
      </c>
      <c r="Q10" s="8">
        <v>56929.420836606158</v>
      </c>
      <c r="R10" s="8">
        <v>153458.50479457172</v>
      </c>
      <c r="S10" s="8">
        <v>143419.16331946678</v>
      </c>
      <c r="T10" s="8">
        <v>170011.39434433857</v>
      </c>
      <c r="U10" s="8">
        <v>207256.47786612954</v>
      </c>
      <c r="V10" s="8">
        <v>193697.64281159177</v>
      </c>
      <c r="W10" s="8">
        <v>221091.47277829703</v>
      </c>
      <c r="X10" s="8">
        <v>207174.44500134944</v>
      </c>
      <c r="Y10" s="8">
        <v>221392.30250211197</v>
      </c>
      <c r="Z10" s="8">
        <v>206908.69386957795</v>
      </c>
      <c r="AA10" s="8">
        <v>233740.33633925347</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58950.084148326452</v>
      </c>
      <c r="H12" s="8">
        <v>77732.062818448467</v>
      </c>
      <c r="I12" s="8">
        <v>110966.76060985809</v>
      </c>
      <c r="J12" s="8">
        <v>151347.00164395818</v>
      </c>
      <c r="K12" s="8">
        <v>208388.34792215261</v>
      </c>
      <c r="L12" s="8">
        <v>227811.02818241669</v>
      </c>
      <c r="M12" s="8">
        <v>243721.37965773721</v>
      </c>
      <c r="N12" s="8">
        <v>257410.51623137959</v>
      </c>
      <c r="O12" s="8">
        <v>268425.22397670249</v>
      </c>
      <c r="P12" s="8">
        <v>276759.9739212353</v>
      </c>
      <c r="Q12" s="8">
        <v>252011.85994551753</v>
      </c>
      <c r="R12" s="8">
        <v>226614.07423365209</v>
      </c>
      <c r="S12" s="8">
        <v>232546.93556534167</v>
      </c>
      <c r="T12" s="8">
        <v>212208.21962078076</v>
      </c>
      <c r="U12" s="8">
        <v>169571.33280917199</v>
      </c>
      <c r="V12" s="8">
        <v>164884.86298645943</v>
      </c>
      <c r="W12" s="8">
        <v>153538.08191178739</v>
      </c>
      <c r="X12" s="8">
        <v>130019.96744803553</v>
      </c>
      <c r="Y12" s="8">
        <v>107479.90795534167</v>
      </c>
      <c r="Z12" s="8">
        <v>96273.343010331053</v>
      </c>
      <c r="AA12" s="8">
        <v>77843.149627968916</v>
      </c>
    </row>
    <row r="13" spans="1:27">
      <c r="A13" s="16" t="s">
        <v>17</v>
      </c>
      <c r="B13" s="16" t="s">
        <v>9</v>
      </c>
      <c r="C13" s="8">
        <v>0</v>
      </c>
      <c r="D13" s="8">
        <v>176336.22156934717</v>
      </c>
      <c r="E13" s="8">
        <v>435364.93398621853</v>
      </c>
      <c r="F13" s="8">
        <v>2093236.1611905161</v>
      </c>
      <c r="G13" s="8">
        <v>1982827.0413621892</v>
      </c>
      <c r="H13" s="8">
        <v>2035937.2710989483</v>
      </c>
      <c r="I13" s="8">
        <v>2212303.7671774477</v>
      </c>
      <c r="J13" s="8">
        <v>2372077.2304469887</v>
      </c>
      <c r="K13" s="8">
        <v>2825293.9728418384</v>
      </c>
      <c r="L13" s="8">
        <v>2732017.7369858865</v>
      </c>
      <c r="M13" s="8">
        <v>2981005.9351685029</v>
      </c>
      <c r="N13" s="8">
        <v>3400343.858299417</v>
      </c>
      <c r="O13" s="8">
        <v>3425774.0400551893</v>
      </c>
      <c r="P13" s="8">
        <v>3468491.0680150874</v>
      </c>
      <c r="Q13" s="8">
        <v>3341564.1504837656</v>
      </c>
      <c r="R13" s="8">
        <v>3450386.5218680822</v>
      </c>
      <c r="S13" s="8">
        <v>3403349.3086666442</v>
      </c>
      <c r="T13" s="8">
        <v>3279132.3679358871</v>
      </c>
      <c r="U13" s="8">
        <v>3167225.8848005356</v>
      </c>
      <c r="V13" s="8">
        <v>3024809.9116443251</v>
      </c>
      <c r="W13" s="8">
        <v>2985088.4054871565</v>
      </c>
      <c r="X13" s="8">
        <v>2837999.6820249422</v>
      </c>
      <c r="Y13" s="8">
        <v>2644844.1886324962</v>
      </c>
      <c r="Z13" s="8">
        <v>2471816.9996631946</v>
      </c>
      <c r="AA13" s="8">
        <v>2310109.3448361945</v>
      </c>
    </row>
    <row r="14" spans="1:27">
      <c r="A14" s="16" t="s">
        <v>17</v>
      </c>
      <c r="B14" s="16" t="s">
        <v>8</v>
      </c>
      <c r="C14" s="8">
        <v>0</v>
      </c>
      <c r="D14" s="8">
        <v>1.5113993674014787E-3</v>
      </c>
      <c r="E14" s="8">
        <v>2.1531713553125604E-3</v>
      </c>
      <c r="F14" s="8">
        <v>648923.11541844439</v>
      </c>
      <c r="G14" s="8">
        <v>606470.20118418429</v>
      </c>
      <c r="H14" s="8">
        <v>568294.7688839467</v>
      </c>
      <c r="I14" s="8">
        <v>529616.37926480744</v>
      </c>
      <c r="J14" s="8">
        <v>494968.57861429459</v>
      </c>
      <c r="K14" s="8">
        <v>554446.49992301618</v>
      </c>
      <c r="L14" s="8">
        <v>519545.80086810311</v>
      </c>
      <c r="M14" s="8">
        <v>492470.98068858689</v>
      </c>
      <c r="N14" s="8">
        <v>642242.81978101283</v>
      </c>
      <c r="O14" s="8">
        <v>600226.93568780739</v>
      </c>
      <c r="P14" s="8">
        <v>562444.49755360407</v>
      </c>
      <c r="Q14" s="8">
        <v>595441.62501345272</v>
      </c>
      <c r="R14" s="8">
        <v>575546.76317547588</v>
      </c>
      <c r="S14" s="8">
        <v>564827.6102056714</v>
      </c>
      <c r="T14" s="8">
        <v>686666.22853154165</v>
      </c>
      <c r="U14" s="8">
        <v>646895.75239924225</v>
      </c>
      <c r="V14" s="8">
        <v>604748.05219623784</v>
      </c>
      <c r="W14" s="8">
        <v>745808.88252711587</v>
      </c>
      <c r="X14" s="8">
        <v>707718.88242322986</v>
      </c>
      <c r="Y14" s="8">
        <v>694610.48521843844</v>
      </c>
      <c r="Z14" s="8">
        <v>650199.75972449908</v>
      </c>
      <c r="AA14" s="8">
        <v>607663.32667607639</v>
      </c>
    </row>
    <row r="15" spans="1:27">
      <c r="A15" s="16" t="s">
        <v>17</v>
      </c>
      <c r="B15" s="16" t="s">
        <v>84</v>
      </c>
      <c r="C15" s="8">
        <v>0</v>
      </c>
      <c r="D15" s="8">
        <v>4.2078625855207219E-3</v>
      </c>
      <c r="E15" s="8">
        <v>5.8267036489269694E-3</v>
      </c>
      <c r="F15" s="8">
        <v>716207.07898446405</v>
      </c>
      <c r="G15" s="8">
        <v>669352.41008445353</v>
      </c>
      <c r="H15" s="8">
        <v>627218.73587869422</v>
      </c>
      <c r="I15" s="8">
        <v>584529.95539868064</v>
      </c>
      <c r="J15" s="8">
        <v>617162.09558680386</v>
      </c>
      <c r="K15" s="8">
        <v>611373.33552788955</v>
      </c>
      <c r="L15" s="8">
        <v>572889.26562819269</v>
      </c>
      <c r="M15" s="8">
        <v>533898.17255847179</v>
      </c>
      <c r="N15" s="8">
        <v>498970.25461056264</v>
      </c>
      <c r="O15" s="8">
        <v>466327.34062765044</v>
      </c>
      <c r="P15" s="8">
        <v>436973.46976777323</v>
      </c>
      <c r="Q15" s="8">
        <v>407232.86499307654</v>
      </c>
      <c r="R15" s="8">
        <v>426321.88645267161</v>
      </c>
      <c r="S15" s="8">
        <v>398431.66947096237</v>
      </c>
      <c r="T15" s="8">
        <v>373351.6220970712</v>
      </c>
      <c r="U15" s="8">
        <v>351192.79615928256</v>
      </c>
      <c r="V15" s="8">
        <v>328217.56641258503</v>
      </c>
      <c r="W15" s="8">
        <v>359701.97303166124</v>
      </c>
      <c r="X15" s="8">
        <v>337059.83977059834</v>
      </c>
      <c r="Y15" s="8">
        <v>349542.99619314738</v>
      </c>
      <c r="Z15" s="8">
        <v>141765.64532789728</v>
      </c>
      <c r="AA15" s="8">
        <v>150906.72695018238</v>
      </c>
    </row>
    <row r="16" spans="1:27">
      <c r="A16" s="16" t="s">
        <v>17</v>
      </c>
      <c r="B16" s="16" t="s">
        <v>187</v>
      </c>
      <c r="C16" s="8">
        <v>0</v>
      </c>
      <c r="D16" s="8">
        <v>0</v>
      </c>
      <c r="E16" s="8">
        <v>1.2967912977492248E-3</v>
      </c>
      <c r="F16" s="8">
        <v>2.2108035625977907E-3</v>
      </c>
      <c r="G16" s="8">
        <v>2.2457919913619609E-3</v>
      </c>
      <c r="H16" s="8">
        <v>2.10442629718898E-3</v>
      </c>
      <c r="I16" s="8">
        <v>2.0105754163495921E-3</v>
      </c>
      <c r="J16" s="8">
        <v>5.9885646444065481E-3</v>
      </c>
      <c r="K16" s="8">
        <v>5.5967893857369793E-3</v>
      </c>
      <c r="L16" s="8">
        <v>5.2444887186681426E-3</v>
      </c>
      <c r="M16" s="8">
        <v>4.8875465310562584E-3</v>
      </c>
      <c r="N16" s="8">
        <v>4.5678004950420025E-3</v>
      </c>
      <c r="O16" s="8">
        <v>4.268972424083875E-3</v>
      </c>
      <c r="P16" s="8">
        <v>4.024171837928474E-3</v>
      </c>
      <c r="Q16" s="8">
        <v>3.7502849490038473E-3</v>
      </c>
      <c r="R16" s="8">
        <v>3.67321665751974E-3</v>
      </c>
      <c r="S16" s="8">
        <v>3.4329127630809853E-3</v>
      </c>
      <c r="T16" s="8">
        <v>3.2885686003605958E-3</v>
      </c>
      <c r="U16" s="8">
        <v>3.120526003067131E-3</v>
      </c>
      <c r="V16" s="8">
        <v>2.9163794413065228E-3</v>
      </c>
      <c r="W16" s="8">
        <v>2.7884955597910063E-3</v>
      </c>
      <c r="X16" s="8">
        <v>2.6129683462180857E-3</v>
      </c>
      <c r="Y16" s="8">
        <v>2.5068218111629495E-3</v>
      </c>
      <c r="Z16" s="8">
        <v>2.3517208164837828E-3</v>
      </c>
      <c r="AA16" s="8">
        <v>2.2776854779043912E-3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176336.22806492157</v>
      </c>
      <c r="E18" s="70">
        <v>435364.94398636109</v>
      </c>
      <c r="F18" s="70">
        <v>3458366.3584803739</v>
      </c>
      <c r="G18" s="70">
        <v>3317599.7397644948</v>
      </c>
      <c r="H18" s="70">
        <v>3309182.8415040234</v>
      </c>
      <c r="I18" s="70">
        <v>3437416.8653691919</v>
      </c>
      <c r="J18" s="70">
        <v>3635554.9134673858</v>
      </c>
      <c r="K18" s="70">
        <v>4199502.1629413683</v>
      </c>
      <c r="L18" s="70">
        <v>4067851.0932449573</v>
      </c>
      <c r="M18" s="70">
        <v>4265622.853837952</v>
      </c>
      <c r="N18" s="70">
        <v>4868721.3716063881</v>
      </c>
      <c r="O18" s="70">
        <v>4825944.1222768715</v>
      </c>
      <c r="P18" s="70">
        <v>4805756.0447274745</v>
      </c>
      <c r="Q18" s="70">
        <v>4653179.9256512849</v>
      </c>
      <c r="R18" s="70">
        <v>4832327.7547851279</v>
      </c>
      <c r="S18" s="70">
        <v>4742574.6912100259</v>
      </c>
      <c r="T18" s="70">
        <v>4721369.8363484051</v>
      </c>
      <c r="U18" s="70">
        <v>4542142.2476490177</v>
      </c>
      <c r="V18" s="70">
        <v>4316358.0394293824</v>
      </c>
      <c r="W18" s="70">
        <v>4465228.819099539</v>
      </c>
      <c r="X18" s="70">
        <v>4219972.8198199524</v>
      </c>
      <c r="Y18" s="70">
        <v>4017869.8835934368</v>
      </c>
      <c r="Z18" s="70">
        <v>3566964.4444940239</v>
      </c>
      <c r="AA18" s="70">
        <v>3380262.8877803166</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8.4407712251828798E-5</v>
      </c>
      <c r="E23" s="8">
        <v>7.8662886573162202E-5</v>
      </c>
      <c r="F23" s="8">
        <v>7.3516716403039693E-5</v>
      </c>
      <c r="G23" s="8">
        <v>9.2662487277129197E-5</v>
      </c>
      <c r="H23" s="8">
        <v>8.6829668882500201E-5</v>
      </c>
      <c r="I23" s="8">
        <v>1.19861225020249E-4</v>
      </c>
      <c r="J23" s="8">
        <v>1.3353004790978801E-4</v>
      </c>
      <c r="K23" s="8">
        <v>1.2479443726410899E-4</v>
      </c>
      <c r="L23" s="8">
        <v>1.1693901150757301E-4</v>
      </c>
      <c r="M23" s="8">
        <v>1.08980091425219E-4</v>
      </c>
      <c r="N23" s="8">
        <v>1.6973895124527299E-4</v>
      </c>
      <c r="O23" s="8">
        <v>1.58634533829903E-4</v>
      </c>
      <c r="P23" s="8">
        <v>1.4864897814134101E-4</v>
      </c>
      <c r="Q23" s="8">
        <v>1.3853186391146898E-4</v>
      </c>
      <c r="R23" s="8">
        <v>1.2946903165690098E-4</v>
      </c>
      <c r="S23" s="8">
        <v>1.2099909497274799E-4</v>
      </c>
      <c r="T23" s="8">
        <v>1.1338257433285099E-4</v>
      </c>
      <c r="U23" s="8">
        <v>1.05665706914416E-4</v>
      </c>
      <c r="V23" s="8">
        <v>9.875299708877219E-5</v>
      </c>
      <c r="W23" s="8">
        <v>1.04287123480649E-4</v>
      </c>
      <c r="X23" s="8">
        <v>9.7722570013163891E-5</v>
      </c>
      <c r="Y23" s="8">
        <v>9.1071529312972897E-5</v>
      </c>
      <c r="Z23" s="8">
        <v>8.5113578773464589E-5</v>
      </c>
      <c r="AA23" s="8">
        <v>1.4891761472521001E-4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9.7290253182862898E-5</v>
      </c>
      <c r="E25" s="8">
        <v>9.0668636154535293E-5</v>
      </c>
      <c r="F25" s="8">
        <v>8.4737043111478199E-5</v>
      </c>
      <c r="G25" s="8">
        <v>7.919349821296879E-5</v>
      </c>
      <c r="H25" s="8">
        <v>8.3614556304424797E-5</v>
      </c>
      <c r="I25" s="8">
        <v>1.093634056124429E-4</v>
      </c>
      <c r="J25" s="8">
        <v>1.3907917820668841E-4</v>
      </c>
      <c r="K25" s="8">
        <v>1.402168560690395E-4</v>
      </c>
      <c r="L25" s="8">
        <v>2.9330223545158098E-4</v>
      </c>
      <c r="M25" s="8">
        <v>2.7333995749283859E-4</v>
      </c>
      <c r="N25" s="8">
        <v>43984.406082842353</v>
      </c>
      <c r="O25" s="8">
        <v>41106.921561300478</v>
      </c>
      <c r="P25" s="8">
        <v>38519.367360297467</v>
      </c>
      <c r="Q25" s="8">
        <v>35897.72243196168</v>
      </c>
      <c r="R25" s="8">
        <v>63371.243086568044</v>
      </c>
      <c r="S25" s="8">
        <v>59225.460812072466</v>
      </c>
      <c r="T25" s="8">
        <v>77008.976134771743</v>
      </c>
      <c r="U25" s="8">
        <v>96054.426817322703</v>
      </c>
      <c r="V25" s="8">
        <v>89770.492327634493</v>
      </c>
      <c r="W25" s="8">
        <v>83897.656357599131</v>
      </c>
      <c r="X25" s="8">
        <v>78616.557094578951</v>
      </c>
      <c r="Y25" s="8">
        <v>73265.879959557846</v>
      </c>
      <c r="Z25" s="8">
        <v>68472.78498986116</v>
      </c>
      <c r="AA25" s="8">
        <v>83949.069735581521</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5367.7386581520295</v>
      </c>
      <c r="H27" s="8">
        <v>14238.6777689019</v>
      </c>
      <c r="I27" s="8">
        <v>28492.542383647698</v>
      </c>
      <c r="J27" s="8">
        <v>45163.290666070796</v>
      </c>
      <c r="K27" s="8">
        <v>64183.147137997796</v>
      </c>
      <c r="L27" s="8">
        <v>72281.533165097397</v>
      </c>
      <c r="M27" s="8">
        <v>79049.570107525607</v>
      </c>
      <c r="N27" s="8">
        <v>84759.437338178905</v>
      </c>
      <c r="O27" s="8">
        <v>89137.895405095507</v>
      </c>
      <c r="P27" s="8">
        <v>92742.717516627512</v>
      </c>
      <c r="Q27" s="8">
        <v>92190.08535486419</v>
      </c>
      <c r="R27" s="8">
        <v>81492.613640765907</v>
      </c>
      <c r="S27" s="8">
        <v>79816.840975242492</v>
      </c>
      <c r="T27" s="8">
        <v>69135.772813032294</v>
      </c>
      <c r="U27" s="8">
        <v>53265.868939124004</v>
      </c>
      <c r="V27" s="8">
        <v>51823.573291996101</v>
      </c>
      <c r="W27" s="8">
        <v>51161.452494128396</v>
      </c>
      <c r="X27" s="8">
        <v>42396.8928356631</v>
      </c>
      <c r="Y27" s="8">
        <v>34469.5584180808</v>
      </c>
      <c r="Z27" s="8">
        <v>30261.903957074399</v>
      </c>
      <c r="AA27" s="8">
        <v>23969.571476596899</v>
      </c>
    </row>
    <row r="28" spans="1:27">
      <c r="A28" s="16" t="s">
        <v>23</v>
      </c>
      <c r="B28" s="16" t="s">
        <v>9</v>
      </c>
      <c r="C28" s="8">
        <v>0</v>
      </c>
      <c r="D28" s="8">
        <v>1.7656902753629155E-3</v>
      </c>
      <c r="E28" s="8">
        <v>2.455009801382997E-3</v>
      </c>
      <c r="F28" s="8">
        <v>421181.03484752472</v>
      </c>
      <c r="G28" s="8">
        <v>393627.13526188227</v>
      </c>
      <c r="H28" s="8">
        <v>368849.51852994651</v>
      </c>
      <c r="I28" s="8">
        <v>343745.46023189748</v>
      </c>
      <c r="J28" s="8">
        <v>321257.4407805826</v>
      </c>
      <c r="K28" s="8">
        <v>300240.59877673315</v>
      </c>
      <c r="L28" s="8">
        <v>281341.37729592918</v>
      </c>
      <c r="M28" s="8">
        <v>279028.63824524009</v>
      </c>
      <c r="N28" s="8">
        <v>395028.84829615714</v>
      </c>
      <c r="O28" s="8">
        <v>391255.75536838325</v>
      </c>
      <c r="P28" s="8">
        <v>395635.14544957422</v>
      </c>
      <c r="Q28" s="8">
        <v>434658.06268196303</v>
      </c>
      <c r="R28" s="8">
        <v>527926.26291648904</v>
      </c>
      <c r="S28" s="8">
        <v>620140.15104563464</v>
      </c>
      <c r="T28" s="8">
        <v>593302.6930871763</v>
      </c>
      <c r="U28" s="8">
        <v>552951.66264675988</v>
      </c>
      <c r="V28" s="8">
        <v>553982.99973378377</v>
      </c>
      <c r="W28" s="8">
        <v>532105.31360503391</v>
      </c>
      <c r="X28" s="8">
        <v>509259.24260532326</v>
      </c>
      <c r="Y28" s="8">
        <v>474598.8366309391</v>
      </c>
      <c r="Z28" s="8">
        <v>443550.31448481517</v>
      </c>
      <c r="AA28" s="8">
        <v>414533.00407595787</v>
      </c>
    </row>
    <row r="29" spans="1:27">
      <c r="A29" s="16" t="s">
        <v>23</v>
      </c>
      <c r="B29" s="16" t="s">
        <v>8</v>
      </c>
      <c r="C29" s="8">
        <v>0</v>
      </c>
      <c r="D29" s="8">
        <v>3.4126022780058728E-4</v>
      </c>
      <c r="E29" s="8">
        <v>5.0856225686388417E-4</v>
      </c>
      <c r="F29" s="8">
        <v>561916.73713169782</v>
      </c>
      <c r="G29" s="8">
        <v>525155.82894877542</v>
      </c>
      <c r="H29" s="8">
        <v>492098.88574393804</v>
      </c>
      <c r="I29" s="8">
        <v>458606.42113560159</v>
      </c>
      <c r="J29" s="8">
        <v>428604.13178305369</v>
      </c>
      <c r="K29" s="8">
        <v>400564.60903147294</v>
      </c>
      <c r="L29" s="8">
        <v>375350.29967661423</v>
      </c>
      <c r="M29" s="8">
        <v>349803.79482863925</v>
      </c>
      <c r="N29" s="8">
        <v>326919.4597406406</v>
      </c>
      <c r="O29" s="8">
        <v>305532.20640938956</v>
      </c>
      <c r="P29" s="8">
        <v>286299.89432643779</v>
      </c>
      <c r="Q29" s="8">
        <v>267471.24744132085</v>
      </c>
      <c r="R29" s="8">
        <v>249973.12838020857</v>
      </c>
      <c r="S29" s="8">
        <v>234418.23701561798</v>
      </c>
      <c r="T29" s="8">
        <v>285140.96885419299</v>
      </c>
      <c r="U29" s="8">
        <v>265734.15025654837</v>
      </c>
      <c r="V29" s="8">
        <v>248522.25590041548</v>
      </c>
      <c r="W29" s="8">
        <v>280962.33100320137</v>
      </c>
      <c r="X29" s="8">
        <v>272132.99069326429</v>
      </c>
      <c r="Y29" s="8">
        <v>253611.50075780947</v>
      </c>
      <c r="Z29" s="8">
        <v>237020.0941001607</v>
      </c>
      <c r="AA29" s="8">
        <v>221514.10657396674</v>
      </c>
    </row>
    <row r="30" spans="1:27">
      <c r="A30" s="16" t="s">
        <v>23</v>
      </c>
      <c r="B30" s="16" t="s">
        <v>84</v>
      </c>
      <c r="C30" s="8">
        <v>0</v>
      </c>
      <c r="D30" s="8">
        <v>8.4266689759103996E-4</v>
      </c>
      <c r="E30" s="8">
        <v>1.074218934142923E-3</v>
      </c>
      <c r="F30" s="8">
        <v>175003.69351518835</v>
      </c>
      <c r="G30" s="8">
        <v>163554.85370695806</v>
      </c>
      <c r="H30" s="8">
        <v>153259.57902498581</v>
      </c>
      <c r="I30" s="8">
        <v>142828.66528978641</v>
      </c>
      <c r="J30" s="8">
        <v>204357.1516495049</v>
      </c>
      <c r="K30" s="8">
        <v>190987.99214260402</v>
      </c>
      <c r="L30" s="8">
        <v>178965.88582474733</v>
      </c>
      <c r="M30" s="8">
        <v>166785.38964657948</v>
      </c>
      <c r="N30" s="8">
        <v>155874.19588796748</v>
      </c>
      <c r="O30" s="8">
        <v>145676.81854631015</v>
      </c>
      <c r="P30" s="8">
        <v>136506.91115599126</v>
      </c>
      <c r="Q30" s="8">
        <v>127216.19129635642</v>
      </c>
      <c r="R30" s="8">
        <v>118893.63684987527</v>
      </c>
      <c r="S30" s="8">
        <v>111115.54842687892</v>
      </c>
      <c r="T30" s="8">
        <v>104121.16662429181</v>
      </c>
      <c r="U30" s="8">
        <v>97034.63474034793</v>
      </c>
      <c r="V30" s="8">
        <v>90686.574498431088</v>
      </c>
      <c r="W30" s="8">
        <v>84753.808057571121</v>
      </c>
      <c r="X30" s="8">
        <v>79418.816462383635</v>
      </c>
      <c r="Y30" s="8">
        <v>74013.537300091659</v>
      </c>
      <c r="Z30" s="8">
        <v>23989.147113111048</v>
      </c>
      <c r="AA30" s="8">
        <v>22419.763858997634</v>
      </c>
    </row>
    <row r="31" spans="1:27">
      <c r="A31" s="16" t="s">
        <v>23</v>
      </c>
      <c r="B31" s="16" t="s">
        <v>187</v>
      </c>
      <c r="C31" s="8">
        <v>0</v>
      </c>
      <c r="D31" s="8">
        <v>0</v>
      </c>
      <c r="E31" s="8">
        <v>7.8768237686845284E-4</v>
      </c>
      <c r="F31" s="8">
        <v>1.2589378846815488E-3</v>
      </c>
      <c r="G31" s="8">
        <v>1.1765774619914959E-3</v>
      </c>
      <c r="H31" s="8">
        <v>1.102515531811648E-3</v>
      </c>
      <c r="I31" s="8">
        <v>1.027477844267366E-3</v>
      </c>
      <c r="J31" s="8">
        <v>5.069781867015513E-3</v>
      </c>
      <c r="K31" s="8">
        <v>4.7381138930873258E-3</v>
      </c>
      <c r="L31" s="8">
        <v>4.4398642056081563E-3</v>
      </c>
      <c r="M31" s="8">
        <v>4.1376851129907291E-3</v>
      </c>
      <c r="N31" s="8">
        <v>3.8669954316245519E-3</v>
      </c>
      <c r="O31" s="8">
        <v>3.6140144210724196E-3</v>
      </c>
      <c r="P31" s="8">
        <v>3.3865233358111244E-3</v>
      </c>
      <c r="Q31" s="8">
        <v>3.1560350818121558E-3</v>
      </c>
      <c r="R31" s="8">
        <v>2.9916916678525253E-3</v>
      </c>
      <c r="S31" s="8">
        <v>2.79597352057875E-3</v>
      </c>
      <c r="T31" s="8">
        <v>2.6199755923885259E-3</v>
      </c>
      <c r="U31" s="8">
        <v>2.4806320379120012E-3</v>
      </c>
      <c r="V31" s="8">
        <v>2.3183476983374561E-3</v>
      </c>
      <c r="W31" s="8">
        <v>2.1951688862442841E-3</v>
      </c>
      <c r="X31" s="8">
        <v>2.0569897607400239E-3</v>
      </c>
      <c r="Y31" s="8">
        <v>1.9432567734298089E-3</v>
      </c>
      <c r="Z31" s="8">
        <v>1.8161278251294939E-3</v>
      </c>
      <c r="AA31" s="8">
        <v>1.7220248802430739E-3</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3.1313153661892343E-3</v>
      </c>
      <c r="E33" s="70">
        <v>4.9948048919859541E-3</v>
      </c>
      <c r="F33" s="70">
        <v>1158101.4669116025</v>
      </c>
      <c r="G33" s="70">
        <v>1087705.5579242012</v>
      </c>
      <c r="H33" s="70">
        <v>1028446.6623407319</v>
      </c>
      <c r="I33" s="70">
        <v>973673.09029763553</v>
      </c>
      <c r="J33" s="70">
        <v>999382.0202216031</v>
      </c>
      <c r="K33" s="70">
        <v>955976.35209193313</v>
      </c>
      <c r="L33" s="70">
        <v>907939.10081249371</v>
      </c>
      <c r="M33" s="70">
        <v>874667.39734798949</v>
      </c>
      <c r="N33" s="70">
        <v>1006566.3513825209</v>
      </c>
      <c r="O33" s="70">
        <v>972709.60106312786</v>
      </c>
      <c r="P33" s="70">
        <v>949704.03934410051</v>
      </c>
      <c r="Q33" s="70">
        <v>957433.31250103307</v>
      </c>
      <c r="R33" s="70">
        <v>1041656.8879950675</v>
      </c>
      <c r="S33" s="70">
        <v>1104716.2411924191</v>
      </c>
      <c r="T33" s="70">
        <v>1128709.5802468234</v>
      </c>
      <c r="U33" s="70">
        <v>1065040.7459864006</v>
      </c>
      <c r="V33" s="70">
        <v>1034785.8981693615</v>
      </c>
      <c r="W33" s="70">
        <v>1032880.5638169899</v>
      </c>
      <c r="X33" s="70">
        <v>981824.50184592558</v>
      </c>
      <c r="Y33" s="70">
        <v>909959.31510080735</v>
      </c>
      <c r="Z33" s="70">
        <v>803294.24654626392</v>
      </c>
      <c r="AA33" s="70">
        <v>766385.51759204315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8.5093900977528593E-5</v>
      </c>
      <c r="E38" s="8">
        <v>7.9302372995166594E-5</v>
      </c>
      <c r="F38" s="8">
        <v>7.41143672645596E-5</v>
      </c>
      <c r="G38" s="8">
        <v>9.2944660145999005E-5</v>
      </c>
      <c r="H38" s="8">
        <v>8.7094079837694198E-5</v>
      </c>
      <c r="I38" s="8">
        <v>1.0781748034974201E-4</v>
      </c>
      <c r="J38" s="8">
        <v>1.5938500757738499E-4</v>
      </c>
      <c r="K38" s="8">
        <v>1.4895795096541301E-4</v>
      </c>
      <c r="L38" s="8">
        <v>1.3958150638737399E-4</v>
      </c>
      <c r="M38" s="8">
        <v>1.3008152823645798E-4</v>
      </c>
      <c r="N38" s="8">
        <v>3.1614847660586999E-4</v>
      </c>
      <c r="O38" s="8">
        <v>2.9546586590450003E-4</v>
      </c>
      <c r="P38" s="8">
        <v>2.7686719897600996E-4</v>
      </c>
      <c r="Q38" s="8">
        <v>2.5802349676178001E-4</v>
      </c>
      <c r="R38" s="8">
        <v>2.4114345485038599E-4</v>
      </c>
      <c r="S38" s="8">
        <v>2.2536771475067398E-4</v>
      </c>
      <c r="T38" s="8">
        <v>2.11181510702192E-4</v>
      </c>
      <c r="U38" s="8">
        <v>1.9680840505608698E-4</v>
      </c>
      <c r="V38" s="8">
        <v>1.8393308878623398E-4</v>
      </c>
      <c r="W38" s="8">
        <v>3.03338630108285E-4</v>
      </c>
      <c r="X38" s="8">
        <v>2.8424439690250501E-4</v>
      </c>
      <c r="Y38" s="8">
        <v>3.4207991127095698E-4</v>
      </c>
      <c r="Z38" s="8">
        <v>3.1970085156605499E-4</v>
      </c>
      <c r="AA38" s="8">
        <v>4.8254394084364002E-4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9.6034554368845814E-5</v>
      </c>
      <c r="E40" s="8">
        <v>8.9498400749002806E-5</v>
      </c>
      <c r="F40" s="8">
        <v>8.3643365162687101E-5</v>
      </c>
      <c r="G40" s="8">
        <v>7.8171369289149696E-5</v>
      </c>
      <c r="H40" s="8">
        <v>7.3250722173781095E-5</v>
      </c>
      <c r="I40" s="8">
        <v>7.9590546493658705E-5</v>
      </c>
      <c r="J40" s="8">
        <v>1.8556710798230193E-4</v>
      </c>
      <c r="K40" s="8">
        <v>1.7342720367347349E-4</v>
      </c>
      <c r="L40" s="8">
        <v>1.7931107011433871E-4</v>
      </c>
      <c r="M40" s="8">
        <v>1.6710708054299718E-4</v>
      </c>
      <c r="N40" s="8">
        <v>5.8920067243874304E-4</v>
      </c>
      <c r="O40" s="8">
        <v>5.5065483390152805E-4</v>
      </c>
      <c r="P40" s="8">
        <v>5.1599280681103601E-4</v>
      </c>
      <c r="Q40" s="8">
        <v>4.8087411152249019E-4</v>
      </c>
      <c r="R40" s="8">
        <v>7.7835544369846501E-4</v>
      </c>
      <c r="S40" s="8">
        <v>7.2743499390810491E-4</v>
      </c>
      <c r="T40" s="8">
        <v>6.8164519980648292E-4</v>
      </c>
      <c r="U40" s="8">
        <v>18410.680146745519</v>
      </c>
      <c r="V40" s="8">
        <v>17206.243123007222</v>
      </c>
      <c r="W40" s="8">
        <v>56146.239470421329</v>
      </c>
      <c r="X40" s="8">
        <v>52612.006492270411</v>
      </c>
      <c r="Y40" s="8">
        <v>77349.450899182892</v>
      </c>
      <c r="Z40" s="8">
        <v>72289.206427699974</v>
      </c>
      <c r="AA40" s="8">
        <v>67560.005988379067</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7349.5355157696104</v>
      </c>
      <c r="H42" s="8">
        <v>8463.4361058284194</v>
      </c>
      <c r="I42" s="8">
        <v>10552.794248115501</v>
      </c>
      <c r="J42" s="8">
        <v>13495.832554402501</v>
      </c>
      <c r="K42" s="8">
        <v>28757.459571720599</v>
      </c>
      <c r="L42" s="8">
        <v>30372.697640820701</v>
      </c>
      <c r="M42" s="8">
        <v>31358.411433571</v>
      </c>
      <c r="N42" s="8">
        <v>32049.2916914487</v>
      </c>
      <c r="O42" s="8">
        <v>32814.883412224299</v>
      </c>
      <c r="P42" s="8">
        <v>33453.953873839499</v>
      </c>
      <c r="Q42" s="8">
        <v>30365.2310620729</v>
      </c>
      <c r="R42" s="8">
        <v>27579.852066634598</v>
      </c>
      <c r="S42" s="8">
        <v>27837.733378372199</v>
      </c>
      <c r="T42" s="8">
        <v>27359.184633864803</v>
      </c>
      <c r="U42" s="8">
        <v>17319.1541218944</v>
      </c>
      <c r="V42" s="8">
        <v>21895.1576567068</v>
      </c>
      <c r="W42" s="8">
        <v>22585.537789101701</v>
      </c>
      <c r="X42" s="8">
        <v>19796.534434280002</v>
      </c>
      <c r="Y42" s="8">
        <v>17270.287851110297</v>
      </c>
      <c r="Z42" s="8">
        <v>18403.413727329298</v>
      </c>
      <c r="AA42" s="8">
        <v>15714.4932431979</v>
      </c>
    </row>
    <row r="43" spans="1:27">
      <c r="A43" s="16" t="s">
        <v>24</v>
      </c>
      <c r="B43" s="16" t="s">
        <v>9</v>
      </c>
      <c r="C43" s="8">
        <v>0</v>
      </c>
      <c r="D43" s="8">
        <v>1.922785073470355E-3</v>
      </c>
      <c r="E43" s="8">
        <v>2.3307428628249974E-3</v>
      </c>
      <c r="F43" s="8">
        <v>453073.2225078526</v>
      </c>
      <c r="G43" s="8">
        <v>423432.91811369959</v>
      </c>
      <c r="H43" s="8">
        <v>396779.11908196838</v>
      </c>
      <c r="I43" s="8">
        <v>471315.72907310026</v>
      </c>
      <c r="J43" s="8">
        <v>515849.59722931148</v>
      </c>
      <c r="K43" s="8">
        <v>565928.06848166767</v>
      </c>
      <c r="L43" s="8">
        <v>530304.63827949285</v>
      </c>
      <c r="M43" s="8">
        <v>652575.36475169449</v>
      </c>
      <c r="N43" s="8">
        <v>726243.9877713949</v>
      </c>
      <c r="O43" s="8">
        <v>678732.69866272516</v>
      </c>
      <c r="P43" s="8">
        <v>636008.56415988156</v>
      </c>
      <c r="Q43" s="8">
        <v>634189.85906060215</v>
      </c>
      <c r="R43" s="8">
        <v>785087.68985364458</v>
      </c>
      <c r="S43" s="8">
        <v>749728.55200695107</v>
      </c>
      <c r="T43" s="8">
        <v>743344.3009969726</v>
      </c>
      <c r="U43" s="8">
        <v>755843.0420140964</v>
      </c>
      <c r="V43" s="8">
        <v>706395.36617156479</v>
      </c>
      <c r="W43" s="8">
        <v>715479.24161144788</v>
      </c>
      <c r="X43" s="8">
        <v>670442.02532169665</v>
      </c>
      <c r="Y43" s="8">
        <v>624811.44975616154</v>
      </c>
      <c r="Z43" s="8">
        <v>583935.93581861258</v>
      </c>
      <c r="AA43" s="8">
        <v>545734.51930464467</v>
      </c>
    </row>
    <row r="44" spans="1:27">
      <c r="A44" s="16" t="s">
        <v>24</v>
      </c>
      <c r="B44" s="16" t="s">
        <v>8</v>
      </c>
      <c r="C44" s="8">
        <v>0</v>
      </c>
      <c r="D44" s="8">
        <v>3.7949318498770837E-4</v>
      </c>
      <c r="E44" s="8">
        <v>5.2039576581937189E-4</v>
      </c>
      <c r="F44" s="8">
        <v>1.3136539974653318E-3</v>
      </c>
      <c r="G44" s="8">
        <v>1.2277140159807889E-3</v>
      </c>
      <c r="H44" s="8">
        <v>1.4927787602351163E-3</v>
      </c>
      <c r="I44" s="8">
        <v>1.3911795872972061E-3</v>
      </c>
      <c r="J44" s="8">
        <v>1.3001678382333892E-3</v>
      </c>
      <c r="K44" s="8">
        <v>1.2151101288516426E-3</v>
      </c>
      <c r="L44" s="8">
        <v>2.7556225972828951E-3</v>
      </c>
      <c r="M44" s="8">
        <v>8285.6958844816018</v>
      </c>
      <c r="N44" s="8">
        <v>187069.27312566256</v>
      </c>
      <c r="O44" s="8">
        <v>174831.09648534513</v>
      </c>
      <c r="P44" s="8">
        <v>163826.01702440807</v>
      </c>
      <c r="Q44" s="8">
        <v>223296.24322306341</v>
      </c>
      <c r="R44" s="8">
        <v>208688.0777204388</v>
      </c>
      <c r="S44" s="8">
        <v>221170.53476387003</v>
      </c>
      <c r="T44" s="8">
        <v>255574.41607096625</v>
      </c>
      <c r="U44" s="8">
        <v>245144.2365259084</v>
      </c>
      <c r="V44" s="8">
        <v>229106.76304451306</v>
      </c>
      <c r="W44" s="8">
        <v>346043.71655173192</v>
      </c>
      <c r="X44" s="8">
        <v>324261.32958415407</v>
      </c>
      <c r="Y44" s="8">
        <v>337251.22041975817</v>
      </c>
      <c r="Z44" s="8">
        <v>316219.13851034374</v>
      </c>
      <c r="AA44" s="8">
        <v>295531.90506754088</v>
      </c>
    </row>
    <row r="45" spans="1:27">
      <c r="A45" s="16" t="s">
        <v>24</v>
      </c>
      <c r="B45" s="16" t="s">
        <v>84</v>
      </c>
      <c r="C45" s="8">
        <v>0</v>
      </c>
      <c r="D45" s="8">
        <v>8.8164488804186813E-4</v>
      </c>
      <c r="E45" s="8">
        <v>1.1316467542228489E-3</v>
      </c>
      <c r="F45" s="8">
        <v>188872.58681966359</v>
      </c>
      <c r="G45" s="8">
        <v>176516.43623089499</v>
      </c>
      <c r="H45" s="8">
        <v>165405.2698198026</v>
      </c>
      <c r="I45" s="8">
        <v>154147.71507631399</v>
      </c>
      <c r="J45" s="8">
        <v>144063.28507792507</v>
      </c>
      <c r="K45" s="8">
        <v>134638.58414747633</v>
      </c>
      <c r="L45" s="8">
        <v>126163.49964112687</v>
      </c>
      <c r="M45" s="8">
        <v>117576.75687659827</v>
      </c>
      <c r="N45" s="8">
        <v>109884.81948023372</v>
      </c>
      <c r="O45" s="8">
        <v>102696.0929435775</v>
      </c>
      <c r="P45" s="8">
        <v>96231.689951821478</v>
      </c>
      <c r="Q45" s="8">
        <v>89682.119198294371</v>
      </c>
      <c r="R45" s="8">
        <v>126572.4791679552</v>
      </c>
      <c r="S45" s="8">
        <v>118292.03657261809</v>
      </c>
      <c r="T45" s="8">
        <v>110845.91692772497</v>
      </c>
      <c r="U45" s="8">
        <v>103301.69551769689</v>
      </c>
      <c r="V45" s="8">
        <v>96543.640643854756</v>
      </c>
      <c r="W45" s="8">
        <v>143184.28518182645</v>
      </c>
      <c r="X45" s="8">
        <v>134171.27486812035</v>
      </c>
      <c r="Y45" s="8">
        <v>160463.1155655818</v>
      </c>
      <c r="Z45" s="8">
        <v>101202.48138661092</v>
      </c>
      <c r="AA45" s="8">
        <v>110769.41220179612</v>
      </c>
    </row>
    <row r="46" spans="1:27">
      <c r="A46" s="16" t="s">
        <v>24</v>
      </c>
      <c r="B46" s="16" t="s">
        <v>187</v>
      </c>
      <c r="C46" s="8">
        <v>0</v>
      </c>
      <c r="D46" s="8">
        <v>0</v>
      </c>
      <c r="E46" s="8">
        <v>0</v>
      </c>
      <c r="F46" s="8">
        <v>0</v>
      </c>
      <c r="G46" s="8">
        <v>1.79620438107734E-4</v>
      </c>
      <c r="H46" s="8">
        <v>1.68313884331417E-4</v>
      </c>
      <c r="I46" s="8">
        <v>1.5685836801676499E-4</v>
      </c>
      <c r="J46" s="8">
        <v>1.4659660558231398E-4</v>
      </c>
      <c r="K46" s="8">
        <v>1.3700617340325498E-4</v>
      </c>
      <c r="L46" s="8">
        <v>1.2838205643978301E-4</v>
      </c>
      <c r="M46" s="8">
        <v>1.19644317732745E-4</v>
      </c>
      <c r="N46" s="8">
        <v>1.11817119345253E-4</v>
      </c>
      <c r="O46" s="8">
        <v>1.04501980667392E-4</v>
      </c>
      <c r="P46" s="8">
        <v>9.7923902601249402E-5</v>
      </c>
      <c r="Q46" s="8">
        <v>9.1259159117377506E-5</v>
      </c>
      <c r="R46" s="8">
        <v>8.5288933730803194E-5</v>
      </c>
      <c r="S46" s="8">
        <v>7.9709283838362596E-5</v>
      </c>
      <c r="T46" s="8">
        <v>7.4691829735230007E-5</v>
      </c>
      <c r="U46" s="8">
        <v>6.9608271254585893E-5</v>
      </c>
      <c r="V46" s="8">
        <v>6.5054459098316103E-5</v>
      </c>
      <c r="W46" s="8">
        <v>6.0798559888034301E-5</v>
      </c>
      <c r="X46" s="8">
        <v>5.6971477657646096E-5</v>
      </c>
      <c r="Y46" s="8">
        <v>5.30939740614964E-5</v>
      </c>
      <c r="Z46" s="8">
        <v>4.9620536492250801E-5</v>
      </c>
      <c r="AA46" s="8">
        <v>4.6374333157411401E-5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3.3650516018463063E-3</v>
      </c>
      <c r="E48" s="70">
        <v>4.1515861566113876E-3</v>
      </c>
      <c r="F48" s="70">
        <v>641945.81079892791</v>
      </c>
      <c r="G48" s="70">
        <v>607298.89143881469</v>
      </c>
      <c r="H48" s="70">
        <v>570647.82682903681</v>
      </c>
      <c r="I48" s="70">
        <v>636016.24013297574</v>
      </c>
      <c r="J48" s="70">
        <v>673408.71665335563</v>
      </c>
      <c r="K48" s="70">
        <v>729324.11387536617</v>
      </c>
      <c r="L48" s="70">
        <v>686840.83876433759</v>
      </c>
      <c r="M48" s="70">
        <v>809796.22936317837</v>
      </c>
      <c r="N48" s="70">
        <v>1055247.3730859063</v>
      </c>
      <c r="O48" s="70">
        <v>989074.77245449473</v>
      </c>
      <c r="P48" s="70">
        <v>929520.22590073454</v>
      </c>
      <c r="Q48" s="70">
        <v>977533.45337418956</v>
      </c>
      <c r="R48" s="70">
        <v>1147928.0999134609</v>
      </c>
      <c r="S48" s="70">
        <v>1117028.8577543234</v>
      </c>
      <c r="T48" s="70">
        <v>1137123.8195970473</v>
      </c>
      <c r="U48" s="70">
        <v>1140018.8085927581</v>
      </c>
      <c r="V48" s="70">
        <v>1071147.1708886342</v>
      </c>
      <c r="W48" s="70">
        <v>1283439.0209686665</v>
      </c>
      <c r="X48" s="70">
        <v>1201283.1710417375</v>
      </c>
      <c r="Y48" s="70">
        <v>1217145.5248869685</v>
      </c>
      <c r="Z48" s="70">
        <v>1092050.176239918</v>
      </c>
      <c r="AA48" s="70">
        <v>1035310.3363344768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9.5978975845285812E-5</v>
      </c>
      <c r="E55" s="8">
        <v>8.9446604923975993E-5</v>
      </c>
      <c r="F55" s="8">
        <v>8.3594957849591391E-5</v>
      </c>
      <c r="G55" s="8">
        <v>7.8126128809633712E-5</v>
      </c>
      <c r="H55" s="8">
        <v>8.2042086120076102E-5</v>
      </c>
      <c r="I55" s="8">
        <v>1.0981322315485489E-4</v>
      </c>
      <c r="J55" s="8">
        <v>1.3386668377411481E-4</v>
      </c>
      <c r="K55" s="8">
        <v>1.3541848739522723E-4</v>
      </c>
      <c r="L55" s="8">
        <v>15587.254856710995</v>
      </c>
      <c r="M55" s="8">
        <v>14526.379498620536</v>
      </c>
      <c r="N55" s="8">
        <v>20276.794688404931</v>
      </c>
      <c r="O55" s="8">
        <v>18950.275404446013</v>
      </c>
      <c r="P55" s="8">
        <v>17757.413906670034</v>
      </c>
      <c r="Q55" s="8">
        <v>16548.836577937389</v>
      </c>
      <c r="R55" s="8">
        <v>85897.670846035981</v>
      </c>
      <c r="S55" s="8">
        <v>80278.197030010415</v>
      </c>
      <c r="T55" s="8">
        <v>88962.872405477203</v>
      </c>
      <c r="U55" s="8">
        <v>82908.020560170815</v>
      </c>
      <c r="V55" s="8">
        <v>77484.131343064291</v>
      </c>
      <c r="W55" s="8">
        <v>72415.076001385853</v>
      </c>
      <c r="X55" s="8">
        <v>67856.769832827122</v>
      </c>
      <c r="Y55" s="8">
        <v>63238.40850769174</v>
      </c>
      <c r="Z55" s="8">
        <v>59101.316345867497</v>
      </c>
      <c r="AA55" s="8">
        <v>73252.773533659754</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5497.0623947245303</v>
      </c>
      <c r="H57" s="8">
        <v>13785.9338696919</v>
      </c>
      <c r="I57" s="8">
        <v>28119.074591946101</v>
      </c>
      <c r="J57" s="8">
        <v>47231.887590959901</v>
      </c>
      <c r="K57" s="8">
        <v>70201.059509362909</v>
      </c>
      <c r="L57" s="8">
        <v>81462.76815754069</v>
      </c>
      <c r="M57" s="8">
        <v>91202.729488693512</v>
      </c>
      <c r="N57" s="8">
        <v>99774.331249374605</v>
      </c>
      <c r="O57" s="8">
        <v>107060.86398858399</v>
      </c>
      <c r="P57" s="8">
        <v>112410.567210568</v>
      </c>
      <c r="Q57" s="8">
        <v>113520.73715053</v>
      </c>
      <c r="R57" s="8">
        <v>103164.56060837299</v>
      </c>
      <c r="S57" s="8">
        <v>107778.824757599</v>
      </c>
      <c r="T57" s="8">
        <v>99666.826312579491</v>
      </c>
      <c r="U57" s="8">
        <v>83525.528319832301</v>
      </c>
      <c r="V57" s="8">
        <v>75657.603272169305</v>
      </c>
      <c r="W57" s="8">
        <v>64078.941374234804</v>
      </c>
      <c r="X57" s="8">
        <v>52638.103986393398</v>
      </c>
      <c r="Y57" s="8">
        <v>42037.1872901522</v>
      </c>
      <c r="Z57" s="8">
        <v>33161.360020111802</v>
      </c>
      <c r="AA57" s="8">
        <v>25120.758430724698</v>
      </c>
    </row>
    <row r="58" spans="1:27">
      <c r="A58" s="16" t="s">
        <v>25</v>
      </c>
      <c r="B58" s="16" t="s">
        <v>9</v>
      </c>
      <c r="C58" s="8">
        <v>0</v>
      </c>
      <c r="D58" s="8">
        <v>1.9241466431098237E-3</v>
      </c>
      <c r="E58" s="8">
        <v>187714.23925141839</v>
      </c>
      <c r="F58" s="8">
        <v>901903.18996941776</v>
      </c>
      <c r="G58" s="8">
        <v>842900.17730674054</v>
      </c>
      <c r="H58" s="8">
        <v>943801.20479189395</v>
      </c>
      <c r="I58" s="8">
        <v>1071289.5893762363</v>
      </c>
      <c r="J58" s="8">
        <v>1210620.2246781462</v>
      </c>
      <c r="K58" s="8">
        <v>1638165.5422769904</v>
      </c>
      <c r="L58" s="8">
        <v>1602873.4953673889</v>
      </c>
      <c r="M58" s="8">
        <v>1714451.0100107552</v>
      </c>
      <c r="N58" s="8">
        <v>1804493.7626121906</v>
      </c>
      <c r="O58" s="8">
        <v>1881053.4690137564</v>
      </c>
      <c r="P58" s="8">
        <v>1969389.8580538465</v>
      </c>
      <c r="Q58" s="8">
        <v>1835352.3261029881</v>
      </c>
      <c r="R58" s="8">
        <v>1715282.5476206564</v>
      </c>
      <c r="S58" s="8">
        <v>1636615.5092897532</v>
      </c>
      <c r="T58" s="8">
        <v>1570601.7139430498</v>
      </c>
      <c r="U58" s="8">
        <v>1479521.7280563721</v>
      </c>
      <c r="V58" s="8">
        <v>1410310.5625242889</v>
      </c>
      <c r="W58" s="8">
        <v>1383603.8028781391</v>
      </c>
      <c r="X58" s="8">
        <v>1324601.4261367535</v>
      </c>
      <c r="Y58" s="8">
        <v>1234448.4758451288</v>
      </c>
      <c r="Z58" s="8">
        <v>1153690.1640199083</v>
      </c>
      <c r="AA58" s="8">
        <v>1078215.1062603509</v>
      </c>
    </row>
    <row r="59" spans="1:27">
      <c r="A59" s="16" t="s">
        <v>25</v>
      </c>
      <c r="B59" s="16" t="s">
        <v>8</v>
      </c>
      <c r="C59" s="8">
        <v>0</v>
      </c>
      <c r="D59" s="8">
        <v>2.368890103077579E-4</v>
      </c>
      <c r="E59" s="8">
        <v>3.1870601224408902E-4</v>
      </c>
      <c r="F59" s="8">
        <v>29883.197105125557</v>
      </c>
      <c r="G59" s="8">
        <v>27928.221585796549</v>
      </c>
      <c r="H59" s="8">
        <v>26170.225989285926</v>
      </c>
      <c r="I59" s="8">
        <v>24389.06900411367</v>
      </c>
      <c r="J59" s="8">
        <v>22793.522427402495</v>
      </c>
      <c r="K59" s="8">
        <v>113161.40080583982</v>
      </c>
      <c r="L59" s="8">
        <v>106038.23889234339</v>
      </c>
      <c r="M59" s="8">
        <v>98821.230144471425</v>
      </c>
      <c r="N59" s="8">
        <v>92356.289828922498</v>
      </c>
      <c r="O59" s="8">
        <v>86314.289535699849</v>
      </c>
      <c r="P59" s="8">
        <v>80881.070651584901</v>
      </c>
      <c r="Q59" s="8">
        <v>75376.269737054608</v>
      </c>
      <c r="R59" s="8">
        <v>70445.111884168538</v>
      </c>
      <c r="S59" s="8">
        <v>65836.553144437115</v>
      </c>
      <c r="T59" s="8">
        <v>61692.344806654284</v>
      </c>
      <c r="U59" s="8">
        <v>57493.536963150575</v>
      </c>
      <c r="V59" s="8">
        <v>53732.277520688825</v>
      </c>
      <c r="W59" s="8">
        <v>50217.081953268134</v>
      </c>
      <c r="X59" s="8">
        <v>47056.071193157579</v>
      </c>
      <c r="Y59" s="8">
        <v>43853.414537946381</v>
      </c>
      <c r="Z59" s="8">
        <v>40984.499556758943</v>
      </c>
      <c r="AA59" s="8">
        <v>38303.270603124955</v>
      </c>
    </row>
    <row r="60" spans="1:27">
      <c r="A60" s="16" t="s">
        <v>25</v>
      </c>
      <c r="B60" s="16" t="s">
        <v>84</v>
      </c>
      <c r="C60" s="8">
        <v>0</v>
      </c>
      <c r="D60" s="8">
        <v>1.004530889343334E-3</v>
      </c>
      <c r="E60" s="8">
        <v>1.552266037368525E-3</v>
      </c>
      <c r="F60" s="8">
        <v>305243.44921706815</v>
      </c>
      <c r="G60" s="8">
        <v>285274.25153031177</v>
      </c>
      <c r="H60" s="8">
        <v>267317.115360811</v>
      </c>
      <c r="I60" s="8">
        <v>249123.39600952808</v>
      </c>
      <c r="J60" s="8">
        <v>232825.60370764654</v>
      </c>
      <c r="K60" s="8">
        <v>252180.35256330096</v>
      </c>
      <c r="L60" s="8">
        <v>236306.37548349195</v>
      </c>
      <c r="M60" s="8">
        <v>220223.26059157291</v>
      </c>
      <c r="N60" s="8">
        <v>205816.13133666807</v>
      </c>
      <c r="O60" s="8">
        <v>192351.52456013361</v>
      </c>
      <c r="P60" s="8">
        <v>180243.58807302208</v>
      </c>
      <c r="Q60" s="8">
        <v>167976.13092304493</v>
      </c>
      <c r="R60" s="8">
        <v>156987.03820211152</v>
      </c>
      <c r="S60" s="8">
        <v>146716.85809194992</v>
      </c>
      <c r="T60" s="8">
        <v>137481.48341307358</v>
      </c>
      <c r="U60" s="8">
        <v>128124.43374092717</v>
      </c>
      <c r="V60" s="8">
        <v>119742.46140676737</v>
      </c>
      <c r="W60" s="8">
        <v>111908.84240506166</v>
      </c>
      <c r="X60" s="8">
        <v>104864.52492865235</v>
      </c>
      <c r="Y60" s="8">
        <v>97727.399505559079</v>
      </c>
      <c r="Z60" s="8">
        <v>12526.387346630909</v>
      </c>
      <c r="AA60" s="8">
        <v>11706.904222883501</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3.2615455186062016E-3</v>
      </c>
      <c r="E63" s="70">
        <v>187714.24121183704</v>
      </c>
      <c r="F63" s="70">
        <v>1237029.8363752062</v>
      </c>
      <c r="G63" s="70">
        <v>1161599.7128956995</v>
      </c>
      <c r="H63" s="70">
        <v>1251074.480093725</v>
      </c>
      <c r="I63" s="70">
        <v>1372921.1290916372</v>
      </c>
      <c r="J63" s="70">
        <v>1513471.2385380217</v>
      </c>
      <c r="K63" s="70">
        <v>2073708.3552909123</v>
      </c>
      <c r="L63" s="70">
        <v>2042268.1327574758</v>
      </c>
      <c r="M63" s="70">
        <v>2139224.6097341138</v>
      </c>
      <c r="N63" s="70">
        <v>2222717.3097155606</v>
      </c>
      <c r="O63" s="70">
        <v>2285730.4225026197</v>
      </c>
      <c r="P63" s="70">
        <v>2360682.4978956915</v>
      </c>
      <c r="Q63" s="70">
        <v>2208774.3004915551</v>
      </c>
      <c r="R63" s="70">
        <v>2131776.9291613456</v>
      </c>
      <c r="S63" s="70">
        <v>2037225.9423137496</v>
      </c>
      <c r="T63" s="70">
        <v>1958405.2408808344</v>
      </c>
      <c r="U63" s="70">
        <v>1831573.247640453</v>
      </c>
      <c r="V63" s="70">
        <v>1736927.0360669787</v>
      </c>
      <c r="W63" s="70">
        <v>1682223.7446120894</v>
      </c>
      <c r="X63" s="70">
        <v>1597016.896077784</v>
      </c>
      <c r="Y63" s="70">
        <v>1481304.8856864783</v>
      </c>
      <c r="Z63" s="70">
        <v>1299463.7272892774</v>
      </c>
      <c r="AA63" s="70">
        <v>1226598.8130507439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8.5145379608644498E-5</v>
      </c>
      <c r="E68" s="8">
        <v>7.9350347968215607E-5</v>
      </c>
      <c r="F68" s="8">
        <v>7.4159203687957403E-5</v>
      </c>
      <c r="G68" s="8">
        <v>1.0034016298813899E-4</v>
      </c>
      <c r="H68" s="8">
        <v>9.4024058536432408E-5</v>
      </c>
      <c r="I68" s="8">
        <v>1.4522506426631099E-4</v>
      </c>
      <c r="J68" s="8">
        <v>1.54255354674695E-4</v>
      </c>
      <c r="K68" s="8">
        <v>1.4416388283339297E-4</v>
      </c>
      <c r="L68" s="8">
        <v>1.3508921008996799E-4</v>
      </c>
      <c r="M68" s="8">
        <v>1.25894979582686E-4</v>
      </c>
      <c r="N68" s="8">
        <v>2.37491714935374E-4</v>
      </c>
      <c r="O68" s="8">
        <v>2.21954873709557E-4</v>
      </c>
      <c r="P68" s="8">
        <v>2.0798349750120201E-4</v>
      </c>
      <c r="Q68" s="8">
        <v>1.93828050027172E-4</v>
      </c>
      <c r="R68" s="8">
        <v>1.81147710255314E-4</v>
      </c>
      <c r="S68" s="8">
        <v>1.6929692542510199E-4</v>
      </c>
      <c r="T68" s="8">
        <v>1.74389730785336E-4</v>
      </c>
      <c r="U68" s="8">
        <v>1.6252068971332601E-4</v>
      </c>
      <c r="V68" s="8">
        <v>1.51888495016879E-4</v>
      </c>
      <c r="W68" s="8">
        <v>1.4195186446221801E-4</v>
      </c>
      <c r="X68" s="8">
        <v>1.3301643146751698E-4</v>
      </c>
      <c r="Y68" s="8">
        <v>1.2396327517654501E-4</v>
      </c>
      <c r="Z68" s="8">
        <v>1.15853528170111E-4</v>
      </c>
      <c r="AA68" s="8">
        <v>3.9796051613356296E-4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8.4439434987124997E-5</v>
      </c>
      <c r="E70" s="8">
        <v>7.8692450245270102E-5</v>
      </c>
      <c r="F70" s="8">
        <v>7.3544346003132815E-5</v>
      </c>
      <c r="G70" s="8">
        <v>6.87330336286437E-5</v>
      </c>
      <c r="H70" s="8">
        <v>6.4406500695539899E-5</v>
      </c>
      <c r="I70" s="8">
        <v>7.0968017074084594E-5</v>
      </c>
      <c r="J70" s="8">
        <v>9.75639111567851E-5</v>
      </c>
      <c r="K70" s="8">
        <v>9.1181225354776703E-5</v>
      </c>
      <c r="L70" s="8">
        <v>4.1180944567963964E-4</v>
      </c>
      <c r="M70" s="8">
        <v>3.8378151535024455E-4</v>
      </c>
      <c r="N70" s="8">
        <v>5492.715855471989</v>
      </c>
      <c r="O70" s="8">
        <v>5133.3793027496486</v>
      </c>
      <c r="P70" s="8">
        <v>4810.2488742070127</v>
      </c>
      <c r="Q70" s="8">
        <v>4482.8612396402068</v>
      </c>
      <c r="R70" s="8">
        <v>4189.5899424220579</v>
      </c>
      <c r="S70" s="8">
        <v>3915.5046179954679</v>
      </c>
      <c r="T70" s="8">
        <v>4039.5449987970355</v>
      </c>
      <c r="U70" s="8">
        <v>9883.3502131678415</v>
      </c>
      <c r="V70" s="8">
        <v>9236.7758975841753</v>
      </c>
      <c r="W70" s="8">
        <v>8632.5008364593305</v>
      </c>
      <c r="X70" s="8">
        <v>8089.1114763188016</v>
      </c>
      <c r="Y70" s="8">
        <v>7538.5630242045017</v>
      </c>
      <c r="Z70" s="8">
        <v>7045.3860019671192</v>
      </c>
      <c r="AA70" s="8">
        <v>8978.4869694106728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37333.345150461704</v>
      </c>
      <c r="H72" s="8">
        <v>35291.7967689914</v>
      </c>
      <c r="I72" s="8">
        <v>34298.991182590798</v>
      </c>
      <c r="J72" s="8">
        <v>33692.426849387499</v>
      </c>
      <c r="K72" s="8">
        <v>33420.506468548097</v>
      </c>
      <c r="L72" s="8">
        <v>32612.275319032899</v>
      </c>
      <c r="M72" s="8">
        <v>31783.143727607101</v>
      </c>
      <c r="N72" s="8">
        <v>31000.932153463502</v>
      </c>
      <c r="O72" s="8">
        <v>30227.914071567902</v>
      </c>
      <c r="P72" s="8">
        <v>29397.876259997101</v>
      </c>
      <c r="Q72" s="8">
        <v>9505.45413679382</v>
      </c>
      <c r="R72" s="8">
        <v>9694.6036302428693</v>
      </c>
      <c r="S72" s="8">
        <v>14492.234347362099</v>
      </c>
      <c r="T72" s="8">
        <v>14367.7708563286</v>
      </c>
      <c r="U72" s="8">
        <v>14194.5964051348</v>
      </c>
      <c r="V72" s="8">
        <v>14325.1782769575</v>
      </c>
      <c r="W72" s="8">
        <v>14438.5232125763</v>
      </c>
      <c r="X72" s="8">
        <v>14083.955759714599</v>
      </c>
      <c r="Y72" s="8">
        <v>12487.731120223301</v>
      </c>
      <c r="Z72" s="8">
        <v>13337.509597530299</v>
      </c>
      <c r="AA72" s="8">
        <v>11918.0598193162</v>
      </c>
    </row>
    <row r="73" spans="1:27">
      <c r="A73" s="16" t="s">
        <v>26</v>
      </c>
      <c r="B73" s="16" t="s">
        <v>9</v>
      </c>
      <c r="C73" s="8">
        <v>0</v>
      </c>
      <c r="D73" s="8">
        <v>1.7994631126727135E-3</v>
      </c>
      <c r="E73" s="8">
        <v>2.6308426756004731E-3</v>
      </c>
      <c r="F73" s="8">
        <v>10073.540704428877</v>
      </c>
      <c r="G73" s="8">
        <v>9414.5240202085643</v>
      </c>
      <c r="H73" s="8">
        <v>8821.9087074173349</v>
      </c>
      <c r="I73" s="8">
        <v>8221.4857564194499</v>
      </c>
      <c r="J73" s="8">
        <v>7683.6316798440948</v>
      </c>
      <c r="K73" s="8">
        <v>7180.9641847700977</v>
      </c>
      <c r="L73" s="8">
        <v>6728.9451836945991</v>
      </c>
      <c r="M73" s="8">
        <v>30005.73368497203</v>
      </c>
      <c r="N73" s="8">
        <v>175051.83835257226</v>
      </c>
      <c r="O73" s="8">
        <v>181261.11681482955</v>
      </c>
      <c r="P73" s="8">
        <v>179848.56777704071</v>
      </c>
      <c r="Q73" s="8">
        <v>169329.7593474125</v>
      </c>
      <c r="R73" s="8">
        <v>171590.82220986631</v>
      </c>
      <c r="S73" s="8">
        <v>162753.69520500131</v>
      </c>
      <c r="T73" s="8">
        <v>152508.85098506988</v>
      </c>
      <c r="U73" s="8">
        <v>174465.38825318241</v>
      </c>
      <c r="V73" s="8">
        <v>163051.76473507861</v>
      </c>
      <c r="W73" s="8">
        <v>175330.68437721604</v>
      </c>
      <c r="X73" s="8">
        <v>166368.0167799035</v>
      </c>
      <c r="Y73" s="8">
        <v>155044.93791545255</v>
      </c>
      <c r="Z73" s="8">
        <v>144901.81109557798</v>
      </c>
      <c r="AA73" s="8">
        <v>135422.25332263464</v>
      </c>
    </row>
    <row r="74" spans="1:27">
      <c r="A74" s="16" t="s">
        <v>26</v>
      </c>
      <c r="B74" s="16" t="s">
        <v>8</v>
      </c>
      <c r="C74" s="8">
        <v>0</v>
      </c>
      <c r="D74" s="8">
        <v>3.483223449100708E-4</v>
      </c>
      <c r="E74" s="8">
        <v>5.2893245937119253E-4</v>
      </c>
      <c r="F74" s="8">
        <v>57123.179279109019</v>
      </c>
      <c r="G74" s="8">
        <v>53386.148844111027</v>
      </c>
      <c r="H74" s="8">
        <v>50025.655076389819</v>
      </c>
      <c r="I74" s="8">
        <v>46620.887191939357</v>
      </c>
      <c r="J74" s="8">
        <v>43570.922597153469</v>
      </c>
      <c r="K74" s="8">
        <v>40720.488397212888</v>
      </c>
      <c r="L74" s="8">
        <v>38157.258974596676</v>
      </c>
      <c r="M74" s="8">
        <v>35560.259300789723</v>
      </c>
      <c r="N74" s="8">
        <v>35897.796461230566</v>
      </c>
      <c r="O74" s="8">
        <v>33549.342477786973</v>
      </c>
      <c r="P74" s="8">
        <v>31437.514637035147</v>
      </c>
      <c r="Q74" s="8">
        <v>29297.863747872379</v>
      </c>
      <c r="R74" s="8">
        <v>46440.44438305121</v>
      </c>
      <c r="S74" s="8">
        <v>43402.284523091184</v>
      </c>
      <c r="T74" s="8">
        <v>84258.498073270282</v>
      </c>
      <c r="U74" s="8">
        <v>78523.827976620159</v>
      </c>
      <c r="V74" s="8">
        <v>73386.755097896457</v>
      </c>
      <c r="W74" s="8">
        <v>68585.752414891889</v>
      </c>
      <c r="X74" s="8">
        <v>64268.490386652695</v>
      </c>
      <c r="Y74" s="8">
        <v>59894.348953839224</v>
      </c>
      <c r="Z74" s="8">
        <v>55976.027044072012</v>
      </c>
      <c r="AA74" s="8">
        <v>52314.043951851578</v>
      </c>
    </row>
    <row r="75" spans="1:27">
      <c r="A75" s="16" t="s">
        <v>26</v>
      </c>
      <c r="B75" s="16" t="s">
        <v>84</v>
      </c>
      <c r="C75" s="8">
        <v>0</v>
      </c>
      <c r="D75" s="8">
        <v>8.2765160151517208E-4</v>
      </c>
      <c r="E75" s="8">
        <v>1.301586010958648E-3</v>
      </c>
      <c r="F75" s="8">
        <v>47087.346896855925</v>
      </c>
      <c r="G75" s="8">
        <v>44006.866246486839</v>
      </c>
      <c r="H75" s="8">
        <v>41236.76945246476</v>
      </c>
      <c r="I75" s="8">
        <v>38430.176953558992</v>
      </c>
      <c r="J75" s="8">
        <v>35916.053217621702</v>
      </c>
      <c r="K75" s="8">
        <v>33566.404866932855</v>
      </c>
      <c r="L75" s="8">
        <v>31453.502985032515</v>
      </c>
      <c r="M75" s="8">
        <v>29312.763865207384</v>
      </c>
      <c r="N75" s="8">
        <v>27395.106430446966</v>
      </c>
      <c r="O75" s="8">
        <v>25602.90319889415</v>
      </c>
      <c r="P75" s="8">
        <v>23991.279238404248</v>
      </c>
      <c r="Q75" s="8">
        <v>22358.422318628396</v>
      </c>
      <c r="R75" s="8">
        <v>23868.730632791241</v>
      </c>
      <c r="S75" s="8">
        <v>22307.224884245978</v>
      </c>
      <c r="T75" s="8">
        <v>20903.053730833926</v>
      </c>
      <c r="U75" s="8">
        <v>22732.030816057286</v>
      </c>
      <c r="V75" s="8">
        <v>21244.88860722035</v>
      </c>
      <c r="W75" s="8">
        <v>19855.036075984197</v>
      </c>
      <c r="X75" s="8">
        <v>18605.222447476259</v>
      </c>
      <c r="Y75" s="8">
        <v>17338.94276309865</v>
      </c>
      <c r="Z75" s="8">
        <v>4047.6285777616617</v>
      </c>
      <c r="AA75" s="8">
        <v>6010.6456747933207</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3.1450218736937263E-3</v>
      </c>
      <c r="E78" s="70">
        <v>4.619403944143799E-3</v>
      </c>
      <c r="F78" s="70">
        <v>114284.06702809737</v>
      </c>
      <c r="G78" s="70">
        <v>144140.88443034134</v>
      </c>
      <c r="H78" s="70">
        <v>135376.13016369389</v>
      </c>
      <c r="I78" s="70">
        <v>127571.54130070168</v>
      </c>
      <c r="J78" s="70">
        <v>120863.03459582603</v>
      </c>
      <c r="K78" s="70">
        <v>114888.36415280905</v>
      </c>
      <c r="L78" s="70">
        <v>108951.98300925535</v>
      </c>
      <c r="M78" s="70">
        <v>126661.90108825272</v>
      </c>
      <c r="N78" s="70">
        <v>274838.38949067699</v>
      </c>
      <c r="O78" s="70">
        <v>275774.65608778311</v>
      </c>
      <c r="P78" s="70">
        <v>269485.48699466774</v>
      </c>
      <c r="Q78" s="70">
        <v>234974.36098417538</v>
      </c>
      <c r="R78" s="70">
        <v>255784.1909795214</v>
      </c>
      <c r="S78" s="70">
        <v>246870.94374699297</v>
      </c>
      <c r="T78" s="70">
        <v>276077.71881868946</v>
      </c>
      <c r="U78" s="70">
        <v>299799.19382668321</v>
      </c>
      <c r="V78" s="70">
        <v>281245.36276662559</v>
      </c>
      <c r="W78" s="70">
        <v>286842.49705907959</v>
      </c>
      <c r="X78" s="70">
        <v>271414.79698308225</v>
      </c>
      <c r="Y78" s="70">
        <v>252304.5239007815</v>
      </c>
      <c r="Z78" s="70">
        <v>225308.36243276263</v>
      </c>
      <c r="AA78" s="70">
        <v>214643.49013596692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5.6771268082598E-5</v>
      </c>
      <c r="E83" s="8">
        <v>5.2907390837372503E-5</v>
      </c>
      <c r="F83" s="8">
        <v>4.9446159647323804E-5</v>
      </c>
      <c r="G83" s="8">
        <v>7.5182080639195502E-5</v>
      </c>
      <c r="H83" s="8">
        <v>7.0449600044461793E-5</v>
      </c>
      <c r="I83" s="8">
        <v>6.5654769565230909E-5</v>
      </c>
      <c r="J83" s="8">
        <v>6.1359597707424604E-5</v>
      </c>
      <c r="K83" s="8">
        <v>5.7345418402181602E-5</v>
      </c>
      <c r="L83" s="8">
        <v>5.3735700800887596E-5</v>
      </c>
      <c r="M83" s="8">
        <v>5.0078425587681E-5</v>
      </c>
      <c r="N83" s="8">
        <v>4.6802266891339104E-5</v>
      </c>
      <c r="O83" s="8">
        <v>4.3740436334863001E-5</v>
      </c>
      <c r="P83" s="8">
        <v>4.0987110483808902E-5</v>
      </c>
      <c r="Q83" s="8">
        <v>3.81975098831052E-5</v>
      </c>
      <c r="R83" s="8">
        <v>3.5698607357445E-5</v>
      </c>
      <c r="S83" s="8">
        <v>3.3363184436917798E-5</v>
      </c>
      <c r="T83" s="8">
        <v>3.1263074655652606E-5</v>
      </c>
      <c r="U83" s="8">
        <v>2.9135296170909102E-5</v>
      </c>
      <c r="V83" s="8">
        <v>2.7229248750274898E-5</v>
      </c>
      <c r="W83" s="8">
        <v>2.5447896021206398E-5</v>
      </c>
      <c r="X83" s="8">
        <v>2.38460292854995E-5</v>
      </c>
      <c r="Y83" s="8">
        <v>2.7964656909167699E-5</v>
      </c>
      <c r="Z83" s="8">
        <v>2.6135193365774598E-5</v>
      </c>
      <c r="AA83" s="8">
        <v>4.3533583724379201E-5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9.1150943825504208E-5</v>
      </c>
      <c r="E85" s="8">
        <v>8.4947170867398598E-5</v>
      </c>
      <c r="F85" s="8">
        <v>7.9389879293213607E-5</v>
      </c>
      <c r="G85" s="8">
        <v>7.4196148851496605E-5</v>
      </c>
      <c r="H85" s="8">
        <v>7.7847920054976896E-5</v>
      </c>
      <c r="I85" s="8">
        <v>9.9529088279745603E-5</v>
      </c>
      <c r="J85" s="8">
        <v>1.22168803653724E-4</v>
      </c>
      <c r="K85" s="8">
        <v>1.141764519810251E-4</v>
      </c>
      <c r="L85" s="8">
        <v>1.493904308978112E-4</v>
      </c>
      <c r="M85" s="8">
        <v>1.392228530702267E-4</v>
      </c>
      <c r="N85" s="8">
        <v>1.3011481591724262E-4</v>
      </c>
      <c r="O85" s="8">
        <v>1.2160263166448789E-4</v>
      </c>
      <c r="P85" s="8">
        <v>1.13948120247299E-4</v>
      </c>
      <c r="Q85" s="8">
        <v>1.0619276152747661E-4</v>
      </c>
      <c r="R85" s="8">
        <v>1.4119018381686361E-4</v>
      </c>
      <c r="S85" s="8">
        <v>1.3195344278274621E-4</v>
      </c>
      <c r="T85" s="8">
        <v>1.2364737966147501E-4</v>
      </c>
      <c r="U85" s="8">
        <v>1.2872265189653139E-4</v>
      </c>
      <c r="V85" s="8">
        <v>1.203015437950269E-4</v>
      </c>
      <c r="W85" s="8">
        <v>1.124313493098315E-4</v>
      </c>
      <c r="X85" s="8">
        <v>1.0535414189119139E-4</v>
      </c>
      <c r="Y85" s="8">
        <v>1.1147496249455649E-4</v>
      </c>
      <c r="Z85" s="8">
        <v>1.041822079098203E-4</v>
      </c>
      <c r="AA85" s="8">
        <v>1.1222245739189881E-4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3402.40242921858</v>
      </c>
      <c r="H87" s="8">
        <v>5952.2183050348604</v>
      </c>
      <c r="I87" s="8">
        <v>9503.3582035579911</v>
      </c>
      <c r="J87" s="8">
        <v>11763.563983137499</v>
      </c>
      <c r="K87" s="8">
        <v>11826.1752345232</v>
      </c>
      <c r="L87" s="8">
        <v>11081.753899924999</v>
      </c>
      <c r="M87" s="8">
        <v>10327.52490034</v>
      </c>
      <c r="N87" s="8">
        <v>9826.5237989138786</v>
      </c>
      <c r="O87" s="8">
        <v>9183.6670992307791</v>
      </c>
      <c r="P87" s="8">
        <v>8754.8590602031909</v>
      </c>
      <c r="Q87" s="8">
        <v>6430.3522412566099</v>
      </c>
      <c r="R87" s="8">
        <v>4682.4442876357498</v>
      </c>
      <c r="S87" s="8">
        <v>2621.3021067658701</v>
      </c>
      <c r="T87" s="8">
        <v>1678.6650049755799</v>
      </c>
      <c r="U87" s="8">
        <v>1266.1850231864698</v>
      </c>
      <c r="V87" s="8">
        <v>1183.3504886297198</v>
      </c>
      <c r="W87" s="8">
        <v>1273.6270417461701</v>
      </c>
      <c r="X87" s="8">
        <v>1104.48043198442</v>
      </c>
      <c r="Y87" s="8">
        <v>1215.1432757750802</v>
      </c>
      <c r="Z87" s="8">
        <v>1109.1557082852601</v>
      </c>
      <c r="AA87" s="8">
        <v>1120.2666581332198</v>
      </c>
    </row>
    <row r="88" spans="1:27">
      <c r="A88" s="16" t="s">
        <v>27</v>
      </c>
      <c r="B88" s="16" t="s">
        <v>9</v>
      </c>
      <c r="C88" s="8">
        <v>0</v>
      </c>
      <c r="D88" s="8">
        <v>176336.21415726206</v>
      </c>
      <c r="E88" s="8">
        <v>247650.68731820479</v>
      </c>
      <c r="F88" s="8">
        <v>307005.17316129198</v>
      </c>
      <c r="G88" s="8">
        <v>313452.28665965848</v>
      </c>
      <c r="H88" s="8">
        <v>317685.51998772222</v>
      </c>
      <c r="I88" s="8">
        <v>317731.50273979426</v>
      </c>
      <c r="J88" s="8">
        <v>316666.33607910434</v>
      </c>
      <c r="K88" s="8">
        <v>313778.79912167764</v>
      </c>
      <c r="L88" s="8">
        <v>310769.28085938049</v>
      </c>
      <c r="M88" s="8">
        <v>304945.18847584142</v>
      </c>
      <c r="N88" s="8">
        <v>299525.42126710201</v>
      </c>
      <c r="O88" s="8">
        <v>293471.00019549497</v>
      </c>
      <c r="P88" s="8">
        <v>287608.93257474428</v>
      </c>
      <c r="Q88" s="8">
        <v>268034.14329080004</v>
      </c>
      <c r="R88" s="8">
        <v>250499.19926742598</v>
      </c>
      <c r="S88" s="8">
        <v>234111.40111930433</v>
      </c>
      <c r="T88" s="8">
        <v>219374.8089236182</v>
      </c>
      <c r="U88" s="8">
        <v>204444.06383012497</v>
      </c>
      <c r="V88" s="8">
        <v>191069.21847960929</v>
      </c>
      <c r="W88" s="8">
        <v>178569.3630153191</v>
      </c>
      <c r="X88" s="8">
        <v>167328.9711812656</v>
      </c>
      <c r="Y88" s="8">
        <v>155940.48848481412</v>
      </c>
      <c r="Z88" s="8">
        <v>145738.77424428076</v>
      </c>
      <c r="AA88" s="8">
        <v>136204.46187260633</v>
      </c>
    </row>
    <row r="89" spans="1:27">
      <c r="A89" s="16" t="s">
        <v>27</v>
      </c>
      <c r="B89" s="16" t="s">
        <v>8</v>
      </c>
      <c r="C89" s="8">
        <v>0</v>
      </c>
      <c r="D89" s="8">
        <v>2.0543459939535431E-4</v>
      </c>
      <c r="E89" s="8">
        <v>2.7657486101402291E-4</v>
      </c>
      <c r="F89" s="8">
        <v>5.888579894196052E-4</v>
      </c>
      <c r="G89" s="8">
        <v>5.7778732392365847E-4</v>
      </c>
      <c r="H89" s="8">
        <v>5.8155413114167583E-4</v>
      </c>
      <c r="I89" s="8">
        <v>5.4197330354917132E-4</v>
      </c>
      <c r="J89" s="8">
        <v>5.0651710597964298E-4</v>
      </c>
      <c r="K89" s="8">
        <v>4.7338047274632134E-4</v>
      </c>
      <c r="L89" s="8">
        <v>5.689262177518532E-4</v>
      </c>
      <c r="M89" s="8">
        <v>5.3020485144759369E-4</v>
      </c>
      <c r="N89" s="8">
        <v>6.2455657117846007E-4</v>
      </c>
      <c r="O89" s="8">
        <v>7.795859600496824E-4</v>
      </c>
      <c r="P89" s="8">
        <v>9.1413813909061033E-4</v>
      </c>
      <c r="Q89" s="8">
        <v>8.6414136937630853E-4</v>
      </c>
      <c r="R89" s="8">
        <v>8.0760875620151647E-4</v>
      </c>
      <c r="S89" s="8">
        <v>7.5865515009486384E-4</v>
      </c>
      <c r="T89" s="8">
        <v>7.2645774552410839E-4</v>
      </c>
      <c r="U89" s="8">
        <v>6.7701471479130067E-4</v>
      </c>
      <c r="V89" s="8">
        <v>6.3272403233900364E-4</v>
      </c>
      <c r="W89" s="8">
        <v>6.040226440494782E-4</v>
      </c>
      <c r="X89" s="8">
        <v>5.6600127755574976E-4</v>
      </c>
      <c r="Y89" s="8">
        <v>5.4908521734664724E-4</v>
      </c>
      <c r="Z89" s="8">
        <v>5.1316375438664752E-4</v>
      </c>
      <c r="AA89" s="8">
        <v>4.7959229368571777E-4</v>
      </c>
    </row>
    <row r="90" spans="1:27">
      <c r="A90" s="16" t="s">
        <v>27</v>
      </c>
      <c r="B90" s="16" t="s">
        <v>84</v>
      </c>
      <c r="C90" s="8">
        <v>0</v>
      </c>
      <c r="D90" s="8">
        <v>6.5136830902930794E-4</v>
      </c>
      <c r="E90" s="8">
        <v>7.6698591223402506E-4</v>
      </c>
      <c r="F90" s="8">
        <v>2.5356879693698899E-3</v>
      </c>
      <c r="G90" s="8">
        <v>2.3698018398725547E-3</v>
      </c>
      <c r="H90" s="8">
        <v>2.2206301073904103E-3</v>
      </c>
      <c r="I90" s="8">
        <v>2.0694930545853757E-3</v>
      </c>
      <c r="J90" s="8">
        <v>1.9341056579523048E-3</v>
      </c>
      <c r="K90" s="8">
        <v>1.8075753807603801E-3</v>
      </c>
      <c r="L90" s="8">
        <v>1.693794073562726E-3</v>
      </c>
      <c r="M90" s="8">
        <v>1.5785137108022052E-3</v>
      </c>
      <c r="N90" s="8">
        <v>1.4752464582827541E-3</v>
      </c>
      <c r="O90" s="8">
        <v>1.378735007356878E-3</v>
      </c>
      <c r="P90" s="8">
        <v>1.348534215346217E-3</v>
      </c>
      <c r="Q90" s="8">
        <v>1.256752388991674E-3</v>
      </c>
      <c r="R90" s="8">
        <v>1.599938389959374E-3</v>
      </c>
      <c r="S90" s="8">
        <v>1.4952695229100441E-3</v>
      </c>
      <c r="T90" s="8">
        <v>1.401146908306859E-3</v>
      </c>
      <c r="U90" s="8">
        <v>1.34425325173875E-3</v>
      </c>
      <c r="V90" s="8">
        <v>1.2563114498732148E-3</v>
      </c>
      <c r="W90" s="8">
        <v>1.3112178446518402E-3</v>
      </c>
      <c r="X90" s="8">
        <v>1.06396578398168E-3</v>
      </c>
      <c r="Y90" s="8">
        <v>1.0588162356751322E-3</v>
      </c>
      <c r="Z90" s="8">
        <v>9.0378272432870704E-4</v>
      </c>
      <c r="AA90" s="8">
        <v>9.9171181570991015E-4</v>
      </c>
    </row>
    <row r="91" spans="1:27">
      <c r="A91" s="16" t="s">
        <v>27</v>
      </c>
      <c r="B91" s="16" t="s">
        <v>187</v>
      </c>
      <c r="C91" s="8">
        <v>0</v>
      </c>
      <c r="D91" s="8">
        <v>0</v>
      </c>
      <c r="E91" s="8">
        <v>5.0910892088077201E-4</v>
      </c>
      <c r="F91" s="8">
        <v>9.51865677916242E-4</v>
      </c>
      <c r="G91" s="8">
        <v>8.8959409126273094E-4</v>
      </c>
      <c r="H91" s="8">
        <v>8.3359688104591497E-4</v>
      </c>
      <c r="I91" s="8">
        <v>8.2623920406546102E-4</v>
      </c>
      <c r="J91" s="8">
        <v>7.7218617180872101E-4</v>
      </c>
      <c r="K91" s="8">
        <v>7.2166931924639893E-4</v>
      </c>
      <c r="L91" s="8">
        <v>6.7624245662020299E-4</v>
      </c>
      <c r="M91" s="8">
        <v>6.3021710033278405E-4</v>
      </c>
      <c r="N91" s="8">
        <v>5.8898794407219804E-4</v>
      </c>
      <c r="O91" s="8">
        <v>5.5045602234406394E-4</v>
      </c>
      <c r="P91" s="8">
        <v>5.3972459951609996E-4</v>
      </c>
      <c r="Q91" s="8">
        <v>5.0299070807431406E-4</v>
      </c>
      <c r="R91" s="8">
        <v>5.9623605593641109E-4</v>
      </c>
      <c r="S91" s="8">
        <v>5.5722995866387302E-4</v>
      </c>
      <c r="T91" s="8">
        <v>5.9390117823683998E-4</v>
      </c>
      <c r="U91" s="8">
        <v>5.7028569390054392E-4</v>
      </c>
      <c r="V91" s="8">
        <v>5.3297728387075092E-4</v>
      </c>
      <c r="W91" s="8">
        <v>5.3252811365868803E-4</v>
      </c>
      <c r="X91" s="8">
        <v>4.9900710782041599E-4</v>
      </c>
      <c r="Y91" s="8">
        <v>5.1047106367164399E-4</v>
      </c>
      <c r="Z91" s="8">
        <v>4.85972454862038E-4</v>
      </c>
      <c r="AA91" s="8">
        <v>5.0928626450390604E-4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176336.21516198717</v>
      </c>
      <c r="E93" s="70">
        <v>247650.68900872904</v>
      </c>
      <c r="F93" s="70">
        <v>307005.17736653966</v>
      </c>
      <c r="G93" s="70">
        <v>316854.69307543855</v>
      </c>
      <c r="H93" s="70">
        <v>323637.74207683571</v>
      </c>
      <c r="I93" s="70">
        <v>327234.86454624165</v>
      </c>
      <c r="J93" s="70">
        <v>328429.90345857915</v>
      </c>
      <c r="K93" s="70">
        <v>325604.97753034788</v>
      </c>
      <c r="L93" s="70">
        <v>321851.03790139442</v>
      </c>
      <c r="M93" s="70">
        <v>315272.71630441834</v>
      </c>
      <c r="N93" s="70">
        <v>309351.94793172396</v>
      </c>
      <c r="O93" s="70">
        <v>302654.6701688458</v>
      </c>
      <c r="P93" s="70">
        <v>296363.79459227965</v>
      </c>
      <c r="Q93" s="70">
        <v>274464.49830033147</v>
      </c>
      <c r="R93" s="70">
        <v>255181.64673573372</v>
      </c>
      <c r="S93" s="70">
        <v>236732.70620254148</v>
      </c>
      <c r="T93" s="70">
        <v>221053.47680501005</v>
      </c>
      <c r="U93" s="70">
        <v>205710.25160272303</v>
      </c>
      <c r="V93" s="70">
        <v>192252.57153778258</v>
      </c>
      <c r="W93" s="70">
        <v>179842.99264271313</v>
      </c>
      <c r="X93" s="70">
        <v>168433.45387142437</v>
      </c>
      <c r="Y93" s="70">
        <v>157155.63401840132</v>
      </c>
      <c r="Z93" s="70">
        <v>146847.93198580234</v>
      </c>
      <c r="AA93" s="70">
        <v>137324.730667086</v>
      </c>
    </row>
  </sheetData>
  <sheetProtection algorithmName="SHA-512" hashValue="Zt80TH0m7w8gjMWPmC4GZVHKfwU1zfF7dA8ZFIiZARmXDSwr0YsNdtU7oEYA/EF9jTEAKhNyNK20wEjKC8Q/qA==" saltValue="8qqNJOs0Beq7peGvrU7oM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EBF2-629F-4C16-9539-EF398CB684D4}">
  <sheetPr codeName="Sheet37">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234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288060.49581996992</v>
      </c>
      <c r="F6" s="8">
        <v>335223.67073860468</v>
      </c>
      <c r="G6" s="8">
        <v>0</v>
      </c>
      <c r="H6" s="8">
        <v>9364.4925341669987</v>
      </c>
      <c r="I6" s="8">
        <v>0</v>
      </c>
      <c r="J6" s="8">
        <v>7.06013463312169E-6</v>
      </c>
      <c r="K6" s="8">
        <v>66479.283659348817</v>
      </c>
      <c r="L6" s="8">
        <v>1663.6620768831801</v>
      </c>
      <c r="M6" s="8">
        <v>26421.914230699134</v>
      </c>
      <c r="N6" s="8">
        <v>0</v>
      </c>
      <c r="O6" s="8">
        <v>6242.7527796225113</v>
      </c>
      <c r="P6" s="8">
        <v>0</v>
      </c>
      <c r="Q6" s="8">
        <v>19750.727472756542</v>
      </c>
      <c r="R6" s="8">
        <v>4069.3180972271034</v>
      </c>
      <c r="S6" s="8">
        <v>1.5349365768108309E-3</v>
      </c>
      <c r="T6" s="8">
        <v>4.3074549727820998E-6</v>
      </c>
      <c r="U6" s="8">
        <v>0</v>
      </c>
      <c r="V6" s="8">
        <v>3.8722831051855402E-6</v>
      </c>
      <c r="W6" s="8">
        <v>0</v>
      </c>
      <c r="X6" s="8">
        <v>0</v>
      </c>
      <c r="Y6" s="8">
        <v>0</v>
      </c>
      <c r="Z6" s="8">
        <v>0</v>
      </c>
      <c r="AA6" s="8">
        <v>0</v>
      </c>
    </row>
    <row r="7" spans="1:27">
      <c r="A7" s="16" t="s">
        <v>17</v>
      </c>
      <c r="B7" s="16" t="s">
        <v>11</v>
      </c>
      <c r="C7" s="8">
        <v>0</v>
      </c>
      <c r="D7" s="8">
        <v>51957.124799999998</v>
      </c>
      <c r="E7" s="8">
        <v>2.3185371429186724E-3</v>
      </c>
      <c r="F7" s="8">
        <v>186817.54100472503</v>
      </c>
      <c r="G7" s="8">
        <v>47755.001571759996</v>
      </c>
      <c r="H7" s="8">
        <v>21740.8331289048</v>
      </c>
      <c r="I7" s="8">
        <v>0</v>
      </c>
      <c r="J7" s="8">
        <v>0</v>
      </c>
      <c r="K7" s="8">
        <v>1.9348662860632803E-4</v>
      </c>
      <c r="L7" s="8">
        <v>0</v>
      </c>
      <c r="M7" s="8">
        <v>7.6325157808149993E-6</v>
      </c>
      <c r="N7" s="8">
        <v>0</v>
      </c>
      <c r="O7" s="8">
        <v>0</v>
      </c>
      <c r="P7" s="8">
        <v>0</v>
      </c>
      <c r="Q7" s="8">
        <v>5.8164083730878895E-6</v>
      </c>
      <c r="R7" s="8">
        <v>0</v>
      </c>
      <c r="S7" s="8">
        <v>2.3622683774553702E-6</v>
      </c>
      <c r="T7" s="8">
        <v>0</v>
      </c>
      <c r="U7" s="8">
        <v>0</v>
      </c>
      <c r="V7" s="8">
        <v>2.94143330683053E-6</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51957.124799999998</v>
      </c>
      <c r="E18" s="74">
        <v>288060.49813850707</v>
      </c>
      <c r="F18" s="74">
        <v>522041.21174332971</v>
      </c>
      <c r="G18" s="74">
        <v>47755.001571759996</v>
      </c>
      <c r="H18" s="74">
        <v>31105.325663071799</v>
      </c>
      <c r="I18" s="74">
        <v>0</v>
      </c>
      <c r="J18" s="74">
        <v>7.06013463312169E-6</v>
      </c>
      <c r="K18" s="74">
        <v>66479.283852835448</v>
      </c>
      <c r="L18" s="74">
        <v>1663.6620768831801</v>
      </c>
      <c r="M18" s="74">
        <v>26421.91423833165</v>
      </c>
      <c r="N18" s="74">
        <v>0</v>
      </c>
      <c r="O18" s="74">
        <v>6242.7527796225113</v>
      </c>
      <c r="P18" s="74">
        <v>0</v>
      </c>
      <c r="Q18" s="74">
        <v>19750.72747857295</v>
      </c>
      <c r="R18" s="74">
        <v>4069.3180972271034</v>
      </c>
      <c r="S18" s="74">
        <v>1.5372988451882862E-3</v>
      </c>
      <c r="T18" s="74">
        <v>4.3074549727820998E-6</v>
      </c>
      <c r="U18" s="74">
        <v>0</v>
      </c>
      <c r="V18" s="74">
        <v>6.8137164120160702E-6</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61740.403261442363</v>
      </c>
      <c r="F21" s="8">
        <v>144300.7656157781</v>
      </c>
      <c r="G21" s="8">
        <v>0</v>
      </c>
      <c r="H21" s="8">
        <v>0</v>
      </c>
      <c r="I21" s="8">
        <v>0</v>
      </c>
      <c r="J21" s="8">
        <v>0</v>
      </c>
      <c r="K21" s="8">
        <v>0</v>
      </c>
      <c r="L21" s="8">
        <v>0</v>
      </c>
      <c r="M21" s="8">
        <v>0</v>
      </c>
      <c r="N21" s="8">
        <v>0</v>
      </c>
      <c r="O21" s="8">
        <v>6242.7527625507601</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61740.403261442363</v>
      </c>
      <c r="F33" s="74">
        <v>144300.7656157781</v>
      </c>
      <c r="G33" s="74">
        <v>0</v>
      </c>
      <c r="H33" s="74">
        <v>0</v>
      </c>
      <c r="I33" s="74">
        <v>0</v>
      </c>
      <c r="J33" s="74">
        <v>0</v>
      </c>
      <c r="K33" s="74">
        <v>0</v>
      </c>
      <c r="L33" s="74">
        <v>0</v>
      </c>
      <c r="M33" s="74">
        <v>0</v>
      </c>
      <c r="N33" s="74">
        <v>0</v>
      </c>
      <c r="O33" s="74">
        <v>6242.7527625507601</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226320.09255852757</v>
      </c>
      <c r="F36" s="8">
        <v>190922.90512282657</v>
      </c>
      <c r="G36" s="8">
        <v>0</v>
      </c>
      <c r="H36" s="8">
        <v>9364.4925341669987</v>
      </c>
      <c r="I36" s="8">
        <v>0</v>
      </c>
      <c r="J36" s="8">
        <v>7.06013463312169E-6</v>
      </c>
      <c r="K36" s="8">
        <v>66479.283659348817</v>
      </c>
      <c r="L36" s="8">
        <v>1663.6620768831801</v>
      </c>
      <c r="M36" s="8">
        <v>26421.914230699134</v>
      </c>
      <c r="N36" s="8">
        <v>0</v>
      </c>
      <c r="O36" s="8">
        <v>1.7071751503505401E-5</v>
      </c>
      <c r="P36" s="8">
        <v>0</v>
      </c>
      <c r="Q36" s="8">
        <v>19750.727472756542</v>
      </c>
      <c r="R36" s="8">
        <v>4069.3180972271034</v>
      </c>
      <c r="S36" s="8">
        <v>1.5349365768108309E-3</v>
      </c>
      <c r="T36" s="8">
        <v>4.3074549727820998E-6</v>
      </c>
      <c r="U36" s="8">
        <v>0</v>
      </c>
      <c r="V36" s="8">
        <v>3.8722831051855402E-6</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226320.09255852757</v>
      </c>
      <c r="F48" s="74">
        <v>190922.90512282657</v>
      </c>
      <c r="G48" s="74">
        <v>0</v>
      </c>
      <c r="H48" s="74">
        <v>9364.4925341669987</v>
      </c>
      <c r="I48" s="74">
        <v>0</v>
      </c>
      <c r="J48" s="74">
        <v>7.06013463312169E-6</v>
      </c>
      <c r="K48" s="74">
        <v>66479.283659348817</v>
      </c>
      <c r="L48" s="74">
        <v>1663.6620768831801</v>
      </c>
      <c r="M48" s="74">
        <v>26421.914230699134</v>
      </c>
      <c r="N48" s="74">
        <v>0</v>
      </c>
      <c r="O48" s="74">
        <v>1.7071751503505401E-5</v>
      </c>
      <c r="P48" s="74">
        <v>0</v>
      </c>
      <c r="Q48" s="74">
        <v>19750.727472756542</v>
      </c>
      <c r="R48" s="74">
        <v>4069.3180972271034</v>
      </c>
      <c r="S48" s="74">
        <v>1.5349365768108309E-3</v>
      </c>
      <c r="T48" s="74">
        <v>4.3074549727820998E-6</v>
      </c>
      <c r="U48" s="74">
        <v>0</v>
      </c>
      <c r="V48" s="74">
        <v>3.8722831051855402E-6</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51957.124799999998</v>
      </c>
      <c r="E52" s="8">
        <v>2.3185371429186724E-3</v>
      </c>
      <c r="F52" s="8">
        <v>186817.54100472503</v>
      </c>
      <c r="G52" s="8">
        <v>47755.001571759996</v>
      </c>
      <c r="H52" s="8">
        <v>21740.8331289048</v>
      </c>
      <c r="I52" s="8">
        <v>0</v>
      </c>
      <c r="J52" s="8">
        <v>0</v>
      </c>
      <c r="K52" s="8">
        <v>1.9348662860632803E-4</v>
      </c>
      <c r="L52" s="8">
        <v>0</v>
      </c>
      <c r="M52" s="8">
        <v>7.6325157808149993E-6</v>
      </c>
      <c r="N52" s="8">
        <v>0</v>
      </c>
      <c r="O52" s="8">
        <v>0</v>
      </c>
      <c r="P52" s="8">
        <v>0</v>
      </c>
      <c r="Q52" s="8">
        <v>5.8164083730878895E-6</v>
      </c>
      <c r="R52" s="8">
        <v>0</v>
      </c>
      <c r="S52" s="8">
        <v>2.3622683774553702E-6</v>
      </c>
      <c r="T52" s="8">
        <v>0</v>
      </c>
      <c r="U52" s="8">
        <v>0</v>
      </c>
      <c r="V52" s="8">
        <v>2.94143330683053E-6</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51957.124799999998</v>
      </c>
      <c r="E63" s="74">
        <v>2.3185371429186724E-3</v>
      </c>
      <c r="F63" s="74">
        <v>186817.54100472503</v>
      </c>
      <c r="G63" s="74">
        <v>47755.001571759996</v>
      </c>
      <c r="H63" s="74">
        <v>21740.8331289048</v>
      </c>
      <c r="I63" s="74">
        <v>0</v>
      </c>
      <c r="J63" s="74">
        <v>0</v>
      </c>
      <c r="K63" s="74">
        <v>1.9348662860632803E-4</v>
      </c>
      <c r="L63" s="74">
        <v>0</v>
      </c>
      <c r="M63" s="74">
        <v>7.6325157808149993E-6</v>
      </c>
      <c r="N63" s="74">
        <v>0</v>
      </c>
      <c r="O63" s="74">
        <v>0</v>
      </c>
      <c r="P63" s="74">
        <v>0</v>
      </c>
      <c r="Q63" s="74">
        <v>5.8164083730878895E-6</v>
      </c>
      <c r="R63" s="74">
        <v>0</v>
      </c>
      <c r="S63" s="74">
        <v>2.3622683774553702E-6</v>
      </c>
      <c r="T63" s="74">
        <v>0</v>
      </c>
      <c r="U63" s="74">
        <v>0</v>
      </c>
      <c r="V63" s="74">
        <v>2.94143330683053E-6</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G5v60cGOIX9YwhaTO7/A+F6MHY9oPDX52qzlslffIku22LA/4hQTdsnAeqvycnwm/g1HYOmGTvOfWvWNuHQvQ==" saltValue="ARvZ2ibYLkILlY5EKMxqg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5"/>
  <cols>
    <col min="1" max="1" width="11.5703125" bestFit="1" customWidth="1"/>
    <col min="2" max="2" width="3.5703125" bestFit="1" customWidth="1"/>
    <col min="3" max="3" width="66.7109375" customWidth="1"/>
    <col min="4" max="24" width="9.42578125" customWidth="1"/>
  </cols>
  <sheetData>
    <row r="1" spans="1:3">
      <c r="A1" s="1" t="s">
        <v>0</v>
      </c>
    </row>
    <row r="3" spans="1:3">
      <c r="A3" s="20">
        <v>45961</v>
      </c>
      <c r="B3" s="21">
        <v>1</v>
      </c>
      <c r="C3" s="22" t="s">
        <v>216</v>
      </c>
    </row>
    <row r="4" spans="1:3">
      <c r="A4" s="2"/>
      <c r="B4" s="21"/>
    </row>
    <row r="6" spans="1:3">
      <c r="A6" s="2"/>
      <c r="B6" s="3"/>
    </row>
    <row r="7" spans="1:3">
      <c r="A7" s="2"/>
      <c r="B7" s="3"/>
    </row>
    <row r="8" spans="1:3">
      <c r="A8" s="2"/>
      <c r="B8" s="3"/>
    </row>
    <row r="9" spans="1:3">
      <c r="A9" s="2"/>
      <c r="B9" s="3"/>
    </row>
    <row r="10" spans="1:3">
      <c r="A10" s="2"/>
      <c r="B10" s="3"/>
    </row>
    <row r="11" spans="1:3">
      <c r="A11" s="2"/>
      <c r="B11" s="3"/>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sheetData>
  <sheetProtection algorithmName="SHA-512" hashValue="fML7IJGC+3UmQ6lLlPvqEHuL/Nlmt138TMZHNsZ1Hq2sFRdHPUprNrAmJY0nMURGoP893vnGJZWf9cjtWFIuMw==" saltValue="7q9md97zz/8S+adJrjdwvQ=="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F07F-1685-47E8-AA47-970599F238EB}">
  <sheetPr codeName="Sheet38">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235</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5" customHeight="1">
      <c r="A2" s="19" t="s">
        <v>69</v>
      </c>
      <c r="B2" s="79" t="s">
        <v>273</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2633.14193212996</v>
      </c>
      <c r="E6" s="8">
        <v>3462.308195364611</v>
      </c>
      <c r="F6" s="8">
        <v>71894.868552639033</v>
      </c>
      <c r="G6" s="8">
        <v>67191.465918424321</v>
      </c>
      <c r="H6" s="8">
        <v>62961.969928368642</v>
      </c>
      <c r="I6" s="8">
        <v>58676.75081781605</v>
      </c>
      <c r="J6" s="8">
        <v>54838.084861218078</v>
      </c>
      <c r="K6" s="8">
        <v>51250.546585014003</v>
      </c>
      <c r="L6" s="8">
        <v>48024.482406960735</v>
      </c>
      <c r="M6" s="8">
        <v>44755.91520647992</v>
      </c>
      <c r="N6" s="8">
        <v>41827.958125273479</v>
      </c>
      <c r="O6" s="8">
        <v>39091.54963892277</v>
      </c>
      <c r="P6" s="8">
        <v>36630.856897915597</v>
      </c>
      <c r="Q6" s="8">
        <v>34137.744814635611</v>
      </c>
      <c r="R6" s="8">
        <v>31904.43439733472</v>
      </c>
      <c r="S6" s="8">
        <v>29817.228400439388</v>
      </c>
      <c r="T6" s="8">
        <v>27940.325638605547</v>
      </c>
      <c r="U6" s="8">
        <v>26038.694899963182</v>
      </c>
      <c r="V6" s="8">
        <v>24335.228871727584</v>
      </c>
      <c r="W6" s="8">
        <v>22743.204546732748</v>
      </c>
      <c r="X6" s="8">
        <v>21311.589815386265</v>
      </c>
      <c r="Y6" s="8">
        <v>19861.113725526986</v>
      </c>
      <c r="Z6" s="8">
        <v>18561.788523413994</v>
      </c>
      <c r="AA6" s="8">
        <v>17347.465905005982</v>
      </c>
    </row>
    <row r="7" spans="1:27">
      <c r="A7" s="16" t="s">
        <v>24</v>
      </c>
      <c r="B7" s="16" t="s">
        <v>14</v>
      </c>
      <c r="C7" s="8">
        <v>0</v>
      </c>
      <c r="D7" s="8">
        <v>1.1547453955163246E-4</v>
      </c>
      <c r="E7" s="8">
        <v>1.1528011757337104E-4</v>
      </c>
      <c r="F7" s="8">
        <v>5048.3651824711515</v>
      </c>
      <c r="G7" s="8">
        <v>4718.0983076865368</v>
      </c>
      <c r="H7" s="8">
        <v>4421.1085473711883</v>
      </c>
      <c r="I7" s="8">
        <v>6754.0952513615148</v>
      </c>
      <c r="J7" s="8">
        <v>7980.1588114861615</v>
      </c>
      <c r="K7" s="8">
        <v>9663.2091693021612</v>
      </c>
      <c r="L7" s="8">
        <v>9054.9398997937624</v>
      </c>
      <c r="M7" s="8">
        <v>10752.110847599521</v>
      </c>
      <c r="N7" s="8">
        <v>20298.719394026266</v>
      </c>
      <c r="O7" s="8">
        <v>18970.765791151891</v>
      </c>
      <c r="P7" s="8">
        <v>17776.614476970226</v>
      </c>
      <c r="Q7" s="8">
        <v>23940.116357957719</v>
      </c>
      <c r="R7" s="8">
        <v>36133.375488670805</v>
      </c>
      <c r="S7" s="8">
        <v>33769.509802749992</v>
      </c>
      <c r="T7" s="8">
        <v>36959.810005690924</v>
      </c>
      <c r="U7" s="8">
        <v>35560.081101377866</v>
      </c>
      <c r="V7" s="8">
        <v>34556.032731348212</v>
      </c>
      <c r="W7" s="8">
        <v>33568.430634090015</v>
      </c>
      <c r="X7" s="8">
        <v>31455.40124403072</v>
      </c>
      <c r="Y7" s="8">
        <v>29321.824197546011</v>
      </c>
      <c r="Z7" s="8">
        <v>27405.829126529989</v>
      </c>
      <c r="AA7" s="8">
        <v>25615.586722290762</v>
      </c>
    </row>
    <row r="8" spans="1:27">
      <c r="A8" s="16" t="s">
        <v>25</v>
      </c>
      <c r="B8" s="16" t="s">
        <v>14</v>
      </c>
      <c r="C8" s="8">
        <v>0</v>
      </c>
      <c r="D8" s="8">
        <v>6.9680108542337496E-5</v>
      </c>
      <c r="E8" s="8">
        <v>1.57797408064015E-4</v>
      </c>
      <c r="F8" s="8">
        <v>21626.265949579203</v>
      </c>
      <c r="G8" s="8">
        <v>20211.463498650202</v>
      </c>
      <c r="H8" s="8">
        <v>32502.721771227098</v>
      </c>
      <c r="I8" s="8">
        <v>47436.021494869594</v>
      </c>
      <c r="J8" s="8">
        <v>60605.111243061801</v>
      </c>
      <c r="K8" s="8">
        <v>88582.708893273899</v>
      </c>
      <c r="L8" s="8">
        <v>87803.43483717319</v>
      </c>
      <c r="M8" s="8">
        <v>83148.745534865608</v>
      </c>
      <c r="N8" s="8">
        <v>77709.107954865904</v>
      </c>
      <c r="O8" s="8">
        <v>78230.608398024473</v>
      </c>
      <c r="P8" s="8">
        <v>75458.0139580307</v>
      </c>
      <c r="Q8" s="8">
        <v>72279.337142443939</v>
      </c>
      <c r="R8" s="8">
        <v>68597.185285627245</v>
      </c>
      <c r="S8" s="8">
        <v>64109.518946998804</v>
      </c>
      <c r="T8" s="8">
        <v>60074.022033706227</v>
      </c>
      <c r="U8" s="8">
        <v>55985.357915309323</v>
      </c>
      <c r="V8" s="8">
        <v>52322.764392257915</v>
      </c>
      <c r="W8" s="8">
        <v>48899.779792228619</v>
      </c>
      <c r="X8" s="8">
        <v>45821.689149006481</v>
      </c>
      <c r="Y8" s="8">
        <v>42703.045017558754</v>
      </c>
      <c r="Z8" s="8">
        <v>39909.38785576159</v>
      </c>
      <c r="AA8" s="8">
        <v>37298.493312753002</v>
      </c>
    </row>
    <row r="9" spans="1:27">
      <c r="A9" s="16" t="s">
        <v>26</v>
      </c>
      <c r="B9" s="16" t="s">
        <v>14</v>
      </c>
      <c r="C9" s="8">
        <v>0</v>
      </c>
      <c r="D9" s="8">
        <v>9.5021799540863093E-5</v>
      </c>
      <c r="E9" s="8">
        <v>1.17111681805451E-4</v>
      </c>
      <c r="F9" s="8">
        <v>2.9697553940769402E-4</v>
      </c>
      <c r="G9" s="8">
        <v>2.77547233013999E-4</v>
      </c>
      <c r="H9" s="8">
        <v>2.6007648887931201E-4</v>
      </c>
      <c r="I9" s="8">
        <v>2.4237556971124199E-4</v>
      </c>
      <c r="J9" s="8">
        <v>2.26519223966106E-4</v>
      </c>
      <c r="K9" s="8">
        <v>2.11700209255154E-4</v>
      </c>
      <c r="L9" s="8">
        <v>2.5088291146345198E-4</v>
      </c>
      <c r="M9" s="8">
        <v>2.3380771118064101E-4</v>
      </c>
      <c r="N9" s="8">
        <v>2.5612208170808096E-4</v>
      </c>
      <c r="O9" s="8">
        <v>2.48156813122237E-4</v>
      </c>
      <c r="P9" s="8">
        <v>3.2221268832679302E-4</v>
      </c>
      <c r="Q9" s="8">
        <v>3.1154023411301203E-4</v>
      </c>
      <c r="R9" s="8">
        <v>5.9147918365611398E-4</v>
      </c>
      <c r="S9" s="8">
        <v>5.52784283636795E-4</v>
      </c>
      <c r="T9" s="8">
        <v>5.1798821423909504E-4</v>
      </c>
      <c r="U9" s="8">
        <v>5.0849310450357696E-4</v>
      </c>
      <c r="V9" s="8">
        <v>4.7522720033827E-4</v>
      </c>
      <c r="W9" s="8">
        <v>4.4413757028589402E-4</v>
      </c>
      <c r="X9" s="8">
        <v>4.1618047712087204E-4</v>
      </c>
      <c r="Y9" s="8">
        <v>3.8785505248679805E-4</v>
      </c>
      <c r="Z9" s="8">
        <v>3.6248135736333695E-4</v>
      </c>
      <c r="AA9" s="8">
        <v>3.3876762360969699E-4</v>
      </c>
    </row>
    <row r="10" spans="1:27">
      <c r="A10" s="16" t="s">
        <v>27</v>
      </c>
      <c r="B10" s="16" t="s">
        <v>14</v>
      </c>
      <c r="C10" s="8">
        <v>0</v>
      </c>
      <c r="D10" s="8">
        <v>0</v>
      </c>
      <c r="E10" s="8">
        <v>0</v>
      </c>
      <c r="F10" s="8">
        <v>0</v>
      </c>
      <c r="G10" s="8">
        <v>7316.6252972252796</v>
      </c>
      <c r="H10" s="8">
        <v>8913.813594429299</v>
      </c>
      <c r="I10" s="8">
        <v>9716.0826567415843</v>
      </c>
      <c r="J10" s="8">
        <v>10095.56679831001</v>
      </c>
      <c r="K10" s="8">
        <v>9435.1091546711505</v>
      </c>
      <c r="L10" s="8">
        <v>8841.1980728289927</v>
      </c>
      <c r="M10" s="8">
        <v>8499.8220144208844</v>
      </c>
      <c r="N10" s="8">
        <v>7943.7588897695859</v>
      </c>
      <c r="O10" s="8">
        <v>7424.07372668883</v>
      </c>
      <c r="P10" s="8">
        <v>6956.7511340348728</v>
      </c>
      <c r="Q10" s="8">
        <v>6483.2716202712336</v>
      </c>
      <c r="R10" s="8">
        <v>6059.1323537060462</v>
      </c>
      <c r="S10" s="8">
        <v>5662.7405159050631</v>
      </c>
      <c r="T10" s="8">
        <v>5306.288428164331</v>
      </c>
      <c r="U10" s="8">
        <v>4945.1401253933373</v>
      </c>
      <c r="V10" s="8">
        <v>4621.62628412709</v>
      </c>
      <c r="W10" s="8">
        <v>4319.2768998503279</v>
      </c>
      <c r="X10" s="8">
        <v>4047.391712076379</v>
      </c>
      <c r="Y10" s="8">
        <v>3771.9244683985921</v>
      </c>
      <c r="Z10" s="8">
        <v>3525.1630535962722</v>
      </c>
      <c r="AA10" s="8">
        <v>3294.5449089854396</v>
      </c>
    </row>
    <row r="11" spans="1:27">
      <c r="A11" s="75" t="s">
        <v>17</v>
      </c>
      <c r="B11" s="75" t="s">
        <v>83</v>
      </c>
      <c r="C11" s="74">
        <v>0</v>
      </c>
      <c r="D11" s="74">
        <v>2633.1422123064076</v>
      </c>
      <c r="E11" s="74">
        <v>3462.3085855538184</v>
      </c>
      <c r="F11" s="74">
        <v>98569.499981664936</v>
      </c>
      <c r="G11" s="74">
        <v>99437.653299533587</v>
      </c>
      <c r="H11" s="74">
        <v>108799.61410147272</v>
      </c>
      <c r="I11" s="74">
        <v>122582.95046316431</v>
      </c>
      <c r="J11" s="74">
        <v>133518.92194059529</v>
      </c>
      <c r="K11" s="74">
        <v>158931.57401396142</v>
      </c>
      <c r="L11" s="74">
        <v>153724.05546763958</v>
      </c>
      <c r="M11" s="74">
        <v>147156.59383717366</v>
      </c>
      <c r="N11" s="74">
        <v>147779.54462005731</v>
      </c>
      <c r="O11" s="74">
        <v>143716.99780294477</v>
      </c>
      <c r="P11" s="74">
        <v>136822.23678916408</v>
      </c>
      <c r="Q11" s="74">
        <v>136840.47024684874</v>
      </c>
      <c r="R11" s="74">
        <v>142694.12811681803</v>
      </c>
      <c r="S11" s="74">
        <v>133358.99821887753</v>
      </c>
      <c r="T11" s="74">
        <v>130280.44662415524</v>
      </c>
      <c r="U11" s="74">
        <v>122529.27455053682</v>
      </c>
      <c r="V11" s="74">
        <v>115835.65275468801</v>
      </c>
      <c r="W11" s="74">
        <v>109530.69231703927</v>
      </c>
      <c r="X11" s="74">
        <v>102636.07233668033</v>
      </c>
      <c r="Y11" s="74">
        <v>95657.907796885382</v>
      </c>
      <c r="Z11" s="74">
        <v>89402.168921783203</v>
      </c>
      <c r="AA11" s="74">
        <v>83556.091187802813</v>
      </c>
    </row>
  </sheetData>
  <sheetProtection algorithmName="SHA-512" hashValue="X/Cte+98BqnaMRayso76ltcG9Q9v90om3UvZYeOolENJm5Y/n5xGuxiGXpYSehZGkZjsUwOv7X8D9a0foPN7AA==" saltValue="RVLHKBeJK3Xafq2y8PK4kw=="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B00E-185D-4ECA-BD18-1BB9EEC45DAD}">
  <sheetPr codeName="Sheet39">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3.2664330600000002E-4</v>
      </c>
      <c r="D6" s="8">
        <v>3.2438558000000002E-4</v>
      </c>
      <c r="E6" s="8">
        <v>3.4637979600000003E-4</v>
      </c>
      <c r="F6" s="8">
        <v>455.30281714132298</v>
      </c>
      <c r="G6" s="8">
        <v>3.2200601699999999E-4</v>
      </c>
      <c r="H6" s="8">
        <v>3.1488320500000001E-4</v>
      </c>
      <c r="I6" s="8">
        <v>4.5632925706209999</v>
      </c>
      <c r="J6" s="8">
        <v>3.29393864E-4</v>
      </c>
      <c r="K6" s="8">
        <v>3.36749261E-4</v>
      </c>
      <c r="L6" s="8">
        <v>297.71339309933103</v>
      </c>
      <c r="M6" s="8">
        <v>3.3449715500000004E-4</v>
      </c>
      <c r="N6" s="8">
        <v>14049.727258836949</v>
      </c>
      <c r="O6" s="8">
        <v>3.9738513499999999E-4</v>
      </c>
      <c r="P6" s="8">
        <v>286.43406020018398</v>
      </c>
      <c r="Q6" s="8">
        <v>140.67693260573699</v>
      </c>
      <c r="R6" s="8">
        <v>282.63371316164597</v>
      </c>
      <c r="S6" s="8">
        <v>9.1936731952869994</v>
      </c>
      <c r="T6" s="8">
        <v>261.19404425721302</v>
      </c>
      <c r="U6" s="8">
        <v>2595.4372117952098</v>
      </c>
      <c r="V6" s="8">
        <v>124.249950588749</v>
      </c>
      <c r="W6" s="8">
        <v>342.53883636114199</v>
      </c>
      <c r="X6" s="8">
        <v>257.55895354471903</v>
      </c>
      <c r="Y6" s="8">
        <v>328.07940446724598</v>
      </c>
      <c r="Z6" s="8">
        <v>245.12270881353399</v>
      </c>
      <c r="AA6" s="8">
        <v>77.640999169210005</v>
      </c>
    </row>
    <row r="7" spans="1:27">
      <c r="A7" s="16" t="s">
        <v>24</v>
      </c>
      <c r="B7" s="16" t="s">
        <v>6</v>
      </c>
      <c r="C7" s="8">
        <v>2.8347572200000003E-4</v>
      </c>
      <c r="D7" s="8">
        <v>2.8443566199999999E-4</v>
      </c>
      <c r="E7" s="8">
        <v>3.0193005700000005E-4</v>
      </c>
      <c r="F7" s="8">
        <v>14716.509219734648</v>
      </c>
      <c r="G7" s="8">
        <v>2.8312691200000001E-4</v>
      </c>
      <c r="H7" s="8">
        <v>2.7899164699999999E-4</v>
      </c>
      <c r="I7" s="8">
        <v>94.325949666176996</v>
      </c>
      <c r="J7" s="8">
        <v>12294.118476947029</v>
      </c>
      <c r="K7" s="8">
        <v>2.9065941000000001E-4</v>
      </c>
      <c r="L7" s="8">
        <v>1536.1786145385101</v>
      </c>
      <c r="M7" s="8">
        <v>2.9623394999999997E-4</v>
      </c>
      <c r="N7" s="8">
        <v>24631.015556991802</v>
      </c>
      <c r="O7" s="8">
        <v>1088.8203913476782</v>
      </c>
      <c r="P7" s="8">
        <v>4977.7643151767534</v>
      </c>
      <c r="Q7" s="8">
        <v>4734.6871984676454</v>
      </c>
      <c r="R7" s="8">
        <v>3887.803675647182</v>
      </c>
      <c r="S7" s="8">
        <v>9960.2596569497873</v>
      </c>
      <c r="T7" s="8">
        <v>5271.7472147506905</v>
      </c>
      <c r="U7" s="8">
        <v>11746.180306962311</v>
      </c>
      <c r="V7" s="8">
        <v>6355.2035143123576</v>
      </c>
      <c r="W7" s="8">
        <v>9057.762555405563</v>
      </c>
      <c r="X7" s="8">
        <v>9585.8022392233088</v>
      </c>
      <c r="Y7" s="8">
        <v>28034.317657066309</v>
      </c>
      <c r="Z7" s="8">
        <v>11874.342014474938</v>
      </c>
      <c r="AA7" s="8">
        <v>3844.7788641690613</v>
      </c>
    </row>
    <row r="8" spans="1:27">
      <c r="A8" s="16" t="s">
        <v>25</v>
      </c>
      <c r="B8" s="16" t="s">
        <v>6</v>
      </c>
      <c r="C8" s="8">
        <v>3.14032394E-4</v>
      </c>
      <c r="D8" s="8">
        <v>3.1717599399999998E-4</v>
      </c>
      <c r="E8" s="8">
        <v>3.4719464499999997E-4</v>
      </c>
      <c r="F8" s="8">
        <v>555.35175734647987</v>
      </c>
      <c r="G8" s="8">
        <v>3.2327128199999999E-4</v>
      </c>
      <c r="H8" s="8">
        <v>3.1533744200000003E-4</v>
      </c>
      <c r="I8" s="8">
        <v>4.2123508353970012</v>
      </c>
      <c r="J8" s="8">
        <v>3.2851134200000002E-4</v>
      </c>
      <c r="K8" s="8">
        <v>8.2489657717919993</v>
      </c>
      <c r="L8" s="8">
        <v>109.03145845781199</v>
      </c>
      <c r="M8" s="8">
        <v>10.030229273339</v>
      </c>
      <c r="N8" s="8">
        <v>31405.506420183603</v>
      </c>
      <c r="O8" s="8">
        <v>15.753423442839997</v>
      </c>
      <c r="P8" s="8">
        <v>20832.070315291854</v>
      </c>
      <c r="Q8" s="8">
        <v>114.65846218044601</v>
      </c>
      <c r="R8" s="8">
        <v>6379.3357131926396</v>
      </c>
      <c r="S8" s="8">
        <v>12.521527174910002</v>
      </c>
      <c r="T8" s="8">
        <v>191.87500700335002</v>
      </c>
      <c r="U8" s="8">
        <v>37654.242198471926</v>
      </c>
      <c r="V8" s="8">
        <v>59.499321138271</v>
      </c>
      <c r="W8" s="8">
        <v>237.71826289023804</v>
      </c>
      <c r="X8" s="8">
        <v>205.65040781765501</v>
      </c>
      <c r="Y8" s="8">
        <v>280.13400252106197</v>
      </c>
      <c r="Z8" s="8">
        <v>236.71177039942003</v>
      </c>
      <c r="AA8" s="8">
        <v>38.129058132403003</v>
      </c>
    </row>
    <row r="9" spans="1:27">
      <c r="A9" s="16" t="s">
        <v>26</v>
      </c>
      <c r="B9" s="16" t="s">
        <v>6</v>
      </c>
      <c r="C9" s="8">
        <v>84208.252120977384</v>
      </c>
      <c r="D9" s="8">
        <v>2.693258E-4</v>
      </c>
      <c r="E9" s="8">
        <v>3.0748864899999998E-4</v>
      </c>
      <c r="F9" s="8">
        <v>23169.358227583114</v>
      </c>
      <c r="G9" s="8">
        <v>3.0021357699999999E-4</v>
      </c>
      <c r="H9" s="8">
        <v>2.8625320999999996E-4</v>
      </c>
      <c r="I9" s="8">
        <v>407.53321706078208</v>
      </c>
      <c r="J9" s="8">
        <v>3.1176945999999999E-4</v>
      </c>
      <c r="K9" s="8">
        <v>1117.3386884008298</v>
      </c>
      <c r="L9" s="8">
        <v>1533.8570846872599</v>
      </c>
      <c r="M9" s="8">
        <v>1330.9651856601511</v>
      </c>
      <c r="N9" s="8">
        <v>5097.928676930941</v>
      </c>
      <c r="O9" s="8">
        <v>4232.2792286316671</v>
      </c>
      <c r="P9" s="8">
        <v>7954.9665570051257</v>
      </c>
      <c r="Q9" s="8">
        <v>6925.2240539374234</v>
      </c>
      <c r="R9" s="8">
        <v>8653.4746268606887</v>
      </c>
      <c r="S9" s="8">
        <v>5866.1583940173377</v>
      </c>
      <c r="T9" s="8">
        <v>13261.253214842218</v>
      </c>
      <c r="U9" s="8">
        <v>10083.29205690987</v>
      </c>
      <c r="V9" s="8">
        <v>8746.7668139147863</v>
      </c>
      <c r="W9" s="8">
        <v>12942.664156944518</v>
      </c>
      <c r="X9" s="8">
        <v>13517.696054439384</v>
      </c>
      <c r="Y9" s="8">
        <v>14239.095914175712</v>
      </c>
      <c r="Z9" s="8">
        <v>12297.428914087806</v>
      </c>
      <c r="AA9" s="8">
        <v>3778.0355940227205</v>
      </c>
    </row>
    <row r="10" spans="1:27">
      <c r="A10" s="16" t="s">
        <v>27</v>
      </c>
      <c r="B10" s="16" t="s">
        <v>6</v>
      </c>
      <c r="C10" s="8">
        <v>1.2504488500000001E-4</v>
      </c>
      <c r="D10" s="8">
        <v>1.2272963E-4</v>
      </c>
      <c r="E10" s="8">
        <v>1.2232258E-4</v>
      </c>
      <c r="F10" s="8">
        <v>1.2150496600000001E-4</v>
      </c>
      <c r="G10" s="8">
        <v>1.23465974E-4</v>
      </c>
      <c r="H10" s="8">
        <v>1.21533943E-4</v>
      </c>
      <c r="I10" s="8">
        <v>1.2409753599999999E-4</v>
      </c>
      <c r="J10" s="8">
        <v>1.2180077999999999E-4</v>
      </c>
      <c r="K10" s="8">
        <v>1.1845133499999998E-4</v>
      </c>
      <c r="L10" s="8">
        <v>355.10385687615599</v>
      </c>
      <c r="M10" s="8">
        <v>1.15729136E-4</v>
      </c>
      <c r="N10" s="8">
        <v>1.1674080100000001E-4</v>
      </c>
      <c r="O10" s="8">
        <v>1.1631251500000001E-4</v>
      </c>
      <c r="P10" s="8">
        <v>55.514638831535002</v>
      </c>
      <c r="Q10" s="8">
        <v>1.1767068799999999E-4</v>
      </c>
      <c r="R10" s="8">
        <v>274.64277670501696</v>
      </c>
      <c r="S10" s="8">
        <v>1.1504150199999998E-4</v>
      </c>
      <c r="T10" s="8">
        <v>88.446986858494981</v>
      </c>
      <c r="U10" s="8">
        <v>199.84528668305001</v>
      </c>
      <c r="V10" s="8">
        <v>1.1556235200000001E-4</v>
      </c>
      <c r="W10" s="8">
        <v>71.770006653413986</v>
      </c>
      <c r="X10" s="8">
        <v>1.16071019E-4</v>
      </c>
      <c r="Y10" s="8">
        <v>57.254096688555002</v>
      </c>
      <c r="Z10" s="8">
        <v>89.182276630506991</v>
      </c>
      <c r="AA10" s="8">
        <v>67.684134182706998</v>
      </c>
    </row>
    <row r="11" spans="1:27">
      <c r="A11" s="75" t="s">
        <v>17</v>
      </c>
      <c r="B11" s="75" t="s">
        <v>83</v>
      </c>
      <c r="C11" s="74">
        <v>84208.253170173688</v>
      </c>
      <c r="D11" s="74">
        <v>1.3180526660000001E-3</v>
      </c>
      <c r="E11" s="74">
        <v>1.425315727E-3</v>
      </c>
      <c r="F11" s="74">
        <v>38896.522143310525</v>
      </c>
      <c r="G11" s="74">
        <v>1.3520837619999998E-3</v>
      </c>
      <c r="H11" s="74">
        <v>1.3169994469999999E-3</v>
      </c>
      <c r="I11" s="74">
        <v>510.63493423051307</v>
      </c>
      <c r="J11" s="74">
        <v>12294.119568422475</v>
      </c>
      <c r="K11" s="74">
        <v>1125.588400032628</v>
      </c>
      <c r="L11" s="74">
        <v>3831.8844076590694</v>
      </c>
      <c r="M11" s="74">
        <v>1340.9961613937312</v>
      </c>
      <c r="N11" s="74">
        <v>75184.178029684103</v>
      </c>
      <c r="O11" s="74">
        <v>5336.8535571198354</v>
      </c>
      <c r="P11" s="74">
        <v>34106.749886505451</v>
      </c>
      <c r="Q11" s="74">
        <v>11915.24676486194</v>
      </c>
      <c r="R11" s="74">
        <v>19477.890505567171</v>
      </c>
      <c r="S11" s="74">
        <v>15848.133366378823</v>
      </c>
      <c r="T11" s="74">
        <v>19074.516467711968</v>
      </c>
      <c r="U11" s="74">
        <v>62278.997060822367</v>
      </c>
      <c r="V11" s="74">
        <v>15285.719715516516</v>
      </c>
      <c r="W11" s="74">
        <v>22652.453818254875</v>
      </c>
      <c r="X11" s="74">
        <v>23566.707771096088</v>
      </c>
      <c r="Y11" s="74">
        <v>42938.881074918885</v>
      </c>
      <c r="Z11" s="74">
        <v>24742.787684406208</v>
      </c>
      <c r="AA11" s="74">
        <v>7806.2686496761007</v>
      </c>
    </row>
  </sheetData>
  <sheetProtection algorithmName="SHA-512" hashValue="Lq/w37A9W08P+C7NRX0Zh3ESejrL6qGFI7VIwMmrObe5hsXFrf3aVVw6gUCtoiQTLUK29JjIBcdIJ7FI2JOBIA==" saltValue="ivZ6flEMYqM/CiR/lv1VB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66646-F86B-4772-8E63-919767E6AA21}">
  <sheetPr codeName="Sheet58">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275</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651.07229000000007</v>
      </c>
      <c r="G10" s="8">
        <v>2150.1077800000003</v>
      </c>
      <c r="H10" s="8">
        <v>2314.2374300000001</v>
      </c>
      <c r="I10" s="8">
        <v>2241.8582000000001</v>
      </c>
      <c r="J10" s="8">
        <v>2164.2050399999998</v>
      </c>
      <c r="K10" s="8">
        <v>1758.7137399999999</v>
      </c>
      <c r="L10" s="8">
        <v>1856.3802400000002</v>
      </c>
      <c r="M10" s="8">
        <v>1810.69408</v>
      </c>
      <c r="N10" s="8">
        <v>1503.3969399999999</v>
      </c>
      <c r="O10" s="8">
        <v>1493.81007</v>
      </c>
      <c r="P10" s="8">
        <v>1547.5401299999999</v>
      </c>
      <c r="Q10" s="8">
        <v>1440.64482</v>
      </c>
      <c r="R10" s="8">
        <v>1411.9674499999999</v>
      </c>
      <c r="S10" s="8">
        <v>1273.5638999999999</v>
      </c>
      <c r="T10" s="8">
        <v>1107.8161499999999</v>
      </c>
      <c r="U10" s="8">
        <v>1157.2226099999998</v>
      </c>
      <c r="V10" s="8">
        <v>1076.4988000000001</v>
      </c>
      <c r="W10" s="8">
        <v>887.55228</v>
      </c>
      <c r="X10" s="8">
        <v>945.96492999999998</v>
      </c>
      <c r="Y10" s="8">
        <v>854.89260999999988</v>
      </c>
      <c r="Z10" s="8">
        <v>812.91024499999992</v>
      </c>
      <c r="AA10" s="8">
        <v>712.61249999999995</v>
      </c>
    </row>
    <row r="11" spans="1:27">
      <c r="A11" s="75" t="s">
        <v>17</v>
      </c>
      <c r="B11" s="75" t="s">
        <v>83</v>
      </c>
      <c r="C11" s="74">
        <v>0</v>
      </c>
      <c r="D11" s="74">
        <v>0</v>
      </c>
      <c r="E11" s="74">
        <v>0</v>
      </c>
      <c r="F11" s="74">
        <v>651.07229000000007</v>
      </c>
      <c r="G11" s="74">
        <v>2150.1077800000003</v>
      </c>
      <c r="H11" s="74">
        <v>2314.2374300000001</v>
      </c>
      <c r="I11" s="74">
        <v>2241.8582000000001</v>
      </c>
      <c r="J11" s="74">
        <v>2164.2050399999998</v>
      </c>
      <c r="K11" s="74">
        <v>1758.7137399999999</v>
      </c>
      <c r="L11" s="74">
        <v>1856.3802400000002</v>
      </c>
      <c r="M11" s="74">
        <v>1810.69408</v>
      </c>
      <c r="N11" s="74">
        <v>1503.3969399999999</v>
      </c>
      <c r="O11" s="74">
        <v>1493.81007</v>
      </c>
      <c r="P11" s="74">
        <v>1547.5401299999999</v>
      </c>
      <c r="Q11" s="74">
        <v>1440.64482</v>
      </c>
      <c r="R11" s="74">
        <v>1411.9674499999999</v>
      </c>
      <c r="S11" s="74">
        <v>1273.5638999999999</v>
      </c>
      <c r="T11" s="74">
        <v>1107.8161499999999</v>
      </c>
      <c r="U11" s="74">
        <v>1157.2226099999998</v>
      </c>
      <c r="V11" s="74">
        <v>1076.4988000000001</v>
      </c>
      <c r="W11" s="74">
        <v>887.55228</v>
      </c>
      <c r="X11" s="74">
        <v>945.96492999999998</v>
      </c>
      <c r="Y11" s="74">
        <v>854.89260999999988</v>
      </c>
      <c r="Z11" s="74">
        <v>812.91024499999992</v>
      </c>
      <c r="AA11" s="74">
        <v>712.61249999999995</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AF9C-832A-479B-BD96-D557695F8AA7}">
  <sheetPr codeName="Sheet66">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237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7878753.7204588791</v>
      </c>
      <c r="D6" s="74">
        <v>6866825.7450327529</v>
      </c>
      <c r="E6" s="74">
        <v>5971186.422907603</v>
      </c>
      <c r="F6" s="74">
        <v>2436144.3495071363</v>
      </c>
      <c r="G6" s="74">
        <v>2365129.1305629131</v>
      </c>
      <c r="H6" s="74">
        <v>2091888.7665676235</v>
      </c>
      <c r="I6" s="74">
        <v>2175078.4452064368</v>
      </c>
      <c r="J6" s="74">
        <v>2093153.5236506306</v>
      </c>
      <c r="K6" s="74">
        <v>1827085.8534469032</v>
      </c>
      <c r="L6" s="74">
        <v>1579334.7861781633</v>
      </c>
      <c r="M6" s="74">
        <v>1409993.131230559</v>
      </c>
      <c r="N6" s="74">
        <v>1636940.4365079217</v>
      </c>
      <c r="O6" s="74">
        <v>1555848.5143099965</v>
      </c>
      <c r="P6" s="74">
        <v>1580032.6784506706</v>
      </c>
      <c r="Q6" s="74">
        <v>895259.05221931252</v>
      </c>
      <c r="R6" s="74">
        <v>777759.87212557835</v>
      </c>
      <c r="S6" s="74">
        <v>651971.95913744392</v>
      </c>
      <c r="T6" s="74">
        <v>902838.06976772589</v>
      </c>
      <c r="U6" s="74">
        <v>632167.25937291223</v>
      </c>
      <c r="V6" s="74">
        <v>596034.25441002287</v>
      </c>
      <c r="W6" s="74">
        <v>660423.72626890312</v>
      </c>
      <c r="X6" s="74">
        <v>627805.69145680813</v>
      </c>
      <c r="Y6" s="74">
        <v>676687.06952142122</v>
      </c>
      <c r="Z6" s="74">
        <v>623284.83731734613</v>
      </c>
      <c r="AA6" s="74">
        <v>728071.94908097945</v>
      </c>
    </row>
  </sheetData>
  <sheetProtection algorithmName="SHA-512" hashValue="WMwWvyMKTZZiyvY/vDVJ6BqDFuU+JitimFRtGQyftVPuBuSy03qU5ylO59qMizUw855B3zlfkhXUpntFWP0CZA==" saltValue="FWQQIJNbZhW8BY6cAWadmQ=="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47A6-E72B-423F-8995-832A740E21C6}">
  <sheetPr codeName="Sheet40">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16384" width="9.42578125" style="5"/>
  </cols>
  <sheetData>
    <row r="1" spans="1:27" s="19" customFormat="1" ht="23.25" customHeight="1">
      <c r="A1" s="68" t="s">
        <v>238</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0.45854322048501284</v>
      </c>
      <c r="D6" s="15">
        <v>0.41243302827187711</v>
      </c>
      <c r="E6" s="15">
        <v>0.62910051514800969</v>
      </c>
      <c r="F6" s="15">
        <v>0.56422485353436624</v>
      </c>
      <c r="G6" s="15">
        <v>0.56574251457623892</v>
      </c>
      <c r="H6" s="15">
        <v>0.55658879031987762</v>
      </c>
      <c r="I6" s="15">
        <v>0.54610061011056943</v>
      </c>
      <c r="J6" s="15">
        <v>0.58986140548969468</v>
      </c>
      <c r="K6" s="15">
        <v>0.58232906214792524</v>
      </c>
      <c r="L6" s="15">
        <v>0.52249984296101426</v>
      </c>
      <c r="M6" s="15">
        <v>0.49632244938831738</v>
      </c>
      <c r="N6" s="15">
        <v>0.52301340051384004</v>
      </c>
      <c r="O6" s="15">
        <v>0.53269860400569768</v>
      </c>
      <c r="P6" s="15">
        <v>0.53224233419786315</v>
      </c>
      <c r="Q6" s="15">
        <v>0.14862736951545069</v>
      </c>
      <c r="R6" s="15">
        <v>0.48282800736457421</v>
      </c>
      <c r="S6" s="15" t="s">
        <v>265</v>
      </c>
      <c r="T6" s="15" t="s">
        <v>265</v>
      </c>
      <c r="U6" s="15" t="s">
        <v>265</v>
      </c>
      <c r="V6" s="15" t="s">
        <v>265</v>
      </c>
      <c r="W6" s="15" t="s">
        <v>265</v>
      </c>
      <c r="X6" s="15" t="s">
        <v>265</v>
      </c>
      <c r="Y6" s="15" t="s">
        <v>265</v>
      </c>
      <c r="Z6" s="15" t="s">
        <v>265</v>
      </c>
      <c r="AA6" s="15" t="s">
        <v>265</v>
      </c>
    </row>
    <row r="7" spans="1:27">
      <c r="A7" s="16" t="s">
        <v>17</v>
      </c>
      <c r="B7" s="16" t="s">
        <v>11</v>
      </c>
      <c r="C7" s="15">
        <v>0.59968423736736998</v>
      </c>
      <c r="D7" s="15">
        <v>0.59709080637155432</v>
      </c>
      <c r="E7" s="15">
        <v>0.64298014742802156</v>
      </c>
      <c r="F7" s="15">
        <v>0.54516826369424221</v>
      </c>
      <c r="G7" s="15">
        <v>0.66819833068006373</v>
      </c>
      <c r="H7" s="15" t="s">
        <v>265</v>
      </c>
      <c r="I7" s="15" t="s">
        <v>265</v>
      </c>
      <c r="J7" s="15" t="s">
        <v>265</v>
      </c>
      <c r="K7" s="15" t="s">
        <v>265</v>
      </c>
      <c r="L7" s="15" t="s">
        <v>265</v>
      </c>
      <c r="M7" s="15" t="s">
        <v>265</v>
      </c>
      <c r="N7" s="15" t="s">
        <v>265</v>
      </c>
      <c r="O7" s="15" t="s">
        <v>265</v>
      </c>
      <c r="P7" s="15" t="s">
        <v>265</v>
      </c>
      <c r="Q7" s="15" t="s">
        <v>265</v>
      </c>
      <c r="R7" s="15" t="s">
        <v>265</v>
      </c>
      <c r="S7" s="15" t="s">
        <v>265</v>
      </c>
      <c r="T7" s="15" t="s">
        <v>265</v>
      </c>
      <c r="U7" s="15" t="s">
        <v>265</v>
      </c>
      <c r="V7" s="15" t="s">
        <v>265</v>
      </c>
      <c r="W7" s="15" t="s">
        <v>265</v>
      </c>
      <c r="X7" s="15" t="s">
        <v>265</v>
      </c>
      <c r="Y7" s="15" t="s">
        <v>265</v>
      </c>
      <c r="Z7" s="15" t="s">
        <v>265</v>
      </c>
      <c r="AA7" s="15" t="s">
        <v>265</v>
      </c>
    </row>
    <row r="8" spans="1:27">
      <c r="A8" s="16" t="s">
        <v>17</v>
      </c>
      <c r="B8" s="16" t="s">
        <v>7</v>
      </c>
      <c r="C8" s="15">
        <v>0.16656392838854683</v>
      </c>
      <c r="D8" s="15">
        <v>0.10741696162515696</v>
      </c>
      <c r="E8" s="15">
        <v>0.27213845829608974</v>
      </c>
      <c r="F8" s="15">
        <v>0.30878115521793309</v>
      </c>
      <c r="G8" s="15">
        <v>0.31255207094806381</v>
      </c>
      <c r="H8" s="15">
        <v>0.27391265114781399</v>
      </c>
      <c r="I8" s="15">
        <v>0.32296678450468502</v>
      </c>
      <c r="J8" s="15">
        <v>0.33348108624819978</v>
      </c>
      <c r="K8" s="15">
        <v>0.31486485775939327</v>
      </c>
      <c r="L8" s="15">
        <v>0.27833368527981961</v>
      </c>
      <c r="M8" s="15">
        <v>0.29650572144283927</v>
      </c>
      <c r="N8" s="15">
        <v>0.37294537258913862</v>
      </c>
      <c r="O8" s="15">
        <v>0.35692498266139838</v>
      </c>
      <c r="P8" s="15">
        <v>0.35021969238634487</v>
      </c>
      <c r="Q8" s="15">
        <v>0.3816119219739913</v>
      </c>
      <c r="R8" s="15">
        <v>0.31696895554032334</v>
      </c>
      <c r="S8" s="15">
        <v>0.35095444286562916</v>
      </c>
      <c r="T8" s="15">
        <v>0.35818255462201043</v>
      </c>
      <c r="U8" s="15">
        <v>0.3253460451019331</v>
      </c>
      <c r="V8" s="15">
        <v>0.35692492995262404</v>
      </c>
      <c r="W8" s="15">
        <v>0.40700053223756971</v>
      </c>
      <c r="X8" s="15">
        <v>0.35648008599934206</v>
      </c>
      <c r="Y8" s="15">
        <v>0.39667364176406128</v>
      </c>
      <c r="Z8" s="15">
        <v>0.37194949951012996</v>
      </c>
      <c r="AA8" s="15">
        <v>0.50467310296505496</v>
      </c>
    </row>
    <row r="9" spans="1:27">
      <c r="A9" s="16" t="s">
        <v>17</v>
      </c>
      <c r="B9" s="16" t="s">
        <v>12</v>
      </c>
      <c r="C9" s="15">
        <v>4.4389448535722874E-2</v>
      </c>
      <c r="D9" s="15">
        <v>3.911059973418643E-2</v>
      </c>
      <c r="E9" s="15">
        <v>6.072139681395268E-2</v>
      </c>
      <c r="F9" s="15">
        <v>7.5692197102344899E-2</v>
      </c>
      <c r="G9" s="15">
        <v>8.409782375459196E-2</v>
      </c>
      <c r="H9" s="15">
        <v>6.4566911714217037E-2</v>
      </c>
      <c r="I9" s="15">
        <v>8.072475709822502E-2</v>
      </c>
      <c r="J9" s="15">
        <v>5.9282714491708723E-2</v>
      </c>
      <c r="K9" s="15">
        <v>8.936371965873588E-2</v>
      </c>
      <c r="L9" s="15">
        <v>6.1944518831324895E-2</v>
      </c>
      <c r="M9" s="15">
        <v>6.2849975967315549E-2</v>
      </c>
      <c r="N9" s="15">
        <v>9.3773562759638829E-2</v>
      </c>
      <c r="O9" s="15">
        <v>7.5544778040992897E-2</v>
      </c>
      <c r="P9" s="15">
        <v>0.590740261130137</v>
      </c>
      <c r="Q9" s="15">
        <v>0.5916715182648401</v>
      </c>
      <c r="R9" s="15">
        <v>0.57427436501141549</v>
      </c>
      <c r="S9" s="15">
        <v>0.6307832833904109</v>
      </c>
      <c r="T9" s="15">
        <v>0.57918453909817358</v>
      </c>
      <c r="U9" s="15">
        <v>0.54062507134703208</v>
      </c>
      <c r="V9" s="15">
        <v>0.5450855094178082</v>
      </c>
      <c r="W9" s="15">
        <v>0.59251077340182656</v>
      </c>
      <c r="X9" s="15">
        <v>0.5330884703196348</v>
      </c>
      <c r="Y9" s="15">
        <v>0.52411479737442912</v>
      </c>
      <c r="Z9" s="15">
        <v>0.52174439925799088</v>
      </c>
      <c r="AA9" s="15" t="s">
        <v>265</v>
      </c>
    </row>
    <row r="10" spans="1:27">
      <c r="A10" s="16" t="s">
        <v>17</v>
      </c>
      <c r="B10" s="16" t="s">
        <v>4</v>
      </c>
      <c r="C10" s="15">
        <v>3.6280721658306384E-2</v>
      </c>
      <c r="D10" s="15">
        <v>2.2546940889059727E-2</v>
      </c>
      <c r="E10" s="15">
        <v>4.3775086500761895E-2</v>
      </c>
      <c r="F10" s="15">
        <v>6.4898900630838877E-2</v>
      </c>
      <c r="G10" s="15">
        <v>7.1738155572988294E-2</v>
      </c>
      <c r="H10" s="15">
        <v>5.7949797974254424E-2</v>
      </c>
      <c r="I10" s="15">
        <v>7.3894825038472167E-2</v>
      </c>
      <c r="J10" s="15">
        <v>5.9704295266279822E-2</v>
      </c>
      <c r="K10" s="15">
        <v>8.9658676622660111E-2</v>
      </c>
      <c r="L10" s="15">
        <v>5.4539760865187352E-2</v>
      </c>
      <c r="M10" s="15">
        <v>6.8982295314782116E-2</v>
      </c>
      <c r="N10" s="15">
        <v>9.9342423486265513E-2</v>
      </c>
      <c r="O10" s="15">
        <v>0.12213418426311205</v>
      </c>
      <c r="P10" s="15">
        <v>0.14997080223356229</v>
      </c>
      <c r="Q10" s="15">
        <v>0.17835561997305499</v>
      </c>
      <c r="R10" s="15">
        <v>0.12049284894421079</v>
      </c>
      <c r="S10" s="15">
        <v>8.5915222915067355E-2</v>
      </c>
      <c r="T10" s="15">
        <v>0.15050708103273777</v>
      </c>
      <c r="U10" s="15">
        <v>9.6363154413769733E-2</v>
      </c>
      <c r="V10" s="15">
        <v>0.10840287527758474</v>
      </c>
      <c r="W10" s="15">
        <v>0.12263262581964414</v>
      </c>
      <c r="X10" s="15">
        <v>0.12807315969326002</v>
      </c>
      <c r="Y10" s="15">
        <v>0.1367167924824774</v>
      </c>
      <c r="Z10" s="15">
        <v>0.13391407632969834</v>
      </c>
      <c r="AA10" s="15">
        <v>0.15644176839875717</v>
      </c>
    </row>
    <row r="11" spans="1:27">
      <c r="A11" s="16" t="s">
        <v>17</v>
      </c>
      <c r="B11" s="16" t="s">
        <v>2</v>
      </c>
      <c r="C11" s="15">
        <v>0.26546595598481715</v>
      </c>
      <c r="D11" s="15">
        <v>0.2155218015922625</v>
      </c>
      <c r="E11" s="15">
        <v>0.25958742110613875</v>
      </c>
      <c r="F11" s="15">
        <v>0.26348108205288068</v>
      </c>
      <c r="G11" s="15">
        <v>0.23317993714856358</v>
      </c>
      <c r="H11" s="15">
        <v>0.22366120145867027</v>
      </c>
      <c r="I11" s="15">
        <v>0.21724126145500369</v>
      </c>
      <c r="J11" s="15">
        <v>0.23391125650569822</v>
      </c>
      <c r="K11" s="15">
        <v>0.24641402252893094</v>
      </c>
      <c r="L11" s="15">
        <v>0.22335363221934221</v>
      </c>
      <c r="M11" s="15">
        <v>0.20148717778904837</v>
      </c>
      <c r="N11" s="15">
        <v>0.2563396519729676</v>
      </c>
      <c r="O11" s="15">
        <v>0.22800467745214376</v>
      </c>
      <c r="P11" s="15">
        <v>0.20173523355968723</v>
      </c>
      <c r="Q11" s="15">
        <v>0.19162157143906275</v>
      </c>
      <c r="R11" s="15">
        <v>0.18326996345884519</v>
      </c>
      <c r="S11" s="15">
        <v>0.20936279185647791</v>
      </c>
      <c r="T11" s="15">
        <v>0.21624698915980275</v>
      </c>
      <c r="U11" s="15">
        <v>0.19499454042917047</v>
      </c>
      <c r="V11" s="15">
        <v>0.1839137442341004</v>
      </c>
      <c r="W11" s="15">
        <v>0.23967743843159703</v>
      </c>
      <c r="X11" s="15">
        <v>0.20687705680129637</v>
      </c>
      <c r="Y11" s="15">
        <v>0.18665989088496093</v>
      </c>
      <c r="Z11" s="15">
        <v>0.18696668728252441</v>
      </c>
      <c r="AA11" s="15">
        <v>0.19132585272680358</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0.33517272222460404</v>
      </c>
      <c r="D13" s="15">
        <v>0.3616939338046708</v>
      </c>
      <c r="E13" s="15">
        <v>0.33912552844950328</v>
      </c>
      <c r="F13" s="15">
        <v>0.34505845177966799</v>
      </c>
      <c r="G13" s="15">
        <v>0.34136344217489095</v>
      </c>
      <c r="H13" s="15">
        <v>0.35839478489820709</v>
      </c>
      <c r="I13" s="15">
        <v>0.34604060805677078</v>
      </c>
      <c r="J13" s="15">
        <v>0.34458916531902906</v>
      </c>
      <c r="K13" s="15">
        <v>0.33895055610696295</v>
      </c>
      <c r="L13" s="15">
        <v>0.35994651503222197</v>
      </c>
      <c r="M13" s="15">
        <v>0.36284679572009393</v>
      </c>
      <c r="N13" s="15">
        <v>0.328507062616198</v>
      </c>
      <c r="O13" s="15">
        <v>0.3256006618368667</v>
      </c>
      <c r="P13" s="15">
        <v>0.31956660522604285</v>
      </c>
      <c r="Q13" s="15">
        <v>0.33029406981529097</v>
      </c>
      <c r="R13" s="15">
        <v>0.3176014475538218</v>
      </c>
      <c r="S13" s="15">
        <v>0.31379114590344931</v>
      </c>
      <c r="T13" s="15">
        <v>0.30864296094606275</v>
      </c>
      <c r="U13" s="15">
        <v>0.31823886166542437</v>
      </c>
      <c r="V13" s="15">
        <v>0.32808559114042396</v>
      </c>
      <c r="W13" s="15">
        <v>0.30324367548298631</v>
      </c>
      <c r="X13" s="15">
        <v>0.29999728875264892</v>
      </c>
      <c r="Y13" s="15">
        <v>0.29611972074234427</v>
      </c>
      <c r="Z13" s="15">
        <v>0.30694474318287684</v>
      </c>
      <c r="AA13" s="15">
        <v>0.30548147786140778</v>
      </c>
    </row>
    <row r="14" spans="1:27">
      <c r="A14" s="16" t="s">
        <v>17</v>
      </c>
      <c r="B14" s="16" t="s">
        <v>8</v>
      </c>
      <c r="C14" s="15">
        <v>0.25977142451196988</v>
      </c>
      <c r="D14" s="15">
        <v>0.2406089070656571</v>
      </c>
      <c r="E14" s="15">
        <v>0.22439374249720667</v>
      </c>
      <c r="F14" s="15">
        <v>0.22854539957978406</v>
      </c>
      <c r="G14" s="15">
        <v>0.23124240035957078</v>
      </c>
      <c r="H14" s="15">
        <v>0.23564094079632261</v>
      </c>
      <c r="I14" s="15">
        <v>0.23879325883008135</v>
      </c>
      <c r="J14" s="15">
        <v>0.23720514776651849</v>
      </c>
      <c r="K14" s="15">
        <v>0.22926825696537717</v>
      </c>
      <c r="L14" s="15">
        <v>0.24799612192705239</v>
      </c>
      <c r="M14" s="15">
        <v>0.24764230006166801</v>
      </c>
      <c r="N14" s="15">
        <v>0.22120018607574993</v>
      </c>
      <c r="O14" s="15">
        <v>0.22624899115271985</v>
      </c>
      <c r="P14" s="15">
        <v>0.2272184690223889</v>
      </c>
      <c r="Q14" s="15">
        <v>0.23153008324223198</v>
      </c>
      <c r="R14" s="15">
        <v>0.22959664984983941</v>
      </c>
      <c r="S14" s="15">
        <v>0.22717804124676352</v>
      </c>
      <c r="T14" s="15">
        <v>0.21600080051866566</v>
      </c>
      <c r="U14" s="15">
        <v>0.22365834293374515</v>
      </c>
      <c r="V14" s="15">
        <v>0.22543409553444976</v>
      </c>
      <c r="W14" s="15">
        <v>0.20565709629847848</v>
      </c>
      <c r="X14" s="15">
        <v>0.203718078586131</v>
      </c>
      <c r="Y14" s="15">
        <v>0.19769413583283352</v>
      </c>
      <c r="Z14" s="15">
        <v>0.20199169349180485</v>
      </c>
      <c r="AA14" s="15">
        <v>0.21246502542387932</v>
      </c>
    </row>
    <row r="15" spans="1:27">
      <c r="A15" s="16" t="s">
        <v>17</v>
      </c>
      <c r="B15" s="16" t="s">
        <v>84</v>
      </c>
      <c r="C15" s="15">
        <v>0.17269614309787529</v>
      </c>
      <c r="D15" s="15">
        <v>0.17476071191393944</v>
      </c>
      <c r="E15" s="15">
        <v>0.14576156286670075</v>
      </c>
      <c r="F15" s="15">
        <v>0.11473382074827186</v>
      </c>
      <c r="G15" s="15">
        <v>0.12349368479237509</v>
      </c>
      <c r="H15" s="15">
        <v>0.12220326140156922</v>
      </c>
      <c r="I15" s="15">
        <v>0.12557071362411906</v>
      </c>
      <c r="J15" s="15">
        <v>0.12419927037005817</v>
      </c>
      <c r="K15" s="15">
        <v>0.11412438712061883</v>
      </c>
      <c r="L15" s="15">
        <v>0.11390287685345313</v>
      </c>
      <c r="M15" s="15">
        <v>0.11290949558988832</v>
      </c>
      <c r="N15" s="15">
        <v>0.10847928513686443</v>
      </c>
      <c r="O15" s="15">
        <v>0.10883407360752609</v>
      </c>
      <c r="P15" s="15">
        <v>0.10853448552453504</v>
      </c>
      <c r="Q15" s="15">
        <v>0.10298167751206332</v>
      </c>
      <c r="R15" s="15">
        <v>0.10711903842415811</v>
      </c>
      <c r="S15" s="15">
        <v>0.10324263603380118</v>
      </c>
      <c r="T15" s="15">
        <v>0.10166422438127153</v>
      </c>
      <c r="U15" s="15">
        <v>9.8381195919555894E-2</v>
      </c>
      <c r="V15" s="15">
        <v>0.10192135392871243</v>
      </c>
      <c r="W15" s="15">
        <v>0.11036286620749615</v>
      </c>
      <c r="X15" s="15">
        <v>0.10311111804497819</v>
      </c>
      <c r="Y15" s="15">
        <v>0.10409959053825993</v>
      </c>
      <c r="Z15" s="15">
        <v>0.12538518883611957</v>
      </c>
      <c r="AA15" s="15">
        <v>0.13939765631539436</v>
      </c>
    </row>
    <row r="16" spans="1:27">
      <c r="A16" s="16" t="s">
        <v>17</v>
      </c>
      <c r="B16" s="16" t="s">
        <v>187</v>
      </c>
      <c r="C16" s="15">
        <v>0.1521723803523736</v>
      </c>
      <c r="D16" s="15">
        <v>0.17035600392004824</v>
      </c>
      <c r="E16" s="15">
        <v>0.27501752744053681</v>
      </c>
      <c r="F16" s="15">
        <v>0.19975207723366067</v>
      </c>
      <c r="G16" s="15">
        <v>0.22054008249277945</v>
      </c>
      <c r="H16" s="15">
        <v>0.22415049051102162</v>
      </c>
      <c r="I16" s="15">
        <v>0.24322530147599716</v>
      </c>
      <c r="J16" s="15">
        <v>0.22297109667402618</v>
      </c>
      <c r="K16" s="15">
        <v>0.22483496208157167</v>
      </c>
      <c r="L16" s="15">
        <v>0.23546984660627285</v>
      </c>
      <c r="M16" s="15">
        <v>0.21642364057188521</v>
      </c>
      <c r="N16" s="15">
        <v>0.22512521705724231</v>
      </c>
      <c r="O16" s="15">
        <v>0.21952679553622309</v>
      </c>
      <c r="P16" s="15">
        <v>0.22852635831621679</v>
      </c>
      <c r="Q16" s="15">
        <v>0.2167144402589645</v>
      </c>
      <c r="R16" s="15">
        <v>0.21916722107148626</v>
      </c>
      <c r="S16" s="15">
        <v>0.20140616398906727</v>
      </c>
      <c r="T16" s="15">
        <v>0.20984881361786975</v>
      </c>
      <c r="U16" s="15">
        <v>0.22319989103202312</v>
      </c>
      <c r="V16" s="15">
        <v>0.20252899450830533</v>
      </c>
      <c r="W16" s="15">
        <v>0.21590284843603996</v>
      </c>
      <c r="X16" s="15">
        <v>0.19124549837743315</v>
      </c>
      <c r="Y16" s="15">
        <v>0.18388477183135193</v>
      </c>
      <c r="Z16" s="15">
        <v>0.18862894115907511</v>
      </c>
      <c r="AA16" s="15">
        <v>0.21610445192025315</v>
      </c>
    </row>
    <row r="17" spans="1:27">
      <c r="A17" s="16" t="s">
        <v>17</v>
      </c>
      <c r="B17" s="16" t="s">
        <v>15</v>
      </c>
      <c r="C17" s="15">
        <v>0.11967640394687072</v>
      </c>
      <c r="D17" s="15">
        <v>0.1312162271540053</v>
      </c>
      <c r="E17" s="15">
        <v>0.10533945811449928</v>
      </c>
      <c r="F17" s="15">
        <v>6.5073610341146892E-2</v>
      </c>
      <c r="G17" s="15">
        <v>7.9286873799350649E-2</v>
      </c>
      <c r="H17" s="15">
        <v>8.3983669813547462E-2</v>
      </c>
      <c r="I17" s="15">
        <v>8.8500262738062413E-2</v>
      </c>
      <c r="J17" s="15">
        <v>8.64016452706452E-2</v>
      </c>
      <c r="K17" s="15">
        <v>8.6471392283865828E-2</v>
      </c>
      <c r="L17" s="15">
        <v>8.6871297827764302E-2</v>
      </c>
      <c r="M17" s="15">
        <v>8.8709737697345983E-2</v>
      </c>
      <c r="N17" s="15">
        <v>8.8184945248013596E-2</v>
      </c>
      <c r="O17" s="15">
        <v>9.0785675181567729E-2</v>
      </c>
      <c r="P17" s="15">
        <v>9.7502238012194931E-2</v>
      </c>
      <c r="Q17" s="15">
        <v>9.524489438623257E-2</v>
      </c>
      <c r="R17" s="15">
        <v>9.8043186068740601E-2</v>
      </c>
      <c r="S17" s="15">
        <v>9.3142017757017775E-2</v>
      </c>
      <c r="T17" s="15">
        <v>9.1918335842154905E-2</v>
      </c>
      <c r="U17" s="15">
        <v>9.5352892857980667E-2</v>
      </c>
      <c r="V17" s="15">
        <v>9.6358354734908003E-2</v>
      </c>
      <c r="W17" s="15">
        <v>9.4993075273954189E-2</v>
      </c>
      <c r="X17" s="15">
        <v>9.2854243172718454E-2</v>
      </c>
      <c r="Y17" s="15">
        <v>9.6213871511068791E-2</v>
      </c>
      <c r="Z17" s="15">
        <v>9.5273812115790266E-2</v>
      </c>
      <c r="AA17" s="15">
        <v>0.10050941471413108</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0.41118333908906024</v>
      </c>
      <c r="D21" s="15">
        <v>0.35490964714652989</v>
      </c>
      <c r="E21" s="15">
        <v>0.60111833386628399</v>
      </c>
      <c r="F21" s="15">
        <v>0.53799045299144632</v>
      </c>
      <c r="G21" s="15">
        <v>0.54805343555977182</v>
      </c>
      <c r="H21" s="15">
        <v>0.56612081791357449</v>
      </c>
      <c r="I21" s="15">
        <v>0.531672361390782</v>
      </c>
      <c r="J21" s="15">
        <v>0.60149694200776949</v>
      </c>
      <c r="K21" s="15">
        <v>0.53894975977342863</v>
      </c>
      <c r="L21" s="15">
        <v>0.49036828555752032</v>
      </c>
      <c r="M21" s="15">
        <v>0.42355275789100472</v>
      </c>
      <c r="N21" s="15">
        <v>0.49753590181131252</v>
      </c>
      <c r="O21" s="15">
        <v>0.56819123764833868</v>
      </c>
      <c r="P21" s="15">
        <v>0.52519817290385407</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0.35310080679048661</v>
      </c>
      <c r="D23" s="15">
        <v>0.2268774883847588</v>
      </c>
      <c r="E23" s="15">
        <v>0.39626597482682724</v>
      </c>
      <c r="F23" s="15">
        <v>0.43325766880338773</v>
      </c>
      <c r="G23" s="15">
        <v>0.39086098284262349</v>
      </c>
      <c r="H23" s="15">
        <v>0.32445667716647614</v>
      </c>
      <c r="I23" s="15">
        <v>0.42197987246130969</v>
      </c>
      <c r="J23" s="15">
        <v>0.44993348204594069</v>
      </c>
      <c r="K23" s="15">
        <v>0.37407902648416885</v>
      </c>
      <c r="L23" s="15">
        <v>0.39772025683113493</v>
      </c>
      <c r="M23" s="15">
        <v>0.39245760170995103</v>
      </c>
      <c r="N23" s="15">
        <v>0.4209407657244445</v>
      </c>
      <c r="O23" s="15">
        <v>0.41349166636341944</v>
      </c>
      <c r="P23" s="15">
        <v>0.40565016707088669</v>
      </c>
      <c r="Q23" s="15">
        <v>0.45421084444131044</v>
      </c>
      <c r="R23" s="15">
        <v>0.38617435677293643</v>
      </c>
      <c r="S23" s="15">
        <v>0.40092852380186295</v>
      </c>
      <c r="T23" s="15">
        <v>0.50853863098670549</v>
      </c>
      <c r="U23" s="15">
        <v>0.50432313628788017</v>
      </c>
      <c r="V23" s="15">
        <v>0.47959847876861406</v>
      </c>
      <c r="W23" s="15">
        <v>0.52266551084996238</v>
      </c>
      <c r="X23" s="15">
        <v>0.43202051846249634</v>
      </c>
      <c r="Y23" s="15">
        <v>0.50844353217542226</v>
      </c>
      <c r="Z23" s="15">
        <v>0.48288919427703297</v>
      </c>
      <c r="AA23" s="15">
        <v>0.50467309161525797</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7.3109365929940398E-2</v>
      </c>
      <c r="D25" s="15">
        <v>7.5546967345308844E-2</v>
      </c>
      <c r="E25" s="15">
        <v>0.10446123342046162</v>
      </c>
      <c r="F25" s="15">
        <v>0.14164530358338118</v>
      </c>
      <c r="G25" s="15">
        <v>0.14591043703724266</v>
      </c>
      <c r="H25" s="15">
        <v>0.12813465923060799</v>
      </c>
      <c r="I25" s="15">
        <v>0.14005665314879256</v>
      </c>
      <c r="J25" s="15">
        <v>0.1131938052458166</v>
      </c>
      <c r="K25" s="15">
        <v>0.15561002137656227</v>
      </c>
      <c r="L25" s="15">
        <v>9.9325696788257908E-2</v>
      </c>
      <c r="M25" s="15">
        <v>0.12559727546666968</v>
      </c>
      <c r="N25" s="15">
        <v>0.12934259721698763</v>
      </c>
      <c r="O25" s="15">
        <v>0.16558259405951264</v>
      </c>
      <c r="P25" s="15">
        <v>0.17814477549286364</v>
      </c>
      <c r="Q25" s="15">
        <v>0.22434066932566413</v>
      </c>
      <c r="R25" s="15">
        <v>0.13471356835872286</v>
      </c>
      <c r="S25" s="15">
        <v>9.9850967922443301E-2</v>
      </c>
      <c r="T25" s="15">
        <v>0.19046517137735242</v>
      </c>
      <c r="U25" s="15">
        <v>0.12828294890095324</v>
      </c>
      <c r="V25" s="15">
        <v>0.15025736562814798</v>
      </c>
      <c r="W25" s="15">
        <v>0.17895162723550884</v>
      </c>
      <c r="X25" s="15">
        <v>0.21719824801574797</v>
      </c>
      <c r="Y25" s="15">
        <v>0.20678006911829322</v>
      </c>
      <c r="Z25" s="15">
        <v>0.22725275685610774</v>
      </c>
      <c r="AA25" s="15">
        <v>0.24062613332309982</v>
      </c>
    </row>
    <row r="26" spans="1:27" s="19" customFormat="1">
      <c r="A26" s="16" t="s">
        <v>23</v>
      </c>
      <c r="B26" s="16" t="s">
        <v>2</v>
      </c>
      <c r="C26" s="15">
        <v>0.14062015579366155</v>
      </c>
      <c r="D26" s="15">
        <v>0.11924483950449839</v>
      </c>
      <c r="E26" s="15">
        <v>0.17385053325195535</v>
      </c>
      <c r="F26" s="15">
        <v>0.14537015624576155</v>
      </c>
      <c r="G26" s="15">
        <v>0.12055581219765814</v>
      </c>
      <c r="H26" s="15">
        <v>0.11823182576065827</v>
      </c>
      <c r="I26" s="15">
        <v>0.12083815660744156</v>
      </c>
      <c r="J26" s="15">
        <v>0.13729953637144535</v>
      </c>
      <c r="K26" s="15">
        <v>0.14117200370722005</v>
      </c>
      <c r="L26" s="15">
        <v>0.12732699778470999</v>
      </c>
      <c r="M26" s="15">
        <v>0.1028171314254713</v>
      </c>
      <c r="N26" s="15">
        <v>0.16339030037524299</v>
      </c>
      <c r="O26" s="15">
        <v>0.12843691893846917</v>
      </c>
      <c r="P26" s="15">
        <v>0.10861557321759574</v>
      </c>
      <c r="Q26" s="15">
        <v>0.10623797635516975</v>
      </c>
      <c r="R26" s="15">
        <v>9.0680638862516372E-2</v>
      </c>
      <c r="S26" s="15">
        <v>0.11949827026538272</v>
      </c>
      <c r="T26" s="15">
        <v>0.12746199629277996</v>
      </c>
      <c r="U26" s="15">
        <v>0.1154100490076405</v>
      </c>
      <c r="V26" s="15">
        <v>8.7614122247841222E-2</v>
      </c>
      <c r="W26" s="15">
        <v>0.15730979565079795</v>
      </c>
      <c r="X26" s="15">
        <v>0.11603936389529364</v>
      </c>
      <c r="Y26" s="15">
        <v>9.9637311813373125E-2</v>
      </c>
      <c r="Z26" s="15">
        <v>0.10067165536416656</v>
      </c>
      <c r="AA26" s="15">
        <v>9.5216904471269043E-2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0.33614480097394411</v>
      </c>
      <c r="D28" s="15">
        <v>0.3649397453820809</v>
      </c>
      <c r="E28" s="15">
        <v>0.34766709528173201</v>
      </c>
      <c r="F28" s="15">
        <v>0.34121518479489221</v>
      </c>
      <c r="G28" s="15">
        <v>0.3303641545461562</v>
      </c>
      <c r="H28" s="15">
        <v>0.32845025578842557</v>
      </c>
      <c r="I28" s="15">
        <v>0.3355825013838093</v>
      </c>
      <c r="J28" s="15">
        <v>0.33492776513055328</v>
      </c>
      <c r="K28" s="15">
        <v>0.32945512349539896</v>
      </c>
      <c r="L28" s="15">
        <v>0.35105014710432048</v>
      </c>
      <c r="M28" s="15">
        <v>0.34966944265323269</v>
      </c>
      <c r="N28" s="15">
        <v>0.35035089779433293</v>
      </c>
      <c r="O28" s="15">
        <v>0.32419794806664987</v>
      </c>
      <c r="P28" s="15">
        <v>0.3332539944997307</v>
      </c>
      <c r="Q28" s="15">
        <v>0.32847676684834609</v>
      </c>
      <c r="R28" s="15">
        <v>0.32882102580071954</v>
      </c>
      <c r="S28" s="15">
        <v>0.31132807003136548</v>
      </c>
      <c r="T28" s="15">
        <v>0.29678421334548094</v>
      </c>
      <c r="U28" s="15">
        <v>0.31691796404584532</v>
      </c>
      <c r="V28" s="15">
        <v>0.31762038308323981</v>
      </c>
      <c r="W28" s="15">
        <v>0.31225184506428771</v>
      </c>
      <c r="X28" s="15">
        <v>0.29078660590135408</v>
      </c>
      <c r="Y28" s="15">
        <v>0.29371078333828621</v>
      </c>
      <c r="Z28" s="15">
        <v>0.29201626963977295</v>
      </c>
      <c r="AA28" s="15">
        <v>0.30417279070315606</v>
      </c>
    </row>
    <row r="29" spans="1:27" s="19" customFormat="1">
      <c r="A29" s="16" t="s">
        <v>23</v>
      </c>
      <c r="B29" s="16" t="s">
        <v>8</v>
      </c>
      <c r="C29" s="15">
        <v>0.24828389390002506</v>
      </c>
      <c r="D29" s="15">
        <v>0.22655424236506527</v>
      </c>
      <c r="E29" s="15">
        <v>0.23331237014173972</v>
      </c>
      <c r="F29" s="15">
        <v>0.20788146507150457</v>
      </c>
      <c r="G29" s="15">
        <v>0.21254311811936474</v>
      </c>
      <c r="H29" s="15">
        <v>0.21335018413430931</v>
      </c>
      <c r="I29" s="15">
        <v>0.22156398269174002</v>
      </c>
      <c r="J29" s="15">
        <v>0.22378630154987963</v>
      </c>
      <c r="K29" s="15">
        <v>0.21950289036184314</v>
      </c>
      <c r="L29" s="15">
        <v>0.24362015707545018</v>
      </c>
      <c r="M29" s="15">
        <v>0.24197013004523504</v>
      </c>
      <c r="N29" s="15">
        <v>0.21655317471930294</v>
      </c>
      <c r="O29" s="15">
        <v>0.2177215853107643</v>
      </c>
      <c r="P29" s="15">
        <v>0.22610941836877593</v>
      </c>
      <c r="Q29" s="15">
        <v>0.233794023926398</v>
      </c>
      <c r="R29" s="15">
        <v>0.22885123998913101</v>
      </c>
      <c r="S29" s="15">
        <v>0.22905324165214863</v>
      </c>
      <c r="T29" s="15">
        <v>0.21841506288588075</v>
      </c>
      <c r="U29" s="15">
        <v>0.23525927546046363</v>
      </c>
      <c r="V29" s="15">
        <v>0.23459592641924473</v>
      </c>
      <c r="W29" s="15">
        <v>0.2024001086825899</v>
      </c>
      <c r="X29" s="15">
        <v>0.19886055948243536</v>
      </c>
      <c r="Y29" s="15">
        <v>0.20491010984827604</v>
      </c>
      <c r="Z29" s="15">
        <v>0.20249883997901225</v>
      </c>
      <c r="AA29" s="15">
        <v>0.21297901298460933</v>
      </c>
    </row>
    <row r="30" spans="1:27" s="19" customFormat="1">
      <c r="A30" s="16" t="s">
        <v>23</v>
      </c>
      <c r="B30" s="16" t="s">
        <v>84</v>
      </c>
      <c r="C30" s="15">
        <v>0.20068228888068479</v>
      </c>
      <c r="D30" s="15">
        <v>0.18624259037930471</v>
      </c>
      <c r="E30" s="15">
        <v>0.17299686585048307</v>
      </c>
      <c r="F30" s="15">
        <v>0.16807962560748407</v>
      </c>
      <c r="G30" s="15">
        <v>0.1761413037557765</v>
      </c>
      <c r="H30" s="15">
        <v>0.1726613794167261</v>
      </c>
      <c r="I30" s="15">
        <v>0.17533418200715625</v>
      </c>
      <c r="J30" s="15">
        <v>0.17735499692289255</v>
      </c>
      <c r="K30" s="15">
        <v>0.17174982624919202</v>
      </c>
      <c r="L30" s="15">
        <v>0.1787299952538744</v>
      </c>
      <c r="M30" s="15">
        <v>0.176360881610924</v>
      </c>
      <c r="N30" s="15">
        <v>0.16587312263838999</v>
      </c>
      <c r="O30" s="15">
        <v>0.16460712276459996</v>
      </c>
      <c r="P30" s="15">
        <v>0.16093167924383309</v>
      </c>
      <c r="Q30" s="15">
        <v>0.15647027907380529</v>
      </c>
      <c r="R30" s="15">
        <v>0.15452426239978287</v>
      </c>
      <c r="S30" s="15">
        <v>0.14835580623785127</v>
      </c>
      <c r="T30" s="15">
        <v>0.14368955298709865</v>
      </c>
      <c r="U30" s="15">
        <v>0.13953644418626529</v>
      </c>
      <c r="V30" s="15">
        <v>0.14309585978123954</v>
      </c>
      <c r="W30" s="15">
        <v>0.14365718772625224</v>
      </c>
      <c r="X30" s="15">
        <v>0.13356681751117555</v>
      </c>
      <c r="Y30" s="15">
        <v>0.13821852752623545</v>
      </c>
      <c r="Z30" s="15">
        <v>0.14194026813693358</v>
      </c>
      <c r="AA30" s="15">
        <v>0.14555408256849137</v>
      </c>
    </row>
    <row r="31" spans="1:27" s="19" customFormat="1">
      <c r="A31" s="16" t="s">
        <v>23</v>
      </c>
      <c r="B31" s="16" t="s">
        <v>187</v>
      </c>
      <c r="C31" s="15">
        <v>0.15024243959284628</v>
      </c>
      <c r="D31" s="15">
        <v>0.16807139935312021</v>
      </c>
      <c r="E31" s="15">
        <v>0.70566754728709924</v>
      </c>
      <c r="F31" s="15">
        <v>0.21619615330238914</v>
      </c>
      <c r="G31" s="15">
        <v>0.23996484411267438</v>
      </c>
      <c r="H31" s="15">
        <v>0.24555047980193384</v>
      </c>
      <c r="I31" s="15">
        <v>0.26403648692201553</v>
      </c>
      <c r="J31" s="15">
        <v>0.24207384666130094</v>
      </c>
      <c r="K31" s="15">
        <v>0.25053140937754503</v>
      </c>
      <c r="L31" s="15">
        <v>0.2612947408125576</v>
      </c>
      <c r="M31" s="15">
        <v>0.23347943585421346</v>
      </c>
      <c r="N31" s="15">
        <v>0.24136668002944475</v>
      </c>
      <c r="O31" s="15">
        <v>0.22743489110567175</v>
      </c>
      <c r="P31" s="15">
        <v>0.25134557263149099</v>
      </c>
      <c r="Q31" s="15">
        <v>0.23235944074689663</v>
      </c>
      <c r="R31" s="15">
        <v>0.25521543119698892</v>
      </c>
      <c r="S31" s="15">
        <v>0.22194271024457174</v>
      </c>
      <c r="T31" s="15">
        <v>0.24236714067787704</v>
      </c>
      <c r="U31" s="15">
        <v>0.2706868757903344</v>
      </c>
      <c r="V31" s="15">
        <v>0.24521999180194878</v>
      </c>
      <c r="W31" s="15">
        <v>0.24994432893880847</v>
      </c>
      <c r="X31" s="15">
        <v>0.21728897556212726</v>
      </c>
      <c r="Y31" s="15">
        <v>0.23557178354689029</v>
      </c>
      <c r="Z31" s="15">
        <v>0.21923915354602505</v>
      </c>
      <c r="AA31" s="15">
        <v>0.24869741160295536</v>
      </c>
    </row>
    <row r="32" spans="1:27" s="19" customFormat="1">
      <c r="A32" s="16" t="s">
        <v>23</v>
      </c>
      <c r="B32" s="16" t="s">
        <v>15</v>
      </c>
      <c r="C32" s="15">
        <v>0.12299145971021629</v>
      </c>
      <c r="D32" s="15">
        <v>0.12348816159174013</v>
      </c>
      <c r="E32" s="15">
        <v>0.10133159247167595</v>
      </c>
      <c r="F32" s="15">
        <v>6.7704763386349912E-2</v>
      </c>
      <c r="G32" s="15">
        <v>8.0514838210390377E-2</v>
      </c>
      <c r="H32" s="15">
        <v>8.5942504905681047E-2</v>
      </c>
      <c r="I32" s="15">
        <v>8.8835376215395639E-2</v>
      </c>
      <c r="J32" s="15">
        <v>8.8115800641003605E-2</v>
      </c>
      <c r="K32" s="15">
        <v>8.9699084805482415E-2</v>
      </c>
      <c r="L32" s="15">
        <v>9.3569374182369783E-2</v>
      </c>
      <c r="M32" s="15">
        <v>9.5032862467970727E-2</v>
      </c>
      <c r="N32" s="15">
        <v>9.362572986048337E-2</v>
      </c>
      <c r="O32" s="15">
        <v>9.6073605323573466E-2</v>
      </c>
      <c r="P32" s="15">
        <v>0.10334809015763698</v>
      </c>
      <c r="Q32" s="15">
        <v>0.10267976106111093</v>
      </c>
      <c r="R32" s="15">
        <v>0.10246672333700907</v>
      </c>
      <c r="S32" s="15">
        <v>9.9586333325037246E-2</v>
      </c>
      <c r="T32" s="15">
        <v>9.5925815019929569E-2</v>
      </c>
      <c r="U32" s="15">
        <v>0.10203130498705451</v>
      </c>
      <c r="V32" s="15">
        <v>0.10262151907144207</v>
      </c>
      <c r="W32" s="15">
        <v>0.10174081645799919</v>
      </c>
      <c r="X32" s="15">
        <v>9.7989143210906376E-2</v>
      </c>
      <c r="Y32" s="15">
        <v>0.10364020186858745</v>
      </c>
      <c r="Z32" s="15">
        <v>0.10150262736202925</v>
      </c>
      <c r="AA32" s="15">
        <v>0.10466940380639177</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0.50709205287835324</v>
      </c>
      <c r="D36" s="15">
        <v>0.4714005110154339</v>
      </c>
      <c r="E36" s="15">
        <v>0.65067153586923077</v>
      </c>
      <c r="F36" s="15">
        <v>0.57704644599767607</v>
      </c>
      <c r="G36" s="15">
        <v>0.574387734497669</v>
      </c>
      <c r="H36" s="15">
        <v>0.55181292703465035</v>
      </c>
      <c r="I36" s="15">
        <v>0.55332964324686928</v>
      </c>
      <c r="J36" s="15">
        <v>0.58574573410271824</v>
      </c>
      <c r="K36" s="15">
        <v>0.60322954333529977</v>
      </c>
      <c r="L36" s="15">
        <v>0.53870578655784918</v>
      </c>
      <c r="M36" s="15">
        <v>0.53894859043185284</v>
      </c>
      <c r="N36" s="15">
        <v>0.54234304794503474</v>
      </c>
      <c r="O36" s="15">
        <v>0.51443326304728165</v>
      </c>
      <c r="P36" s="15">
        <v>0.5358674246630174</v>
      </c>
      <c r="Q36" s="15">
        <v>0.14862736951545069</v>
      </c>
      <c r="R36" s="15">
        <v>0.48282800736457421</v>
      </c>
      <c r="S36" s="15" t="s">
        <v>265</v>
      </c>
      <c r="T36" s="15" t="s">
        <v>265</v>
      </c>
      <c r="U36" s="15" t="s">
        <v>265</v>
      </c>
      <c r="V36" s="15" t="s">
        <v>265</v>
      </c>
      <c r="W36" s="15" t="s">
        <v>265</v>
      </c>
      <c r="X36" s="15" t="s">
        <v>265</v>
      </c>
      <c r="Y36" s="15" t="s">
        <v>265</v>
      </c>
      <c r="Z36" s="15" t="s">
        <v>265</v>
      </c>
      <c r="AA36" s="15" t="s">
        <v>265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8.0285975915760074E-2</v>
      </c>
      <c r="D38" s="15">
        <v>5.6937826652350906E-2</v>
      </c>
      <c r="E38" s="15">
        <v>0.21608970508014913</v>
      </c>
      <c r="F38" s="15">
        <v>0.27726074415658997</v>
      </c>
      <c r="G38" s="15">
        <v>0.29090292498722609</v>
      </c>
      <c r="H38" s="15">
        <v>0.26384125776732215</v>
      </c>
      <c r="I38" s="15">
        <v>0.30239514044508198</v>
      </c>
      <c r="J38" s="15">
        <v>0.29828785397517388</v>
      </c>
      <c r="K38" s="15">
        <v>0.31172492511298494</v>
      </c>
      <c r="L38" s="15">
        <v>0.26271849710757672</v>
      </c>
      <c r="M38" s="15">
        <v>0.29699631528100023</v>
      </c>
      <c r="N38" s="15">
        <v>0.40465152454153269</v>
      </c>
      <c r="O38" s="15">
        <v>0.38012437975602309</v>
      </c>
      <c r="P38" s="15">
        <v>0.3761156760686184</v>
      </c>
      <c r="Q38" s="15">
        <v>0.40052362752362425</v>
      </c>
      <c r="R38" s="15">
        <v>0.32588532443490181</v>
      </c>
      <c r="S38" s="15">
        <v>0.38115532967214438</v>
      </c>
      <c r="T38" s="15">
        <v>0.37513944942170457</v>
      </c>
      <c r="U38" s="15">
        <v>0.3258659960281286</v>
      </c>
      <c r="V38" s="15">
        <v>0.42352352428483725</v>
      </c>
      <c r="W38" s="15">
        <v>0.63634354931458648</v>
      </c>
      <c r="X38" s="15">
        <v>0.61103672522952179</v>
      </c>
      <c r="Y38" s="15">
        <v>0.62219813010974878</v>
      </c>
      <c r="Z38" s="15">
        <v>0.57063344219296552</v>
      </c>
      <c r="AA38" s="15" t="s">
        <v>265</v>
      </c>
    </row>
    <row r="39" spans="1:27" s="19" customFormat="1">
      <c r="A39" s="16" t="s">
        <v>24</v>
      </c>
      <c r="B39" s="16" t="s">
        <v>12</v>
      </c>
      <c r="C39" s="15">
        <v>0.72651533961187209</v>
      </c>
      <c r="D39" s="15">
        <v>0.6502137200342466</v>
      </c>
      <c r="E39" s="15">
        <v>0.7218522046232877</v>
      </c>
      <c r="F39" s="15">
        <v>0.71443182791095894</v>
      </c>
      <c r="G39" s="15">
        <v>0.71850338898401822</v>
      </c>
      <c r="H39" s="15">
        <v>0.6802083333333333</v>
      </c>
      <c r="I39" s="15">
        <v>0.68889412100456626</v>
      </c>
      <c r="J39" s="15">
        <v>0.70542736872146117</v>
      </c>
      <c r="K39" s="15">
        <v>0.676415881849315</v>
      </c>
      <c r="L39" s="15">
        <v>0.62989437071917809</v>
      </c>
      <c r="M39" s="15">
        <v>0.6723273401826485</v>
      </c>
      <c r="N39" s="15">
        <v>0.66960912528538807</v>
      </c>
      <c r="O39" s="15">
        <v>0.61596910673515992</v>
      </c>
      <c r="P39" s="15">
        <v>0.590740261130137</v>
      </c>
      <c r="Q39" s="15">
        <v>0.5916715182648401</v>
      </c>
      <c r="R39" s="15">
        <v>0.57427436501141549</v>
      </c>
      <c r="S39" s="15">
        <v>0.6307832833904109</v>
      </c>
      <c r="T39" s="15">
        <v>0.57918453909817358</v>
      </c>
      <c r="U39" s="15">
        <v>0.54062507134703208</v>
      </c>
      <c r="V39" s="15">
        <v>0.5450855094178082</v>
      </c>
      <c r="W39" s="15">
        <v>0.59251077340182656</v>
      </c>
      <c r="X39" s="15">
        <v>0.5330884703196348</v>
      </c>
      <c r="Y39" s="15">
        <v>0.52411479737442912</v>
      </c>
      <c r="Z39" s="15">
        <v>0.52174439925799088</v>
      </c>
      <c r="AA39" s="15" t="s">
        <v>265</v>
      </c>
    </row>
    <row r="40" spans="1:27" s="19" customFormat="1">
      <c r="A40" s="16" t="s">
        <v>24</v>
      </c>
      <c r="B40" s="16" t="s">
        <v>4</v>
      </c>
      <c r="C40" s="15">
        <v>5.8094210643743331E-11</v>
      </c>
      <c r="D40" s="15">
        <v>8.1210153129822172E-11</v>
      </c>
      <c r="E40" s="15">
        <v>7.2026752952939381E-3</v>
      </c>
      <c r="F40" s="15">
        <v>1.9624295879225102E-2</v>
      </c>
      <c r="G40" s="15">
        <v>3.475846197808502E-2</v>
      </c>
      <c r="H40" s="15">
        <v>2.088507576236338E-2</v>
      </c>
      <c r="I40" s="15">
        <v>2.4132053257944038E-2</v>
      </c>
      <c r="J40" s="15">
        <v>2.6488563951290366E-2</v>
      </c>
      <c r="K40" s="15">
        <v>6.0942600815055807E-2</v>
      </c>
      <c r="L40" s="15">
        <v>3.5994265011394057E-2</v>
      </c>
      <c r="M40" s="15">
        <v>5.6696723650166661E-2</v>
      </c>
      <c r="N40" s="15">
        <v>0.10755684949269738</v>
      </c>
      <c r="O40" s="15">
        <v>0.14540804347587807</v>
      </c>
      <c r="P40" s="15">
        <v>0.17008581160295844</v>
      </c>
      <c r="Q40" s="15">
        <v>0.19989597692206673</v>
      </c>
      <c r="R40" s="15">
        <v>0.15280393840574791</v>
      </c>
      <c r="S40" s="15">
        <v>0.15342844648901818</v>
      </c>
      <c r="T40" s="15">
        <v>0.17934154187840823</v>
      </c>
      <c r="U40" s="15">
        <v>0.11276151643673572</v>
      </c>
      <c r="V40" s="15">
        <v>0.12350649290058631</v>
      </c>
      <c r="W40" s="15">
        <v>8.9800753864092336E-2</v>
      </c>
      <c r="X40" s="15">
        <v>7.5767720229527893E-2</v>
      </c>
      <c r="Y40" s="15">
        <v>6.7709098655727482E-2</v>
      </c>
      <c r="Z40" s="15">
        <v>3.7104018455913816E-2</v>
      </c>
      <c r="AA40" s="15">
        <v>2.9501905939953069E-2</v>
      </c>
    </row>
    <row r="41" spans="1:27" s="19" customFormat="1">
      <c r="A41" s="16" t="s">
        <v>24</v>
      </c>
      <c r="B41" s="16" t="s">
        <v>2</v>
      </c>
      <c r="C41" s="15">
        <v>0.51453595075620573</v>
      </c>
      <c r="D41" s="15">
        <v>0.51059554972421684</v>
      </c>
      <c r="E41" s="15">
        <v>0.51692707628506396</v>
      </c>
      <c r="F41" s="15">
        <v>0.51290339585219047</v>
      </c>
      <c r="G41" s="15">
        <v>0.5114567926595408</v>
      </c>
      <c r="H41" s="15">
        <v>0.50458747801936976</v>
      </c>
      <c r="I41" s="15">
        <v>0.4931480732992351</v>
      </c>
      <c r="J41" s="15">
        <v>0.5143888747500559</v>
      </c>
      <c r="K41" s="15">
        <v>0.4998326721608653</v>
      </c>
      <c r="L41" s="15">
        <v>0.51323233375563115</v>
      </c>
      <c r="M41" s="15">
        <v>0.50330000305053713</v>
      </c>
      <c r="N41" s="15">
        <v>0.15977678892987071</v>
      </c>
      <c r="O41" s="15">
        <v>0.1477222641880902</v>
      </c>
      <c r="P41" s="15">
        <v>0.11907059229528399</v>
      </c>
      <c r="Q41" s="15">
        <v>0.14141662480204589</v>
      </c>
      <c r="R41" s="15">
        <v>9.9112022461917859E-2</v>
      </c>
      <c r="S41" s="15">
        <v>2.9472415182087429E-4</v>
      </c>
      <c r="T41" s="15">
        <v>6.7714516064790165E-12</v>
      </c>
      <c r="U41" s="15">
        <v>6.9748618053077093E-12</v>
      </c>
      <c r="V41" s="15">
        <v>6.7178859033276093E-12</v>
      </c>
      <c r="W41" s="15">
        <v>6.8108332951030397E-12</v>
      </c>
      <c r="X41" s="15">
        <v>6.6470152680036807E-12</v>
      </c>
      <c r="Y41" s="15">
        <v>4.2107763184151141E-4</v>
      </c>
      <c r="Z41" s="15">
        <v>7.8632682969699862E-12</v>
      </c>
      <c r="AA41" s="15">
        <v>1.7017347832349254E-11</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0.32939957517157009</v>
      </c>
      <c r="D43" s="15">
        <v>0.40042066063796511</v>
      </c>
      <c r="E43" s="15">
        <v>0.34958690919211366</v>
      </c>
      <c r="F43" s="15">
        <v>0.32865211432331892</v>
      </c>
      <c r="G43" s="15">
        <v>0.34117056558565673</v>
      </c>
      <c r="H43" s="15">
        <v>0.34726191372525639</v>
      </c>
      <c r="I43" s="15">
        <v>0.36114430764669164</v>
      </c>
      <c r="J43" s="15">
        <v>0.33384641338754079</v>
      </c>
      <c r="K43" s="15">
        <v>0.34750813466910707</v>
      </c>
      <c r="L43" s="15">
        <v>0.36194557749485795</v>
      </c>
      <c r="M43" s="15">
        <v>0.38488661775433403</v>
      </c>
      <c r="N43" s="15">
        <v>0.32535001816742726</v>
      </c>
      <c r="O43" s="15">
        <v>0.32021693844239968</v>
      </c>
      <c r="P43" s="15">
        <v>0.33012457775853254</v>
      </c>
      <c r="Q43" s="15">
        <v>0.32039798425010046</v>
      </c>
      <c r="R43" s="15">
        <v>0.32930730845270589</v>
      </c>
      <c r="S43" s="15">
        <v>0.30978017379252493</v>
      </c>
      <c r="T43" s="15">
        <v>0.31158024139689017</v>
      </c>
      <c r="U43" s="15">
        <v>0.30260924500692526</v>
      </c>
      <c r="V43" s="15">
        <v>0.3238581814746655</v>
      </c>
      <c r="W43" s="15">
        <v>0.28011834267352431</v>
      </c>
      <c r="X43" s="15">
        <v>0.27576699490634038</v>
      </c>
      <c r="Y43" s="15">
        <v>0.28354618377296636</v>
      </c>
      <c r="Z43" s="15">
        <v>0.27842428623071386</v>
      </c>
      <c r="AA43" s="15">
        <v>0.29983112765800723</v>
      </c>
    </row>
    <row r="44" spans="1:27" s="19" customFormat="1">
      <c r="A44" s="16" t="s">
        <v>24</v>
      </c>
      <c r="B44" s="16" t="s">
        <v>8</v>
      </c>
      <c r="C44" s="15">
        <v>0.26265369236938946</v>
      </c>
      <c r="D44" s="15">
        <v>0.24987045114512133</v>
      </c>
      <c r="E44" s="15">
        <v>0.22548836772589723</v>
      </c>
      <c r="F44" s="15">
        <v>0.26157480437454583</v>
      </c>
      <c r="G44" s="15">
        <v>0.26217954527790949</v>
      </c>
      <c r="H44" s="15">
        <v>0.27601674088582279</v>
      </c>
      <c r="I44" s="15">
        <v>0.27014448749846903</v>
      </c>
      <c r="J44" s="15">
        <v>0.26266808571805617</v>
      </c>
      <c r="K44" s="15">
        <v>0.26293478139771093</v>
      </c>
      <c r="L44" s="15">
        <v>0.27926259481269283</v>
      </c>
      <c r="M44" s="15">
        <v>0.27559929456374038</v>
      </c>
      <c r="N44" s="15">
        <v>0.22907624108331867</v>
      </c>
      <c r="O44" s="15">
        <v>0.23905235903776639</v>
      </c>
      <c r="P44" s="15">
        <v>0.23533808891650504</v>
      </c>
      <c r="Q44" s="15">
        <v>0.23568768822264319</v>
      </c>
      <c r="R44" s="15">
        <v>0.23801288275521962</v>
      </c>
      <c r="S44" s="15">
        <v>0.23210680947192636</v>
      </c>
      <c r="T44" s="15">
        <v>0.22203094526963121</v>
      </c>
      <c r="U44" s="15">
        <v>0.22026039207223136</v>
      </c>
      <c r="V44" s="15">
        <v>0.22141015378133358</v>
      </c>
      <c r="W44" s="15">
        <v>0.20978783341740356</v>
      </c>
      <c r="X44" s="15">
        <v>0.20823755936040242</v>
      </c>
      <c r="Y44" s="15">
        <v>0.19053001459970548</v>
      </c>
      <c r="Z44" s="15">
        <v>0.20185547019762046</v>
      </c>
      <c r="AA44" s="15">
        <v>0.21687896910399859</v>
      </c>
    </row>
    <row r="45" spans="1:27" s="19" customFormat="1">
      <c r="A45" s="16" t="s">
        <v>24</v>
      </c>
      <c r="B45" s="16" t="s">
        <v>84</v>
      </c>
      <c r="C45" s="15">
        <v>0.17065518717347969</v>
      </c>
      <c r="D45" s="15">
        <v>0.17226512474241407</v>
      </c>
      <c r="E45" s="15">
        <v>0.14500910304796316</v>
      </c>
      <c r="F45" s="15">
        <v>0.12373533415750039</v>
      </c>
      <c r="G45" s="15">
        <v>0.13227081222849224</v>
      </c>
      <c r="H45" s="15">
        <v>0.13434206636869628</v>
      </c>
      <c r="I45" s="15">
        <v>0.13621328792853515</v>
      </c>
      <c r="J45" s="15">
        <v>0.13251859102243793</v>
      </c>
      <c r="K45" s="15">
        <v>0.12214189505398589</v>
      </c>
      <c r="L45" s="15">
        <v>0.11843151595413653</v>
      </c>
      <c r="M45" s="15">
        <v>0.11646265481625215</v>
      </c>
      <c r="N45" s="15">
        <v>0.1134993977765212</v>
      </c>
      <c r="O45" s="15">
        <v>0.11833182589087367</v>
      </c>
      <c r="P45" s="15">
        <v>0.11979866102796277</v>
      </c>
      <c r="Q45" s="15">
        <v>0.11626437599598934</v>
      </c>
      <c r="R45" s="15">
        <v>0.12483528433601568</v>
      </c>
      <c r="S45" s="15">
        <v>0.12196073485711598</v>
      </c>
      <c r="T45" s="15">
        <v>0.12174303842595469</v>
      </c>
      <c r="U45" s="15">
        <v>0.11795740369816331</v>
      </c>
      <c r="V45" s="15">
        <v>0.12216616512694628</v>
      </c>
      <c r="W45" s="15">
        <v>0.14571065009563583</v>
      </c>
      <c r="X45" s="15">
        <v>0.14204113537795571</v>
      </c>
      <c r="Y45" s="15">
        <v>0.13536446006268632</v>
      </c>
      <c r="Z45" s="15">
        <v>0.16606582862714256</v>
      </c>
      <c r="AA45" s="15">
        <v>0.19153006158780464</v>
      </c>
    </row>
    <row r="46" spans="1:27" s="19" customFormat="1">
      <c r="A46" s="16" t="s">
        <v>24</v>
      </c>
      <c r="B46" s="16" t="s">
        <v>187</v>
      </c>
      <c r="C46" s="15">
        <v>0.15273724106247913</v>
      </c>
      <c r="D46" s="15">
        <v>0.17102466867134428</v>
      </c>
      <c r="E46" s="15">
        <v>0.14897361899988865</v>
      </c>
      <c r="F46" s="15">
        <v>0.13778598535471656</v>
      </c>
      <c r="G46" s="15">
        <v>0.14734189503981429</v>
      </c>
      <c r="H46" s="15">
        <v>0.14350906705351288</v>
      </c>
      <c r="I46" s="15">
        <v>0.16480266322225762</v>
      </c>
      <c r="J46" s="15">
        <v>0.15098634319785462</v>
      </c>
      <c r="K46" s="15">
        <v>0.12800322703837333</v>
      </c>
      <c r="L46" s="15">
        <v>0.20715227249158216</v>
      </c>
      <c r="M46" s="15">
        <v>0.19772157947441593</v>
      </c>
      <c r="N46" s="15">
        <v>0.20731608932790183</v>
      </c>
      <c r="O46" s="15">
        <v>0.21085539146582147</v>
      </c>
      <c r="P46" s="15">
        <v>0.20350457917302664</v>
      </c>
      <c r="Q46" s="15">
        <v>0.19955934695742633</v>
      </c>
      <c r="R46" s="15">
        <v>0.1796395517563219</v>
      </c>
      <c r="S46" s="15">
        <v>0.17888738086210307</v>
      </c>
      <c r="T46" s="15">
        <v>0.17419173990750914</v>
      </c>
      <c r="U46" s="15">
        <v>0.17112934948520758</v>
      </c>
      <c r="V46" s="15">
        <v>0.15571736042920431</v>
      </c>
      <c r="W46" s="15">
        <v>0.17857560294065225</v>
      </c>
      <c r="X46" s="15">
        <v>0.16268824233320694</v>
      </c>
      <c r="Y46" s="15">
        <v>0.1272088068872318</v>
      </c>
      <c r="Z46" s="15">
        <v>0.15506415784373775</v>
      </c>
      <c r="AA46" s="15">
        <v>0.18036554188501186</v>
      </c>
    </row>
    <row r="47" spans="1:27" s="19" customFormat="1">
      <c r="A47" s="16" t="s">
        <v>24</v>
      </c>
      <c r="B47" s="16" t="s">
        <v>15</v>
      </c>
      <c r="C47" s="15">
        <v>0.13007137891648604</v>
      </c>
      <c r="D47" s="15">
        <v>0.14535575571699064</v>
      </c>
      <c r="E47" s="15">
        <v>0.11429607323935635</v>
      </c>
      <c r="F47" s="15">
        <v>7.1939867826792667E-2</v>
      </c>
      <c r="G47" s="15">
        <v>8.9756331925189226E-2</v>
      </c>
      <c r="H47" s="15">
        <v>9.7315883645366238E-2</v>
      </c>
      <c r="I47" s="15">
        <v>0.10249749347697013</v>
      </c>
      <c r="J47" s="15">
        <v>0.10153728718442162</v>
      </c>
      <c r="K47" s="15">
        <v>9.4652084521232374E-2</v>
      </c>
      <c r="L47" s="15">
        <v>9.3425681241603539E-2</v>
      </c>
      <c r="M47" s="15">
        <v>9.3588309436335906E-2</v>
      </c>
      <c r="N47" s="15">
        <v>9.4480723519098253E-2</v>
      </c>
      <c r="O47" s="15">
        <v>9.9963908538714716E-2</v>
      </c>
      <c r="P47" s="15">
        <v>0.10280233137682944</v>
      </c>
      <c r="Q47" s="15">
        <v>0.10367681594684812</v>
      </c>
      <c r="R47" s="15">
        <v>0.10427639448568941</v>
      </c>
      <c r="S47" s="15">
        <v>0.10198431945367854</v>
      </c>
      <c r="T47" s="15">
        <v>0.10115009365739402</v>
      </c>
      <c r="U47" s="15">
        <v>0.10442333025041312</v>
      </c>
      <c r="V47" s="15">
        <v>0.10215651569251484</v>
      </c>
      <c r="W47" s="15">
        <v>0.10158966566297004</v>
      </c>
      <c r="X47" s="15">
        <v>0.10460307019022318</v>
      </c>
      <c r="Y47" s="15">
        <v>0.10202537016196245</v>
      </c>
      <c r="Z47" s="15">
        <v>0.10376489851957765</v>
      </c>
      <c r="AA47" s="15">
        <v>0.10645096705368862</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0.59968423736736998</v>
      </c>
      <c r="D52" s="15">
        <v>0.59709080637155432</v>
      </c>
      <c r="E52" s="15">
        <v>0.64298014742802156</v>
      </c>
      <c r="F52" s="15">
        <v>0.54516826369424221</v>
      </c>
      <c r="G52" s="15">
        <v>0.66819833068006373</v>
      </c>
      <c r="H52" s="15" t="s">
        <v>265</v>
      </c>
      <c r="I52" s="15" t="s">
        <v>265</v>
      </c>
      <c r="J52" s="15" t="s">
        <v>265</v>
      </c>
      <c r="K52" s="15" t="s">
        <v>265</v>
      </c>
      <c r="L52" s="15" t="s">
        <v>265</v>
      </c>
      <c r="M52" s="15" t="s">
        <v>265</v>
      </c>
      <c r="N52" s="15" t="s">
        <v>265</v>
      </c>
      <c r="O52" s="15" t="s">
        <v>265</v>
      </c>
      <c r="P52" s="15" t="s">
        <v>265</v>
      </c>
      <c r="Q52" s="15" t="s">
        <v>265</v>
      </c>
      <c r="R52" s="15" t="s">
        <v>265</v>
      </c>
      <c r="S52" s="15" t="s">
        <v>265</v>
      </c>
      <c r="T52" s="15" t="s">
        <v>265</v>
      </c>
      <c r="U52" s="15" t="s">
        <v>265</v>
      </c>
      <c r="V52" s="15" t="s">
        <v>265</v>
      </c>
      <c r="W52" s="15" t="s">
        <v>265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7.3339150684931514E-4</v>
      </c>
      <c r="D54" s="15">
        <v>3.4982582191780819E-11</v>
      </c>
      <c r="E54" s="15">
        <v>1.840902511415525E-2</v>
      </c>
      <c r="F54" s="15">
        <v>3.4812860730593614E-2</v>
      </c>
      <c r="G54" s="15">
        <v>4.3495867579908677E-2</v>
      </c>
      <c r="H54" s="15">
        <v>2.5165860730593608E-2</v>
      </c>
      <c r="I54" s="15">
        <v>4.180191780821918E-2</v>
      </c>
      <c r="J54" s="15">
        <v>1.7929456621004567E-2</v>
      </c>
      <c r="K54" s="15">
        <v>5.1792381278538815E-2</v>
      </c>
      <c r="L54" s="15">
        <v>2.5595728310502285E-2</v>
      </c>
      <c r="M54" s="15">
        <v>2.3843424657534244E-2</v>
      </c>
      <c r="N54" s="15">
        <v>5.6920086757990866E-2</v>
      </c>
      <c r="O54" s="15">
        <v>4.0957621004566208E-2</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3.9994588183723905E-4</v>
      </c>
      <c r="D55" s="15">
        <v>1.931337338364359E-5</v>
      </c>
      <c r="E55" s="15">
        <v>1.4555289285885998E-2</v>
      </c>
      <c r="F55" s="15">
        <v>2.9153238299989351E-2</v>
      </c>
      <c r="G55" s="15">
        <v>3.0553938433468625E-2</v>
      </c>
      <c r="H55" s="15">
        <v>1.523559091428997E-2</v>
      </c>
      <c r="I55" s="15">
        <v>4.3946323767155758E-2</v>
      </c>
      <c r="J55" s="15">
        <v>1.5936877505197858E-2</v>
      </c>
      <c r="K55" s="15">
        <v>3.2678635206045747E-2</v>
      </c>
      <c r="L55" s="15">
        <v>1.825063473155417E-2</v>
      </c>
      <c r="M55" s="15">
        <v>1.5175424428814741E-2</v>
      </c>
      <c r="N55" s="15">
        <v>4.9002091719247409E-2</v>
      </c>
      <c r="O55" s="15">
        <v>3.331720891287427E-2</v>
      </c>
      <c r="P55" s="15">
        <v>8.0534221572098399E-2</v>
      </c>
      <c r="Q55" s="15">
        <v>8.4215647309172262E-2</v>
      </c>
      <c r="R55" s="15">
        <v>8.5525016958514041E-2</v>
      </c>
      <c r="S55" s="15">
        <v>2.6154252999504905E-2</v>
      </c>
      <c r="T55" s="15">
        <v>8.5757290338912731E-2</v>
      </c>
      <c r="U55" s="15">
        <v>5.612419425730919E-2</v>
      </c>
      <c r="V55" s="15">
        <v>5.8271084760561413E-2</v>
      </c>
      <c r="W55" s="15">
        <v>9.0849227569228891E-2</v>
      </c>
      <c r="X55" s="15">
        <v>6.1959239896997843E-2</v>
      </c>
      <c r="Y55" s="15">
        <v>0.14280804943315967</v>
      </c>
      <c r="Z55" s="15">
        <v>0.1283531757597236</v>
      </c>
      <c r="AA55" s="15">
        <v>0.16509516799243587</v>
      </c>
    </row>
    <row r="56" spans="1:27" s="19" customFormat="1">
      <c r="A56" s="16" t="s">
        <v>25</v>
      </c>
      <c r="B56" s="16" t="s">
        <v>2</v>
      </c>
      <c r="C56" s="15">
        <v>0.16320630167856606</v>
      </c>
      <c r="D56" s="15">
        <v>0.13725025265250584</v>
      </c>
      <c r="E56" s="15">
        <v>0.20515957019660888</v>
      </c>
      <c r="F56" s="15">
        <v>0.17165349838144273</v>
      </c>
      <c r="G56" s="15">
        <v>0.14780712162554693</v>
      </c>
      <c r="H56" s="15">
        <v>0.14837114199606877</v>
      </c>
      <c r="I56" s="15">
        <v>0.13528565064856263</v>
      </c>
      <c r="J56" s="15">
        <v>0.16563887800313462</v>
      </c>
      <c r="K56" s="15">
        <v>0.17061890078305728</v>
      </c>
      <c r="L56" s="15">
        <v>0.16194363430752312</v>
      </c>
      <c r="M56" s="15">
        <v>0.13583767415375542</v>
      </c>
      <c r="N56" s="15">
        <v>0.204077432186789</v>
      </c>
      <c r="O56" s="15">
        <v>0.17100155764987104</v>
      </c>
      <c r="P56" s="15">
        <v>0.14765850170813075</v>
      </c>
      <c r="Q56" s="15">
        <v>0.14791017651597502</v>
      </c>
      <c r="R56" s="15">
        <v>0.1347853257448243</v>
      </c>
      <c r="S56" s="15">
        <v>0.16472630218158033</v>
      </c>
      <c r="T56" s="15">
        <v>0.17050726969771701</v>
      </c>
      <c r="U56" s="15">
        <v>0.16156603719384643</v>
      </c>
      <c r="V56" s="15">
        <v>0.13606452023693286</v>
      </c>
      <c r="W56" s="15">
        <v>0.20394307959711488</v>
      </c>
      <c r="X56" s="15">
        <v>0.17093548242511794</v>
      </c>
      <c r="Y56" s="15">
        <v>0.14781006509212927</v>
      </c>
      <c r="Z56" s="15">
        <v>0.14788808278488128</v>
      </c>
      <c r="AA56" s="15">
        <v>0.13440074779071509</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0.32157119403724932</v>
      </c>
      <c r="D58" s="15">
        <v>0.33816300626592316</v>
      </c>
      <c r="E58" s="15">
        <v>0.3165247063813742</v>
      </c>
      <c r="F58" s="15">
        <v>0.35339582982617573</v>
      </c>
      <c r="G58" s="15">
        <v>0.33964467402492565</v>
      </c>
      <c r="H58" s="15">
        <v>0.37282206724732392</v>
      </c>
      <c r="I58" s="15">
        <v>0.33725567892464142</v>
      </c>
      <c r="J58" s="15">
        <v>0.34743646289714109</v>
      </c>
      <c r="K58" s="15">
        <v>0.33257852541687855</v>
      </c>
      <c r="L58" s="15">
        <v>0.35429931034851081</v>
      </c>
      <c r="M58" s="15">
        <v>0.34715209423129911</v>
      </c>
      <c r="N58" s="15">
        <v>0.31032272193996641</v>
      </c>
      <c r="O58" s="15">
        <v>0.31720971688381616</v>
      </c>
      <c r="P58" s="15">
        <v>0.30069199863110341</v>
      </c>
      <c r="Q58" s="15">
        <v>0.32666032695113806</v>
      </c>
      <c r="R58" s="15">
        <v>0.29760851887663176</v>
      </c>
      <c r="S58" s="15">
        <v>0.3065196803554745</v>
      </c>
      <c r="T58" s="15">
        <v>0.30618349668664263</v>
      </c>
      <c r="U58" s="15">
        <v>0.31699309138592713</v>
      </c>
      <c r="V58" s="15">
        <v>0.32583195138975768</v>
      </c>
      <c r="W58" s="15">
        <v>0.3028209772262041</v>
      </c>
      <c r="X58" s="15">
        <v>0.31007119700275038</v>
      </c>
      <c r="Y58" s="15">
        <v>0.29660240846611569</v>
      </c>
      <c r="Z58" s="15">
        <v>0.32486684587028236</v>
      </c>
      <c r="AA58" s="15">
        <v>0.30077870743265323</v>
      </c>
    </row>
    <row r="59" spans="1:27" s="19" customFormat="1">
      <c r="A59" s="16" t="s">
        <v>25</v>
      </c>
      <c r="B59" s="16" t="s">
        <v>8</v>
      </c>
      <c r="C59" s="15">
        <v>0.30537187728619508</v>
      </c>
      <c r="D59" s="15">
        <v>0.24351463745367516</v>
      </c>
      <c r="E59" s="15">
        <v>0.21239204850300464</v>
      </c>
      <c r="F59" s="15">
        <v>0.2390832692904821</v>
      </c>
      <c r="G59" s="15">
        <v>0.24224615276913594</v>
      </c>
      <c r="H59" s="15">
        <v>0.24329390784078667</v>
      </c>
      <c r="I59" s="15">
        <v>0.24730034151814043</v>
      </c>
      <c r="J59" s="15">
        <v>0.24449685416958278</v>
      </c>
      <c r="K59" s="15">
        <v>0.21417268754579746</v>
      </c>
      <c r="L59" s="15">
        <v>0.22742024507820985</v>
      </c>
      <c r="M59" s="15">
        <v>0.23059230967442701</v>
      </c>
      <c r="N59" s="15">
        <v>0.2171798578463347</v>
      </c>
      <c r="O59" s="15">
        <v>0.22248638678055419</v>
      </c>
      <c r="P59" s="15">
        <v>0.21695689462532458</v>
      </c>
      <c r="Q59" s="15">
        <v>0.22007156261304053</v>
      </c>
      <c r="R59" s="15">
        <v>0.22337450757798569</v>
      </c>
      <c r="S59" s="15">
        <v>0.22124110749923803</v>
      </c>
      <c r="T59" s="15">
        <v>0.21808302194336973</v>
      </c>
      <c r="U59" s="15">
        <v>0.23045770088977841</v>
      </c>
      <c r="V59" s="15">
        <v>0.23404588430882853</v>
      </c>
      <c r="W59" s="15">
        <v>0.21657778976201816</v>
      </c>
      <c r="X59" s="15">
        <v>0.22184907406850302</v>
      </c>
      <c r="Y59" s="15">
        <v>0.21885947928151978</v>
      </c>
      <c r="Z59" s="15">
        <v>0.2191159061552734</v>
      </c>
      <c r="AA59" s="15">
        <v>0.21990308950742546</v>
      </c>
    </row>
    <row r="60" spans="1:27" s="19" customFormat="1">
      <c r="A60" s="16" t="s">
        <v>25</v>
      </c>
      <c r="B60" s="16" t="s">
        <v>84</v>
      </c>
      <c r="C60" s="15">
        <v>0.16725485693465961</v>
      </c>
      <c r="D60" s="15">
        <v>0.17245774558998528</v>
      </c>
      <c r="E60" s="15">
        <v>0.12871307441691562</v>
      </c>
      <c r="F60" s="15">
        <v>7.9699846392607215E-2</v>
      </c>
      <c r="G60" s="15">
        <v>8.8976445190127471E-2</v>
      </c>
      <c r="H60" s="15">
        <v>8.5880986873213869E-2</v>
      </c>
      <c r="I60" s="15">
        <v>9.0695618583764487E-2</v>
      </c>
      <c r="J60" s="15">
        <v>8.5908309538782049E-2</v>
      </c>
      <c r="K60" s="15">
        <v>7.5749153150453247E-2</v>
      </c>
      <c r="L60" s="15">
        <v>7.4137856767410082E-2</v>
      </c>
      <c r="M60" s="15">
        <v>7.4948647597812626E-2</v>
      </c>
      <c r="N60" s="15">
        <v>7.296629889791173E-2</v>
      </c>
      <c r="O60" s="15">
        <v>7.1677394716393644E-2</v>
      </c>
      <c r="P60" s="15">
        <v>7.2029878207158449E-2</v>
      </c>
      <c r="Q60" s="15">
        <v>6.616713589623141E-2</v>
      </c>
      <c r="R60" s="15">
        <v>6.7922885575268183E-2</v>
      </c>
      <c r="S60" s="15">
        <v>6.5611870398126965E-2</v>
      </c>
      <c r="T60" s="15">
        <v>6.2330322810526542E-2</v>
      </c>
      <c r="U60" s="15">
        <v>6.05589444418577E-2</v>
      </c>
      <c r="V60" s="15">
        <v>6.4173703567692045E-2</v>
      </c>
      <c r="W60" s="15">
        <v>6.3883004191813267E-2</v>
      </c>
      <c r="X60" s="15">
        <v>5.6801801829818643E-2</v>
      </c>
      <c r="Y60" s="15">
        <v>5.9049214448115381E-2</v>
      </c>
      <c r="Z60" s="15">
        <v>7.4675292929359927E-2</v>
      </c>
      <c r="AA60" s="15">
        <v>7.5937958722919779E-2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0.13252152879783047</v>
      </c>
      <c r="D62" s="15">
        <v>0.12967228966505634</v>
      </c>
      <c r="E62" s="15">
        <v>0.10049891908422706</v>
      </c>
      <c r="F62" s="15">
        <v>5.3419087958169589E-2</v>
      </c>
      <c r="G62" s="15">
        <v>6.8535809273687909E-2</v>
      </c>
      <c r="H62" s="15">
        <v>7.2613429381535116E-2</v>
      </c>
      <c r="I62" s="15">
        <v>7.8606890312634958E-2</v>
      </c>
      <c r="J62" s="15">
        <v>7.4794453994579707E-2</v>
      </c>
      <c r="K62" s="15">
        <v>7.7090952995270703E-2</v>
      </c>
      <c r="L62" s="15">
        <v>7.6830250539060355E-2</v>
      </c>
      <c r="M62" s="15">
        <v>8.0663208851777662E-2</v>
      </c>
      <c r="N62" s="15">
        <v>7.9688665456857655E-2</v>
      </c>
      <c r="O62" s="15">
        <v>7.9997765080404862E-2</v>
      </c>
      <c r="P62" s="15">
        <v>8.9565605076709243E-2</v>
      </c>
      <c r="Q62" s="15">
        <v>8.4885962331763057E-2</v>
      </c>
      <c r="R62" s="15">
        <v>9.1591205791035551E-2</v>
      </c>
      <c r="S62" s="15">
        <v>8.22266994111851E-2</v>
      </c>
      <c r="T62" s="15">
        <v>8.0882560161164227E-2</v>
      </c>
      <c r="U62" s="15">
        <v>8.4347986745281045E-2</v>
      </c>
      <c r="V62" s="15">
        <v>8.7294740056749379E-2</v>
      </c>
      <c r="W62" s="15">
        <v>8.3904011241344736E-2</v>
      </c>
      <c r="X62" s="15">
        <v>7.9299641874987919E-2</v>
      </c>
      <c r="Y62" s="15">
        <v>8.4796241346025647E-2</v>
      </c>
      <c r="Z62" s="15">
        <v>8.3679088408508712E-2</v>
      </c>
      <c r="AA62" s="15">
        <v>9.3354601320541339E-2</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0.19545148965357345</v>
      </c>
      <c r="D68" s="15">
        <v>0.11537607041287988</v>
      </c>
      <c r="E68" s="15">
        <v>0.35720684342121162</v>
      </c>
      <c r="F68" s="15">
        <v>0.33362914447347308</v>
      </c>
      <c r="G68" s="15">
        <v>0.38019335201553617</v>
      </c>
      <c r="H68" s="15">
        <v>0.33416507000591228</v>
      </c>
      <c r="I68" s="15">
        <v>0.35955063005936505</v>
      </c>
      <c r="J68" s="15">
        <v>0.39149739794139016</v>
      </c>
      <c r="K68" s="15">
        <v>0.35692467089090574</v>
      </c>
      <c r="L68" s="15">
        <v>0.25100827826739597</v>
      </c>
      <c r="M68" s="15">
        <v>0.26413779376811708</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7.831381909130998E-2</v>
      </c>
      <c r="D70" s="15">
        <v>1.8641236406878882E-3</v>
      </c>
      <c r="E70" s="15">
        <v>4.4087497797361666E-2</v>
      </c>
      <c r="F70" s="15">
        <v>7.6913382816044845E-2</v>
      </c>
      <c r="G70" s="15">
        <v>8.3565250546294531E-2</v>
      </c>
      <c r="H70" s="15">
        <v>7.8794103571241211E-2</v>
      </c>
      <c r="I70" s="15">
        <v>0.12492166934081995</v>
      </c>
      <c r="J70" s="15">
        <v>9.974678902720141E-2</v>
      </c>
      <c r="K70" s="15">
        <v>0.10617465270980685</v>
      </c>
      <c r="L70" s="15">
        <v>6.1959238951953766E-2</v>
      </c>
      <c r="M70" s="15">
        <v>6.791177565701853E-2</v>
      </c>
      <c r="N70" s="15">
        <v>9.3706655202820177E-2</v>
      </c>
      <c r="O70" s="15">
        <v>0.11960294138745207</v>
      </c>
      <c r="P70" s="15">
        <v>0.13492290508109489</v>
      </c>
      <c r="Q70" s="15">
        <v>0.12683919085915457</v>
      </c>
      <c r="R70" s="15">
        <v>0.12519031399828531</v>
      </c>
      <c r="S70" s="15">
        <v>0.10087525295378343</v>
      </c>
      <c r="T70" s="15">
        <v>0.15119437473447925</v>
      </c>
      <c r="U70" s="15">
        <v>5.1536389829252988E-2</v>
      </c>
      <c r="V70" s="15">
        <v>5.5623636067137737E-2</v>
      </c>
      <c r="W70" s="15">
        <v>8.5628940683380991E-2</v>
      </c>
      <c r="X70" s="15">
        <v>9.2941217804472079E-2</v>
      </c>
      <c r="Y70" s="15">
        <v>0.10159444186461608</v>
      </c>
      <c r="Z70" s="15">
        <v>0.10437137510190185</v>
      </c>
      <c r="AA70" s="15">
        <v>0.1334896024632479</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0.36163701441424684</v>
      </c>
      <c r="D73" s="15">
        <v>0.36002054003702549</v>
      </c>
      <c r="E73" s="15">
        <v>0.35133424749268505</v>
      </c>
      <c r="F73" s="15">
        <v>0.35464216423980188</v>
      </c>
      <c r="G73" s="15">
        <v>0.35467129935382546</v>
      </c>
      <c r="H73" s="15">
        <v>0.37762425056294141</v>
      </c>
      <c r="I73" s="15">
        <v>0.34990361187726587</v>
      </c>
      <c r="J73" s="15">
        <v>0.35823818639396693</v>
      </c>
      <c r="K73" s="15">
        <v>0.33921826279848161</v>
      </c>
      <c r="L73" s="15">
        <v>0.39343927715873278</v>
      </c>
      <c r="M73" s="15">
        <v>0.39600412121456119</v>
      </c>
      <c r="N73" s="15">
        <v>0.34425044809029381</v>
      </c>
      <c r="O73" s="15">
        <v>0.35608945987148988</v>
      </c>
      <c r="P73" s="15">
        <v>0.35162206579729277</v>
      </c>
      <c r="Q73" s="15">
        <v>0.37394994986650065</v>
      </c>
      <c r="R73" s="15">
        <v>0.34043584546593059</v>
      </c>
      <c r="S73" s="15">
        <v>0.35439765389718553</v>
      </c>
      <c r="T73" s="15">
        <v>0.32946921445037031</v>
      </c>
      <c r="U73" s="15">
        <v>0.36050073473096816</v>
      </c>
      <c r="V73" s="15">
        <v>0.36683177506038767</v>
      </c>
      <c r="W73" s="15">
        <v>0.33228823096506754</v>
      </c>
      <c r="X73" s="15">
        <v>0.33814367532491807</v>
      </c>
      <c r="Y73" s="15">
        <v>0.33200593356351504</v>
      </c>
      <c r="Z73" s="15">
        <v>0.35067901239462934</v>
      </c>
      <c r="AA73" s="15">
        <v>0.32604324094429749</v>
      </c>
    </row>
    <row r="74" spans="1:27" s="19" customFormat="1">
      <c r="A74" s="16" t="s">
        <v>26</v>
      </c>
      <c r="B74" s="16" t="s">
        <v>8</v>
      </c>
      <c r="C74" s="15">
        <v>0.24192178650758342</v>
      </c>
      <c r="D74" s="15">
        <v>0.21560674985811254</v>
      </c>
      <c r="E74" s="15">
        <v>0.20871847115209527</v>
      </c>
      <c r="F74" s="15">
        <v>0.22585252140551068</v>
      </c>
      <c r="G74" s="15">
        <v>0.21920920920837511</v>
      </c>
      <c r="H74" s="15">
        <v>0.22112539016492677</v>
      </c>
      <c r="I74" s="15">
        <v>0.21943039055465394</v>
      </c>
      <c r="J74" s="15">
        <v>0.2168155848715356</v>
      </c>
      <c r="K74" s="15">
        <v>0.21932490495058818</v>
      </c>
      <c r="L74" s="15">
        <v>0.22802182544140748</v>
      </c>
      <c r="M74" s="15">
        <v>0.23918788950954226</v>
      </c>
      <c r="N74" s="15">
        <v>0.22348595776522334</v>
      </c>
      <c r="O74" s="15">
        <v>0.22652669028178254</v>
      </c>
      <c r="P74" s="15">
        <v>0.22303760206168285</v>
      </c>
      <c r="Q74" s="15">
        <v>0.22919128554246374</v>
      </c>
      <c r="R74" s="15">
        <v>0.20302979943955238</v>
      </c>
      <c r="S74" s="15">
        <v>0.20314296029339146</v>
      </c>
      <c r="T74" s="15">
        <v>0.17651623208813633</v>
      </c>
      <c r="U74" s="15">
        <v>0.17453610405036218</v>
      </c>
      <c r="V74" s="15">
        <v>0.18717454478348991</v>
      </c>
      <c r="W74" s="15">
        <v>0.17796226490130693</v>
      </c>
      <c r="X74" s="15">
        <v>0.16819190381265348</v>
      </c>
      <c r="Y74" s="15">
        <v>0.16240637112580966</v>
      </c>
      <c r="Z74" s="15">
        <v>0.16858727940978904</v>
      </c>
      <c r="AA74" s="15">
        <v>0.16825463557308354</v>
      </c>
    </row>
    <row r="75" spans="1:27" s="19" customFormat="1">
      <c r="A75" s="16" t="s">
        <v>26</v>
      </c>
      <c r="B75" s="16" t="s">
        <v>84</v>
      </c>
      <c r="C75" s="15">
        <v>0.12055360967945171</v>
      </c>
      <c r="D75" s="15">
        <v>0.15817694240200011</v>
      </c>
      <c r="E75" s="15">
        <v>0.1323017054604772</v>
      </c>
      <c r="F75" s="15">
        <v>0.10272571661641343</v>
      </c>
      <c r="G75" s="15">
        <v>0.11151318096072398</v>
      </c>
      <c r="H75" s="15">
        <v>0.10949483124553605</v>
      </c>
      <c r="I75" s="15">
        <v>0.11262145619457839</v>
      </c>
      <c r="J75" s="15">
        <v>0.1073260088206668</v>
      </c>
      <c r="K75" s="15">
        <v>0.10393807849204553</v>
      </c>
      <c r="L75" s="15">
        <v>9.8580309828908613E-2</v>
      </c>
      <c r="M75" s="15">
        <v>9.732009169009681E-2</v>
      </c>
      <c r="N75" s="15">
        <v>9.5026358450644846E-2</v>
      </c>
      <c r="O75" s="15">
        <v>9.6098585663396741E-2</v>
      </c>
      <c r="P75" s="15">
        <v>9.7857572518801325E-2</v>
      </c>
      <c r="Q75" s="15">
        <v>8.6957427441789192E-2</v>
      </c>
      <c r="R75" s="15">
        <v>9.6278628415266118E-2</v>
      </c>
      <c r="S75" s="15">
        <v>8.9450986830822296E-2</v>
      </c>
      <c r="T75" s="15">
        <v>9.6546599544919204E-2</v>
      </c>
      <c r="U75" s="15">
        <v>8.7267952319594583E-2</v>
      </c>
      <c r="V75" s="15">
        <v>9.2939755606743404E-2</v>
      </c>
      <c r="W75" s="15">
        <v>9.5546655058657698E-2</v>
      </c>
      <c r="X75" s="15">
        <v>8.8069083386715277E-2</v>
      </c>
      <c r="Y75" s="15">
        <v>8.9674864893176637E-2</v>
      </c>
      <c r="Z75" s="15">
        <v>8.2869244095726158E-2</v>
      </c>
      <c r="AA75" s="15">
        <v>9.6119049838763487E-2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0.10237246121154051</v>
      </c>
      <c r="D77" s="15">
        <v>0.13828975298666621</v>
      </c>
      <c r="E77" s="15">
        <v>0.11226160848183588</v>
      </c>
      <c r="F77" s="15">
        <v>6.9487284723887974E-2</v>
      </c>
      <c r="G77" s="15">
        <v>8.1965833633172377E-2</v>
      </c>
      <c r="H77" s="15">
        <v>8.2327108758254497E-2</v>
      </c>
      <c r="I77" s="15">
        <v>8.7289551853931974E-2</v>
      </c>
      <c r="J77" s="15">
        <v>8.2177760197956404E-2</v>
      </c>
      <c r="K77" s="15">
        <v>8.4569940519297532E-2</v>
      </c>
      <c r="L77" s="15">
        <v>7.9065188650073309E-2</v>
      </c>
      <c r="M77" s="15">
        <v>8.0122454723819639E-2</v>
      </c>
      <c r="N77" s="15">
        <v>7.9733034373642542E-2</v>
      </c>
      <c r="O77" s="15">
        <v>8.1985508895307382E-2</v>
      </c>
      <c r="P77" s="15">
        <v>8.9214793882548479E-2</v>
      </c>
      <c r="Q77" s="15">
        <v>8.1623462076671732E-2</v>
      </c>
      <c r="R77" s="15">
        <v>8.8781242675919914E-2</v>
      </c>
      <c r="S77" s="15">
        <v>8.1106887956187937E-2</v>
      </c>
      <c r="T77" s="15">
        <v>8.7393049716568139E-2</v>
      </c>
      <c r="U77" s="15">
        <v>8.294303234287316E-2</v>
      </c>
      <c r="V77" s="15">
        <v>8.7424221345604736E-2</v>
      </c>
      <c r="W77" s="15">
        <v>8.7549421834072938E-2</v>
      </c>
      <c r="X77" s="15">
        <v>8.5485709654720118E-2</v>
      </c>
      <c r="Y77" s="15">
        <v>9.0581802625050584E-2</v>
      </c>
      <c r="Z77" s="15">
        <v>8.7317365683702464E-2</v>
      </c>
      <c r="AA77" s="15">
        <v>9.4023867724885635E-2</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2.0869294432736213E-10</v>
      </c>
      <c r="E83" s="15">
        <v>2.0914987267298911E-10</v>
      </c>
      <c r="F83" s="15">
        <v>1.9008934843695118E-10</v>
      </c>
      <c r="G83" s="15">
        <v>3.7079346131893228E-10</v>
      </c>
      <c r="H83" s="15">
        <v>3.7893540898314011E-10</v>
      </c>
      <c r="I83" s="15">
        <v>5.3451846241657889E-10</v>
      </c>
      <c r="J83" s="15">
        <v>5.4343486564805053E-10</v>
      </c>
      <c r="K83" s="15">
        <v>5.4434003995433785E-10</v>
      </c>
      <c r="L83" s="15">
        <v>5.7005784597822267E-10</v>
      </c>
      <c r="M83" s="15">
        <v>5.7226653055848255E-10</v>
      </c>
      <c r="N83" s="15">
        <v>7.4221038593256065E-10</v>
      </c>
      <c r="O83" s="15">
        <v>7.427176084474887E-10</v>
      </c>
      <c r="P83" s="15">
        <v>7.7565408763610819E-10</v>
      </c>
      <c r="Q83" s="15">
        <v>7.725142694063927E-10</v>
      </c>
      <c r="R83" s="15">
        <v>8.1835265191429569E-10</v>
      </c>
      <c r="S83" s="15">
        <v>8.2299454469617144E-10</v>
      </c>
      <c r="T83" s="15">
        <v>8.2248298647699333E-10</v>
      </c>
      <c r="U83" s="15">
        <v>8.7843936599929754E-10</v>
      </c>
      <c r="V83" s="15">
        <v>8.7908840446083596E-10</v>
      </c>
      <c r="W83" s="15">
        <v>9.3961379302774859E-10</v>
      </c>
      <c r="X83" s="15">
        <v>9.4012118018967328E-10</v>
      </c>
      <c r="Y83" s="15">
        <v>1.070527638742536E-9</v>
      </c>
      <c r="Z83" s="15">
        <v>1.070871366789603E-9</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1.9687694320455595E-10</v>
      </c>
      <c r="D85" s="15">
        <v>3.2979718523934121E-10</v>
      </c>
      <c r="E85" s="15">
        <v>3.3604151916269052E-10</v>
      </c>
      <c r="F85" s="15">
        <v>5.9408832400072479E-4</v>
      </c>
      <c r="G85" s="15">
        <v>1.0924859956304833E-3</v>
      </c>
      <c r="H85" s="15">
        <v>1.3804603125644722E-3</v>
      </c>
      <c r="I85" s="15">
        <v>5.5608609082029208E-3</v>
      </c>
      <c r="J85" s="15">
        <v>4.044174431182982E-4</v>
      </c>
      <c r="K85" s="15">
        <v>3.4076633836612372E-2</v>
      </c>
      <c r="L85" s="15">
        <v>1.9577172340530441E-2</v>
      </c>
      <c r="M85" s="15">
        <v>3.3315125556728109E-2</v>
      </c>
      <c r="N85" s="15">
        <v>5.1427743447947642E-2</v>
      </c>
      <c r="O85" s="15">
        <v>6.6413973964344189E-2</v>
      </c>
      <c r="P85" s="15">
        <v>7.1345188836505855E-2</v>
      </c>
      <c r="Q85" s="15">
        <v>8.535782220508209E-2</v>
      </c>
      <c r="R85" s="15">
        <v>7.661175002482247E-2</v>
      </c>
      <c r="S85" s="15">
        <v>7.8976413424468442E-2</v>
      </c>
      <c r="T85" s="15">
        <v>0.1577321151526993</v>
      </c>
      <c r="U85" s="15">
        <v>8.7288875612260966E-2</v>
      </c>
      <c r="V85" s="15">
        <v>0.11808388026247039</v>
      </c>
      <c r="W85" s="15">
        <v>8.9258260466714576E-2</v>
      </c>
      <c r="X85" s="15">
        <v>0.1308785470822845</v>
      </c>
      <c r="Y85" s="15">
        <v>0.11675108302879211</v>
      </c>
      <c r="Z85" s="15">
        <v>0.11130470837447508</v>
      </c>
      <c r="AA85" s="15" t="s">
        <v>265</v>
      </c>
    </row>
    <row r="86" spans="1:27" s="19" customFormat="1">
      <c r="A86" s="16" t="s">
        <v>27</v>
      </c>
      <c r="B86" s="16" t="s">
        <v>2</v>
      </c>
      <c r="C86" s="15">
        <v>0.47730870157760757</v>
      </c>
      <c r="D86" s="15">
        <v>0.37181591292925503</v>
      </c>
      <c r="E86" s="15">
        <v>0.38466390021437868</v>
      </c>
      <c r="F86" s="15">
        <v>0.45837316399119743</v>
      </c>
      <c r="G86" s="15">
        <v>0.39198268601579522</v>
      </c>
      <c r="H86" s="15">
        <v>0.36734906206737483</v>
      </c>
      <c r="I86" s="15">
        <v>0.35844251188083259</v>
      </c>
      <c r="J86" s="15">
        <v>0.36370641820224231</v>
      </c>
      <c r="K86" s="15">
        <v>0.39187354937625629</v>
      </c>
      <c r="L86" s="15">
        <v>0.34640079687005326</v>
      </c>
      <c r="M86" s="15">
        <v>0.32981564513037204</v>
      </c>
      <c r="N86" s="15">
        <v>0.39040052637383166</v>
      </c>
      <c r="O86" s="15">
        <v>0.37117281033814203</v>
      </c>
      <c r="P86" s="15">
        <v>0.33668637309641758</v>
      </c>
      <c r="Q86" s="15">
        <v>0.30907362681582295</v>
      </c>
      <c r="R86" s="15">
        <v>0.31318053650454625</v>
      </c>
      <c r="S86" s="15">
        <v>0.34050519203969354</v>
      </c>
      <c r="T86" s="15">
        <v>0.3477104415278342</v>
      </c>
      <c r="U86" s="15">
        <v>0.30662182292568707</v>
      </c>
      <c r="V86" s="15">
        <v>0.32223610561820965</v>
      </c>
      <c r="W86" s="15">
        <v>0.35825012525369171</v>
      </c>
      <c r="X86" s="15">
        <v>0.33158323220233282</v>
      </c>
      <c r="Y86" s="15">
        <v>0.30912863761229353</v>
      </c>
      <c r="Z86" s="15">
        <v>0.30899717240657537</v>
      </c>
      <c r="AA86" s="15">
        <v>0.3374085067003203</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0.35426493455761288</v>
      </c>
      <c r="D88" s="15">
        <v>0.37775039229653767</v>
      </c>
      <c r="E88" s="15">
        <v>0.35647977214822801</v>
      </c>
      <c r="F88" s="15">
        <v>0.35395511719011058</v>
      </c>
      <c r="G88" s="15">
        <v>0.36801214356860928</v>
      </c>
      <c r="H88" s="15">
        <v>0.40089462409959331</v>
      </c>
      <c r="I88" s="15">
        <v>0.37234132677163129</v>
      </c>
      <c r="J88" s="15">
        <v>0.37569568674079917</v>
      </c>
      <c r="K88" s="15">
        <v>0.3766215590679281</v>
      </c>
      <c r="L88" s="15">
        <v>0.37306407736673936</v>
      </c>
      <c r="M88" s="15">
        <v>0.37852435426510928</v>
      </c>
      <c r="N88" s="15">
        <v>0.35156290594184125</v>
      </c>
      <c r="O88" s="15">
        <v>0.35074359514529008</v>
      </c>
      <c r="P88" s="15">
        <v>0.31129105086353309</v>
      </c>
      <c r="Q88" s="15">
        <v>0.33145179526429558</v>
      </c>
      <c r="R88" s="15">
        <v>0.31150255289335643</v>
      </c>
      <c r="S88" s="15">
        <v>0.32693758556789621</v>
      </c>
      <c r="T88" s="15">
        <v>0.33149946839526112</v>
      </c>
      <c r="U88" s="15">
        <v>0.33994779029823247</v>
      </c>
      <c r="V88" s="15">
        <v>0.35051404754340049</v>
      </c>
      <c r="W88" s="15">
        <v>0.33760502605068343</v>
      </c>
      <c r="X88" s="15">
        <v>0.34044233357894654</v>
      </c>
      <c r="Y88" s="15">
        <v>0.31179585437102308</v>
      </c>
      <c r="Z88" s="15">
        <v>0.33779507166088529</v>
      </c>
      <c r="AA88" s="15">
        <v>0.34106360227612564</v>
      </c>
    </row>
    <row r="89" spans="1:27" s="19" customFormat="1">
      <c r="A89" s="16" t="s">
        <v>27</v>
      </c>
      <c r="B89" s="16" t="s">
        <v>8</v>
      </c>
      <c r="C89" s="15" t="s">
        <v>265</v>
      </c>
      <c r="D89" s="15" t="s">
        <v>265</v>
      </c>
      <c r="E89" s="15">
        <v>0.2013588152711332</v>
      </c>
      <c r="F89" s="15">
        <v>0.20192552302895031</v>
      </c>
      <c r="G89" s="15">
        <v>0.20726171175175279</v>
      </c>
      <c r="H89" s="15">
        <v>0.20461237966937759</v>
      </c>
      <c r="I89" s="15">
        <v>0.21312254640780318</v>
      </c>
      <c r="J89" s="15">
        <v>0.2095138228810659</v>
      </c>
      <c r="K89" s="15">
        <v>0.20746652681006927</v>
      </c>
      <c r="L89" s="15">
        <v>0.21110134046788226</v>
      </c>
      <c r="M89" s="15">
        <v>0.21034706784779508</v>
      </c>
      <c r="N89" s="15">
        <v>0.20540469612972728</v>
      </c>
      <c r="O89" s="15">
        <v>0.20269268619452263</v>
      </c>
      <c r="P89" s="15">
        <v>0.20731088085578023</v>
      </c>
      <c r="Q89" s="15">
        <v>0.20321701646548937</v>
      </c>
      <c r="R89" s="15">
        <v>0.21080337364091656</v>
      </c>
      <c r="S89" s="15">
        <v>0.20740932722065189</v>
      </c>
      <c r="T89" s="15">
        <v>0.20367865241208166</v>
      </c>
      <c r="U89" s="15">
        <v>0.21101351360161621</v>
      </c>
      <c r="V89" s="15">
        <v>0.20953431396089472</v>
      </c>
      <c r="W89" s="15">
        <v>0.20359063155233187</v>
      </c>
      <c r="X89" s="15">
        <v>0.20070879665075145</v>
      </c>
      <c r="Y89" s="15">
        <v>0.20507670665612573</v>
      </c>
      <c r="Z89" s="15">
        <v>0.20162153262717714</v>
      </c>
      <c r="AA89" s="15">
        <v>0.2081669064746946</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2.2838125979491721E-2</v>
      </c>
      <c r="D92" s="15">
        <v>7.2665531456113652E-2</v>
      </c>
      <c r="E92" s="15">
        <v>6.6684639552970354E-2</v>
      </c>
      <c r="F92" s="15">
        <v>4.2340804783851556E-2</v>
      </c>
      <c r="G92" s="15">
        <v>5.2724150927814753E-2</v>
      </c>
      <c r="H92" s="15">
        <v>5.4747189893963231E-2</v>
      </c>
      <c r="I92" s="15">
        <v>5.8086958973385817E-2</v>
      </c>
      <c r="J92" s="15">
        <v>5.9574575385221845E-2</v>
      </c>
      <c r="K92" s="15">
        <v>6.5074250100861541E-2</v>
      </c>
      <c r="L92" s="15">
        <v>7.2246435024336905E-2</v>
      </c>
      <c r="M92" s="15">
        <v>7.9521115918747179E-2</v>
      </c>
      <c r="N92" s="15">
        <v>8.2649039177675729E-2</v>
      </c>
      <c r="O92" s="15">
        <v>8.4501664510747754E-2</v>
      </c>
      <c r="P92" s="15">
        <v>8.5749416365894032E-2</v>
      </c>
      <c r="Q92" s="15">
        <v>7.931903104727285E-2</v>
      </c>
      <c r="R92" s="15">
        <v>8.2298134918827925E-2</v>
      </c>
      <c r="S92" s="15">
        <v>8.7242868083965183E-2</v>
      </c>
      <c r="T92" s="15">
        <v>8.3192026977167668E-2</v>
      </c>
      <c r="U92" s="15">
        <v>8.3922838869933014E-2</v>
      </c>
      <c r="V92" s="15">
        <v>8.8127488887157865E-2</v>
      </c>
      <c r="W92" s="15">
        <v>8.9109859736855507E-2</v>
      </c>
      <c r="X92" s="15">
        <v>8.3272480422688866E-2</v>
      </c>
      <c r="Y92" s="15">
        <v>8.4086925607302243E-2</v>
      </c>
      <c r="Z92" s="15">
        <v>8.4101629284122362E-2</v>
      </c>
      <c r="AA92" s="15">
        <v>8.7184586852550996E-2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0.19443042725351534</v>
      </c>
      <c r="D98" s="15">
        <v>0.19938022302734318</v>
      </c>
      <c r="E98" s="15">
        <v>0.16682156813715954</v>
      </c>
      <c r="F98" s="15">
        <v>0.13333962848822331</v>
      </c>
      <c r="G98" s="15">
        <v>0.1436957733616567</v>
      </c>
      <c r="H98" s="15">
        <v>0.14216189537289986</v>
      </c>
      <c r="I98" s="15">
        <v>0.14604740649344253</v>
      </c>
      <c r="J98" s="15">
        <v>0.14470003742123777</v>
      </c>
      <c r="K98" s="15">
        <v>0.13327127414297762</v>
      </c>
      <c r="L98" s="15">
        <v>0.13281281604075706</v>
      </c>
      <c r="M98" s="15">
        <v>0.13180515317500074</v>
      </c>
      <c r="N98" s="15">
        <v>0.12682116655677764</v>
      </c>
      <c r="O98" s="15">
        <v>0.12694861623125472</v>
      </c>
      <c r="P98" s="15">
        <v>0.12623449342066884</v>
      </c>
      <c r="Q98" s="15">
        <v>0.12025834207976101</v>
      </c>
      <c r="R98" s="15">
        <v>0.12469895901658945</v>
      </c>
      <c r="S98" s="15">
        <v>0.12069144712174626</v>
      </c>
      <c r="T98" s="15">
        <v>0.11846585081037969</v>
      </c>
      <c r="U98" s="15">
        <v>0.1153252477511197</v>
      </c>
      <c r="V98" s="15">
        <v>0.11980089219425696</v>
      </c>
      <c r="W98" s="15">
        <v>0.1296247605831467</v>
      </c>
      <c r="X98" s="15">
        <v>0.12123136059940845</v>
      </c>
      <c r="Y98" s="15">
        <v>0.12234177032862095</v>
      </c>
      <c r="Z98" s="15">
        <v>0.14744219138389242</v>
      </c>
      <c r="AA98" s="15">
        <v>0.16395546935627223</v>
      </c>
    </row>
    <row r="99" spans="1:27" collapsed="1">
      <c r="A99" s="16" t="s">
        <v>17</v>
      </c>
      <c r="B99" s="16" t="s">
        <v>188</v>
      </c>
      <c r="C99" s="15">
        <v>0.23574177789486009</v>
      </c>
      <c r="D99" s="15">
        <v>0.26757138288842058</v>
      </c>
      <c r="E99" s="15">
        <v>0.34850216409821405</v>
      </c>
      <c r="F99" s="15">
        <v>0.2536546349627441</v>
      </c>
      <c r="G99" s="15">
        <v>0.29611910812012054</v>
      </c>
      <c r="H99" s="15">
        <v>0.29749208698638235</v>
      </c>
      <c r="I99" s="15">
        <v>0.32021885937797839</v>
      </c>
      <c r="J99" s="15">
        <v>0.29835944225997962</v>
      </c>
      <c r="K99" s="15">
        <v>0.29382340536314949</v>
      </c>
      <c r="L99" s="15">
        <v>0.30604997044145865</v>
      </c>
      <c r="M99" s="15">
        <v>0.28944283150195466</v>
      </c>
      <c r="N99" s="15">
        <v>0.29104480773404573</v>
      </c>
      <c r="O99" s="15">
        <v>0.28395688556201187</v>
      </c>
      <c r="P99" s="15">
        <v>0.28715357868147068</v>
      </c>
      <c r="Q99" s="15">
        <v>0.28200092254670911</v>
      </c>
      <c r="R99" s="15">
        <v>0.27481989986363331</v>
      </c>
      <c r="S99" s="15">
        <v>0.2644172874928491</v>
      </c>
      <c r="T99" s="15">
        <v>0.26401132068662908</v>
      </c>
      <c r="U99" s="15">
        <v>0.28626514317911328</v>
      </c>
      <c r="V99" s="15">
        <v>0.2623124048265052</v>
      </c>
      <c r="W99" s="15">
        <v>0.27626786031650458</v>
      </c>
      <c r="X99" s="15">
        <v>0.24437269497520731</v>
      </c>
      <c r="Y99" s="15">
        <v>0.23139761072951909</v>
      </c>
      <c r="Z99" s="15">
        <v>0.2386233033699354</v>
      </c>
      <c r="AA99" s="15">
        <v>0.27588550911952103</v>
      </c>
    </row>
    <row r="100" spans="1:27">
      <c r="A100" s="16" t="s">
        <v>17</v>
      </c>
      <c r="B100" s="16" t="s">
        <v>94</v>
      </c>
      <c r="C100" s="15">
        <v>0.14336005707233115</v>
      </c>
      <c r="D100" s="15">
        <v>0.15747984398647094</v>
      </c>
      <c r="E100" s="15">
        <v>0.12631381157151345</v>
      </c>
      <c r="F100" s="15">
        <v>7.7977298219694041E-2</v>
      </c>
      <c r="G100" s="15">
        <v>9.5101762828540284E-2</v>
      </c>
      <c r="H100" s="15">
        <v>0.10071547702045522</v>
      </c>
      <c r="I100" s="15">
        <v>0.1061329458722733</v>
      </c>
      <c r="J100" s="15">
        <v>0.10355032264233602</v>
      </c>
      <c r="K100" s="15">
        <v>0.10384319687615341</v>
      </c>
      <c r="L100" s="15">
        <v>0.10402697051933732</v>
      </c>
      <c r="M100" s="15">
        <v>0.1063719250868416</v>
      </c>
      <c r="N100" s="15">
        <v>0.10588721674479565</v>
      </c>
      <c r="O100" s="15">
        <v>0.10885233797028494</v>
      </c>
      <c r="P100" s="15">
        <v>0.11680071395117451</v>
      </c>
      <c r="Q100" s="15">
        <v>0.11445955585440375</v>
      </c>
      <c r="R100" s="15">
        <v>0.11733465153432475</v>
      </c>
      <c r="S100" s="15">
        <v>0.11182488562231287</v>
      </c>
      <c r="T100" s="15">
        <v>0.11009450508833875</v>
      </c>
      <c r="U100" s="15">
        <v>0.1143266237064529</v>
      </c>
      <c r="V100" s="15">
        <v>0.11580811920162254</v>
      </c>
      <c r="W100" s="15">
        <v>0.11367485710777203</v>
      </c>
      <c r="X100" s="15">
        <v>0.11155539372976615</v>
      </c>
      <c r="Y100" s="15">
        <v>0.11514974696729907</v>
      </c>
      <c r="Z100" s="15">
        <v>0.11431336722196886</v>
      </c>
      <c r="AA100" s="15">
        <v>0.1204416556488547</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0.22399412244088254</v>
      </c>
      <c r="D103" s="15">
        <v>0.21124341788174819</v>
      </c>
      <c r="E103" s="15">
        <v>0.19696227640354919</v>
      </c>
      <c r="F103" s="15">
        <v>0.19549933119538682</v>
      </c>
      <c r="G103" s="15">
        <v>0.2052983735860168</v>
      </c>
      <c r="H103" s="15">
        <v>0.20105030418359257</v>
      </c>
      <c r="I103" s="15">
        <v>0.20383861121980265</v>
      </c>
      <c r="J103" s="15">
        <v>0.20762798160972856</v>
      </c>
      <c r="K103" s="15">
        <v>0.20151814164618059</v>
      </c>
      <c r="L103" s="15">
        <v>0.20932241796964932</v>
      </c>
      <c r="M103" s="15">
        <v>0.20692252685603121</v>
      </c>
      <c r="N103" s="15">
        <v>0.19491818288439028</v>
      </c>
      <c r="O103" s="15">
        <v>0.19249038058607185</v>
      </c>
      <c r="P103" s="15">
        <v>0.18778128294678126</v>
      </c>
      <c r="Q103" s="15">
        <v>0.18332680843425564</v>
      </c>
      <c r="R103" s="15">
        <v>0.17979938147914643</v>
      </c>
      <c r="S103" s="15">
        <v>0.17343544380354986</v>
      </c>
      <c r="T103" s="15">
        <v>0.16750542461159121</v>
      </c>
      <c r="U103" s="15">
        <v>0.16278248383400679</v>
      </c>
      <c r="V103" s="15">
        <v>0.16761862898960816</v>
      </c>
      <c r="W103" s="15">
        <v>0.1668820598358027</v>
      </c>
      <c r="X103" s="15">
        <v>0.15579188716252509</v>
      </c>
      <c r="Y103" s="15">
        <v>0.16005125098436704</v>
      </c>
      <c r="Z103" s="15">
        <v>0.16352876256829105</v>
      </c>
      <c r="AA103" s="15">
        <v>0.16799709818165723</v>
      </c>
    </row>
    <row r="104" spans="1:27">
      <c r="A104" s="16" t="s">
        <v>23</v>
      </c>
      <c r="B104" s="16" t="s">
        <v>188</v>
      </c>
      <c r="C104" s="15">
        <v>0.23142788377908241</v>
      </c>
      <c r="D104" s="15">
        <v>0.26456432920200046</v>
      </c>
      <c r="E104" s="15">
        <v>0.44502871165952845</v>
      </c>
      <c r="F104" s="15">
        <v>0.26089427468693849</v>
      </c>
      <c r="G104" s="15">
        <v>0.30850102037895744</v>
      </c>
      <c r="H104" s="15">
        <v>0.31137161287612919</v>
      </c>
      <c r="I104" s="15">
        <v>0.33192103034929765</v>
      </c>
      <c r="J104" s="15">
        <v>0.31006719148739897</v>
      </c>
      <c r="K104" s="15">
        <v>0.31172679181061513</v>
      </c>
      <c r="L104" s="15">
        <v>0.32175634740473119</v>
      </c>
      <c r="M104" s="15">
        <v>0.30169997587708602</v>
      </c>
      <c r="N104" s="15">
        <v>0.29464263545003533</v>
      </c>
      <c r="O104" s="15">
        <v>0.28182106133376</v>
      </c>
      <c r="P104" s="15">
        <v>0.29288992810369435</v>
      </c>
      <c r="Q104" s="15">
        <v>0.28595137604610599</v>
      </c>
      <c r="R104" s="15">
        <v>0.29635508351958345</v>
      </c>
      <c r="S104" s="15">
        <v>0.27853072402924162</v>
      </c>
      <c r="T104" s="15">
        <v>0.28281854885619473</v>
      </c>
      <c r="U104" s="15">
        <v>0.32340127123654872</v>
      </c>
      <c r="V104" s="15">
        <v>0.29692110543134936</v>
      </c>
      <c r="W104" s="15">
        <v>0.30003193369477321</v>
      </c>
      <c r="X104" s="15">
        <v>0.2603192577231408</v>
      </c>
      <c r="Y104" s="15">
        <v>0.27134118059571571</v>
      </c>
      <c r="Z104" s="15">
        <v>0.25734523131664272</v>
      </c>
      <c r="AA104" s="15">
        <v>0.29834992868288973</v>
      </c>
    </row>
    <row r="105" spans="1:27">
      <c r="A105" s="16" t="s">
        <v>23</v>
      </c>
      <c r="B105" s="16" t="s">
        <v>94</v>
      </c>
      <c r="C105" s="15">
        <v>0.14733833316097586</v>
      </c>
      <c r="D105" s="15">
        <v>0.14820257911027682</v>
      </c>
      <c r="E105" s="15">
        <v>0.12160843045382445</v>
      </c>
      <c r="F105" s="15">
        <v>8.1028769818352428E-2</v>
      </c>
      <c r="G105" s="15">
        <v>9.6689785096895881E-2</v>
      </c>
      <c r="H105" s="15">
        <v>0.10308358406619726</v>
      </c>
      <c r="I105" s="15">
        <v>0.10639408198885537</v>
      </c>
      <c r="J105" s="15">
        <v>0.10565526499204134</v>
      </c>
      <c r="K105" s="15">
        <v>0.10776460862182195</v>
      </c>
      <c r="L105" s="15">
        <v>0.11201358069071146</v>
      </c>
      <c r="M105" s="15">
        <v>0.11394800324016713</v>
      </c>
      <c r="N105" s="15">
        <v>0.11248007829428155</v>
      </c>
      <c r="O105" s="15">
        <v>0.11513817254009136</v>
      </c>
      <c r="P105" s="15">
        <v>0.12380854876956535</v>
      </c>
      <c r="Q105" s="15">
        <v>0.12346506951672051</v>
      </c>
      <c r="R105" s="15">
        <v>0.12255856843303617</v>
      </c>
      <c r="S105" s="15">
        <v>0.11941117440844289</v>
      </c>
      <c r="T105" s="15">
        <v>0.11501817832365416</v>
      </c>
      <c r="U105" s="15">
        <v>0.12233939736375653</v>
      </c>
      <c r="V105" s="15">
        <v>0.12341168646929435</v>
      </c>
      <c r="W105" s="15">
        <v>0.12166286504938836</v>
      </c>
      <c r="X105" s="15">
        <v>0.11775396199310853</v>
      </c>
      <c r="Y105" s="15">
        <v>0.12403075409736365</v>
      </c>
      <c r="Z105" s="15">
        <v>0.12170549770478015</v>
      </c>
      <c r="AA105" s="15">
        <v>0.12550300660300215</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0.19742342950515968</v>
      </c>
      <c r="D108" s="15">
        <v>0.20020174721109504</v>
      </c>
      <c r="E108" s="15">
        <v>0.16902502040998216</v>
      </c>
      <c r="F108" s="15">
        <v>0.14533724249414262</v>
      </c>
      <c r="G108" s="15">
        <v>0.15549236254606205</v>
      </c>
      <c r="H108" s="15">
        <v>0.15803894128020463</v>
      </c>
      <c r="I108" s="15">
        <v>0.16003231333706427</v>
      </c>
      <c r="J108" s="15">
        <v>0.15589827326478711</v>
      </c>
      <c r="K108" s="15">
        <v>0.14365110675751216</v>
      </c>
      <c r="L108" s="15">
        <v>0.13946747439195406</v>
      </c>
      <c r="M108" s="15">
        <v>0.13696622160168098</v>
      </c>
      <c r="N108" s="15">
        <v>0.13401721022856575</v>
      </c>
      <c r="O108" s="15">
        <v>0.13893609754565153</v>
      </c>
      <c r="P108" s="15">
        <v>0.14090572006128235</v>
      </c>
      <c r="Q108" s="15">
        <v>0.13696225048407709</v>
      </c>
      <c r="R108" s="15">
        <v>0.14759857619516656</v>
      </c>
      <c r="S108" s="15">
        <v>0.14419656038088408</v>
      </c>
      <c r="T108" s="15">
        <v>0.14377855279063259</v>
      </c>
      <c r="U108" s="15">
        <v>0.13950391897454306</v>
      </c>
      <c r="V108" s="15">
        <v>0.14450621206674108</v>
      </c>
      <c r="W108" s="15">
        <v>0.17361637931391519</v>
      </c>
      <c r="X108" s="15">
        <v>0.1684486421225608</v>
      </c>
      <c r="Y108" s="15">
        <v>0.16201418074073606</v>
      </c>
      <c r="Z108" s="15">
        <v>0.19937183022737956</v>
      </c>
      <c r="AA108" s="15">
        <v>0.22932663638398521</v>
      </c>
    </row>
    <row r="109" spans="1:27">
      <c r="A109" s="16" t="s">
        <v>24</v>
      </c>
      <c r="B109" s="16" t="s">
        <v>188</v>
      </c>
      <c r="C109" s="15">
        <v>0.24077465436326737</v>
      </c>
      <c r="D109" s="15">
        <v>0.27107961218924403</v>
      </c>
      <c r="E109" s="15">
        <v>0.23588785832064943</v>
      </c>
      <c r="F109" s="15">
        <v>0.21655148084728568</v>
      </c>
      <c r="G109" s="15">
        <v>0.23266180723523497</v>
      </c>
      <c r="H109" s="15">
        <v>0.22635951620431666</v>
      </c>
      <c r="I109" s="15">
        <v>0.26024523252834608</v>
      </c>
      <c r="J109" s="15">
        <v>0.23835722675731369</v>
      </c>
      <c r="K109" s="15">
        <v>0.20206854873924243</v>
      </c>
      <c r="L109" s="15">
        <v>0.28472674307256546</v>
      </c>
      <c r="M109" s="15">
        <v>0.27280233711666851</v>
      </c>
      <c r="N109" s="15">
        <v>0.28616033898817622</v>
      </c>
      <c r="O109" s="15">
        <v>0.28685651382126931</v>
      </c>
      <c r="P109" s="15">
        <v>0.27936581886022827</v>
      </c>
      <c r="Q109" s="15">
        <v>0.27663772339653453</v>
      </c>
      <c r="R109" s="15">
        <v>0.24558339087295589</v>
      </c>
      <c r="S109" s="15">
        <v>0.2452566603163083</v>
      </c>
      <c r="T109" s="15">
        <v>0.23847832730217292</v>
      </c>
      <c r="U109" s="15">
        <v>0.23584854395355168</v>
      </c>
      <c r="V109" s="15">
        <v>0.21532708125434694</v>
      </c>
      <c r="W109" s="15">
        <v>0.24400537512473919</v>
      </c>
      <c r="X109" s="15">
        <v>0.22272338645458489</v>
      </c>
      <c r="Y109" s="15">
        <v>0.17716958396752916</v>
      </c>
      <c r="Z109" s="15">
        <v>0.21320611490788621</v>
      </c>
      <c r="AA109" s="15">
        <v>0.24538745459829786</v>
      </c>
    </row>
    <row r="110" spans="1:27">
      <c r="A110" s="16" t="s">
        <v>24</v>
      </c>
      <c r="B110" s="16" t="s">
        <v>94</v>
      </c>
      <c r="C110" s="15">
        <v>0.15583466256808359</v>
      </c>
      <c r="D110" s="15">
        <v>0.17429166186488226</v>
      </c>
      <c r="E110" s="15">
        <v>0.13724940122501819</v>
      </c>
      <c r="F110" s="15">
        <v>8.6127129772413283E-2</v>
      </c>
      <c r="G110" s="15">
        <v>0.10762707753328801</v>
      </c>
      <c r="H110" s="15">
        <v>0.11670248396907734</v>
      </c>
      <c r="I110" s="15">
        <v>0.12288701818123432</v>
      </c>
      <c r="J110" s="15">
        <v>0.12176212447346269</v>
      </c>
      <c r="K110" s="15">
        <v>0.11349150047925527</v>
      </c>
      <c r="L110" s="15">
        <v>0.11202122776373764</v>
      </c>
      <c r="M110" s="15">
        <v>0.11221323131881319</v>
      </c>
      <c r="N110" s="15">
        <v>0.11360448042538918</v>
      </c>
      <c r="O110" s="15">
        <v>0.11959537441001497</v>
      </c>
      <c r="P110" s="15">
        <v>0.12326388423265065</v>
      </c>
      <c r="Q110" s="15">
        <v>0.12431788017497183</v>
      </c>
      <c r="R110" s="15">
        <v>0.12503247724852079</v>
      </c>
      <c r="S110" s="15">
        <v>0.1223311763295398</v>
      </c>
      <c r="T110" s="15">
        <v>0.12124230038261187</v>
      </c>
      <c r="U110" s="15">
        <v>0.12520953720275871</v>
      </c>
      <c r="V110" s="15">
        <v>0.12249048593119104</v>
      </c>
      <c r="W110" s="15">
        <v>0.12188261899615145</v>
      </c>
      <c r="X110" s="15">
        <v>0.12535786496332402</v>
      </c>
      <c r="Y110" s="15">
        <v>0.12233496646574141</v>
      </c>
      <c r="Z110" s="15">
        <v>0.12441818500673521</v>
      </c>
      <c r="AA110" s="15">
        <v>0.1276375733708561</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0.19047057570660253</v>
      </c>
      <c r="D113" s="15">
        <v>0.19730377727102702</v>
      </c>
      <c r="E113" s="15">
        <v>0.14773022223808779</v>
      </c>
      <c r="F113" s="15">
        <v>9.2577816058998064E-2</v>
      </c>
      <c r="G113" s="15">
        <v>0.10352084214509047</v>
      </c>
      <c r="H113" s="15">
        <v>9.9851206059455855E-2</v>
      </c>
      <c r="I113" s="15">
        <v>0.10566570617515229</v>
      </c>
      <c r="J113" s="15">
        <v>9.9731928005905246E-2</v>
      </c>
      <c r="K113" s="15">
        <v>8.8371358044136678E-2</v>
      </c>
      <c r="L113" s="15">
        <v>8.6150605864440608E-2</v>
      </c>
      <c r="M113" s="15">
        <v>8.7350889709637974E-2</v>
      </c>
      <c r="N113" s="15">
        <v>8.5003499056289178E-2</v>
      </c>
      <c r="O113" s="15">
        <v>8.3753660763636717E-2</v>
      </c>
      <c r="P113" s="15">
        <v>8.3520170454370102E-2</v>
      </c>
      <c r="Q113" s="15">
        <v>7.7165224480249262E-2</v>
      </c>
      <c r="R113" s="15">
        <v>7.8602762346664981E-2</v>
      </c>
      <c r="S113" s="15">
        <v>7.6580203001351543E-2</v>
      </c>
      <c r="T113" s="15">
        <v>7.2314828093595379E-2</v>
      </c>
      <c r="U113" s="15">
        <v>7.0506051301053682E-2</v>
      </c>
      <c r="V113" s="15">
        <v>7.5057003350542481E-2</v>
      </c>
      <c r="W113" s="15">
        <v>7.4132487289722618E-2</v>
      </c>
      <c r="X113" s="15">
        <v>6.6253860768604345E-2</v>
      </c>
      <c r="Y113" s="15">
        <v>6.8301409884467076E-2</v>
      </c>
      <c r="Z113" s="15">
        <v>8.605064501040792E-2</v>
      </c>
      <c r="AA113" s="15">
        <v>8.701992462458219E-2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0.15876505695899124</v>
      </c>
      <c r="D115" s="15">
        <v>0.155690827057828</v>
      </c>
      <c r="E115" s="15">
        <v>0.12035796766743649</v>
      </c>
      <c r="F115" s="15">
        <v>6.405150558846659E-2</v>
      </c>
      <c r="G115" s="15">
        <v>8.2182508097098331E-2</v>
      </c>
      <c r="H115" s="15">
        <v>8.7068942618824072E-2</v>
      </c>
      <c r="I115" s="15">
        <v>9.4379615755973909E-2</v>
      </c>
      <c r="J115" s="15">
        <v>8.958183524435373E-2</v>
      </c>
      <c r="K115" s="15">
        <v>9.2744999885227747E-2</v>
      </c>
      <c r="L115" s="15">
        <v>9.1864057765064178E-2</v>
      </c>
      <c r="M115" s="15">
        <v>9.6722143084003953E-2</v>
      </c>
      <c r="N115" s="15">
        <v>9.5551697085931156E-2</v>
      </c>
      <c r="O115" s="15">
        <v>9.6080197484367677E-2</v>
      </c>
      <c r="P115" s="15">
        <v>0.10725662657200574</v>
      </c>
      <c r="Q115" s="15">
        <v>0.10214807179004701</v>
      </c>
      <c r="R115" s="15">
        <v>0.1095022077723783</v>
      </c>
      <c r="S115" s="15">
        <v>9.8967448162807739E-2</v>
      </c>
      <c r="T115" s="15">
        <v>9.6652696371088864E-2</v>
      </c>
      <c r="U115" s="15">
        <v>0.10113643037537329</v>
      </c>
      <c r="V115" s="15">
        <v>0.10505009857492231</v>
      </c>
      <c r="W115" s="15">
        <v>0.10026212249416475</v>
      </c>
      <c r="X115" s="15">
        <v>9.5465721270171278E-2</v>
      </c>
      <c r="Y115" s="15">
        <v>0.10132681095319168</v>
      </c>
      <c r="Z115" s="15">
        <v>0.10053073050638854</v>
      </c>
      <c r="AA115" s="15">
        <v>0.11174960882591477</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0.13013845558066867</v>
      </c>
      <c r="D118" s="15">
        <v>0.17661613200596607</v>
      </c>
      <c r="E118" s="15">
        <v>0.14737373610988388</v>
      </c>
      <c r="F118" s="15">
        <v>0.11597177022775904</v>
      </c>
      <c r="G118" s="15">
        <v>0.12560463890061868</v>
      </c>
      <c r="H118" s="15">
        <v>0.12335911501535926</v>
      </c>
      <c r="I118" s="15">
        <v>0.12710600956362916</v>
      </c>
      <c r="J118" s="15">
        <v>0.12078995078037325</v>
      </c>
      <c r="K118" s="15">
        <v>0.11705322957788976</v>
      </c>
      <c r="L118" s="15">
        <v>0.11101044881674846</v>
      </c>
      <c r="M118" s="15">
        <v>0.10959011658190305</v>
      </c>
      <c r="N118" s="15">
        <v>0.10700349357454636</v>
      </c>
      <c r="O118" s="15">
        <v>0.10850238123732858</v>
      </c>
      <c r="P118" s="15">
        <v>0.10991653085521336</v>
      </c>
      <c r="Q118" s="15">
        <v>9.8211828961864964E-2</v>
      </c>
      <c r="R118" s="15">
        <v>0.10854807649245572</v>
      </c>
      <c r="S118" s="15">
        <v>0.10134489330233275</v>
      </c>
      <c r="T118" s="15">
        <v>0.10815855290300343</v>
      </c>
      <c r="U118" s="15">
        <v>0.10323671347683419</v>
      </c>
      <c r="V118" s="15">
        <v>0.11029412730601607</v>
      </c>
      <c r="W118" s="15">
        <v>0.1126417219556161</v>
      </c>
      <c r="X118" s="15">
        <v>0.10450631845394381</v>
      </c>
      <c r="Y118" s="15">
        <v>0.10564869141436643</v>
      </c>
      <c r="Z118" s="15">
        <v>9.8447746392914356E-2</v>
      </c>
      <c r="AA118" s="15">
        <v>0.113964877287413</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0.12259745430787902</v>
      </c>
      <c r="D120" s="15">
        <v>0.16601739138075922</v>
      </c>
      <c r="E120" s="15">
        <v>0.13444528893875055</v>
      </c>
      <c r="F120" s="15">
        <v>8.3517361666143763E-2</v>
      </c>
      <c r="G120" s="15">
        <v>9.8126676704448523E-2</v>
      </c>
      <c r="H120" s="15">
        <v>9.8703264167546698E-2</v>
      </c>
      <c r="I120" s="15">
        <v>0.10489105825205364</v>
      </c>
      <c r="J120" s="15">
        <v>9.8343697328214144E-2</v>
      </c>
      <c r="K120" s="15">
        <v>0.10140085756021204</v>
      </c>
      <c r="L120" s="15">
        <v>9.4802158111289905E-2</v>
      </c>
      <c r="M120" s="15">
        <v>9.6071239918446877E-2</v>
      </c>
      <c r="N120" s="15">
        <v>9.5604298300109247E-2</v>
      </c>
      <c r="O120" s="15">
        <v>9.8581002912233193E-2</v>
      </c>
      <c r="P120" s="15">
        <v>0.1067275094982921</v>
      </c>
      <c r="Q120" s="15">
        <v>9.8158617234762491E-2</v>
      </c>
      <c r="R120" s="15">
        <v>0.10619465918667036</v>
      </c>
      <c r="S120" s="15">
        <v>9.746063946454378E-2</v>
      </c>
      <c r="T120" s="15">
        <v>0.10460039879745353</v>
      </c>
      <c r="U120" s="15">
        <v>9.9452892155593622E-2</v>
      </c>
      <c r="V120" s="15">
        <v>0.10513177457831668</v>
      </c>
      <c r="W120" s="15">
        <v>0.10469346155405025</v>
      </c>
      <c r="X120" s="15">
        <v>0.10281324412502768</v>
      </c>
      <c r="Y120" s="15">
        <v>0.10832278676608947</v>
      </c>
      <c r="Z120" s="15">
        <v>0.1048333244427702</v>
      </c>
      <c r="AA120" s="15">
        <v>0.1126075546442834</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2.7261443253259889E-2</v>
      </c>
      <c r="D125" s="15">
        <v>8.7333916793505828E-2</v>
      </c>
      <c r="E125" s="15">
        <v>7.9815168285781876E-2</v>
      </c>
      <c r="F125" s="15">
        <v>5.0774581683529253E-2</v>
      </c>
      <c r="G125" s="15">
        <v>6.3218976322401615E-2</v>
      </c>
      <c r="H125" s="15">
        <v>6.5648715692713258E-2</v>
      </c>
      <c r="I125" s="15">
        <v>6.965080953633114E-2</v>
      </c>
      <c r="J125" s="15">
        <v>7.1434431631940853E-2</v>
      </c>
      <c r="K125" s="15">
        <v>7.8298573485480749E-2</v>
      </c>
      <c r="L125" s="15">
        <v>8.6400249231335616E-2</v>
      </c>
      <c r="M125" s="15">
        <v>9.5655505000585755E-2</v>
      </c>
      <c r="N125" s="15">
        <v>9.8844754774762386E-2</v>
      </c>
      <c r="O125" s="15">
        <v>0.10164228949198026</v>
      </c>
      <c r="P125" s="15">
        <v>0.10254389721040051</v>
      </c>
      <c r="Q125" s="15">
        <v>9.5233560166097742E-2</v>
      </c>
      <c r="R125" s="15">
        <v>9.8570633478516384E-2</v>
      </c>
      <c r="S125" s="15">
        <v>0.10484391913921302</v>
      </c>
      <c r="T125" s="15">
        <v>9.9904574800146501E-2</v>
      </c>
      <c r="U125" s="15">
        <v>0.10030815573988233</v>
      </c>
      <c r="V125" s="15">
        <v>0.10603574238247895</v>
      </c>
      <c r="W125" s="15">
        <v>0.10651713041124418</v>
      </c>
      <c r="X125" s="15">
        <v>0.1002186362729317</v>
      </c>
      <c r="Y125" s="15">
        <v>0.10048713159440636</v>
      </c>
      <c r="Z125" s="15">
        <v>0.10121593379952248</v>
      </c>
      <c r="AA125" s="15">
        <v>0.10418051085818043</v>
      </c>
    </row>
  </sheetData>
  <sheetProtection algorithmName="SHA-512" hashValue="ombSo9A25yW9ETSnLPDxdBK9XaEOWF3vKuUuyVDsOXx4rg3mW7fsJQj/iRipG/mkxnoKOJfMNDQQA9iO0BXgSw==" saltValue="5oTIHm+AhwL8WHArvLrQCA=="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622A-C0E9-4834-B159-14B28EF84A4E}">
  <sheetPr codeName="Sheet101">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68" t="s">
        <v>239</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66101.096190000011</v>
      </c>
      <c r="D6" s="8">
        <v>59454.101720000006</v>
      </c>
      <c r="E6" s="8">
        <v>56274.640929907851</v>
      </c>
      <c r="F6" s="8">
        <v>24663.599455074349</v>
      </c>
      <c r="G6" s="8">
        <v>24729.939999647751</v>
      </c>
      <c r="H6" s="8">
        <v>23928.568551495347</v>
      </c>
      <c r="I6" s="8">
        <v>23477.666299269546</v>
      </c>
      <c r="J6" s="8">
        <v>22870.168640721498</v>
      </c>
      <c r="K6" s="8">
        <v>18143.990050958771</v>
      </c>
      <c r="L6" s="8">
        <v>15788.550065378178</v>
      </c>
      <c r="M6" s="8">
        <v>13612.072072313358</v>
      </c>
      <c r="N6" s="8">
        <v>12282.375784581305</v>
      </c>
      <c r="O6" s="8">
        <v>10773.710438216116</v>
      </c>
      <c r="P6" s="8">
        <v>10764.482483131675</v>
      </c>
      <c r="Q6" s="8">
        <v>1205.6119091691455</v>
      </c>
      <c r="R6" s="8">
        <v>769.72529175707052</v>
      </c>
      <c r="S6" s="8">
        <v>4.7969326399999992E-5</v>
      </c>
      <c r="T6" s="8">
        <v>3.9508749299999999E-5</v>
      </c>
      <c r="U6" s="8">
        <v>3.3979449699999997E-5</v>
      </c>
      <c r="V6" s="8">
        <v>2.46588748E-5</v>
      </c>
      <c r="W6" s="8">
        <v>2.4731690799999998E-5</v>
      </c>
      <c r="X6" s="8">
        <v>2.38155818E-5</v>
      </c>
      <c r="Y6" s="8">
        <v>2.2151547500000003E-5</v>
      </c>
      <c r="Z6" s="8">
        <v>2.2878969299999999E-5</v>
      </c>
      <c r="AA6" s="8">
        <v>2.9925949600000001E-5</v>
      </c>
    </row>
    <row r="7" spans="1:27">
      <c r="A7" s="16" t="s">
        <v>17</v>
      </c>
      <c r="B7" s="16" t="s">
        <v>11</v>
      </c>
      <c r="C7" s="8">
        <v>25399.386000000006</v>
      </c>
      <c r="D7" s="8">
        <v>22360.453607808337</v>
      </c>
      <c r="E7" s="8">
        <v>15911.82970840125</v>
      </c>
      <c r="F7" s="8">
        <v>2769.8909141777058</v>
      </c>
      <c r="G7" s="8">
        <v>1806.754615667134</v>
      </c>
      <c r="H7" s="8">
        <v>2.06366362E-5</v>
      </c>
      <c r="I7" s="8">
        <v>2.0299053700000003E-5</v>
      </c>
      <c r="J7" s="8">
        <v>1.9794528599999998E-5</v>
      </c>
      <c r="K7" s="8">
        <v>1.11779447E-5</v>
      </c>
      <c r="L7" s="8">
        <v>4.0754936999999998E-6</v>
      </c>
      <c r="M7" s="8">
        <v>3.5471061E-6</v>
      </c>
      <c r="N7" s="8">
        <v>3.5068287000000004E-6</v>
      </c>
      <c r="O7" s="8">
        <v>3.5404557000000001E-6</v>
      </c>
      <c r="P7" s="8">
        <v>3.5782767999999998E-6</v>
      </c>
      <c r="Q7" s="8">
        <v>3.5537073000000002E-6</v>
      </c>
      <c r="R7" s="8">
        <v>3.3969838000000004E-6</v>
      </c>
      <c r="S7" s="8">
        <v>3.1692727999999999E-6</v>
      </c>
      <c r="T7" s="8">
        <v>3.1742907999999999E-6</v>
      </c>
      <c r="U7" s="8">
        <v>3.0008267999999999E-6</v>
      </c>
      <c r="V7" s="8">
        <v>2.4900584E-6</v>
      </c>
      <c r="W7" s="8">
        <v>2.4822191E-6</v>
      </c>
      <c r="X7" s="8">
        <v>0</v>
      </c>
      <c r="Y7" s="8">
        <v>0</v>
      </c>
      <c r="Z7" s="8">
        <v>0</v>
      </c>
      <c r="AA7" s="8">
        <v>0</v>
      </c>
    </row>
    <row r="8" spans="1:27">
      <c r="A8" s="16" t="s">
        <v>17</v>
      </c>
      <c r="B8" s="16" t="s">
        <v>7</v>
      </c>
      <c r="C8" s="8">
        <v>4858.6571233297127</v>
      </c>
      <c r="D8" s="8">
        <v>3133.3446011735036</v>
      </c>
      <c r="E8" s="8">
        <v>7509.1502103824605</v>
      </c>
      <c r="F8" s="8">
        <v>8520.2366882821334</v>
      </c>
      <c r="G8" s="8">
        <v>8624.2880334155634</v>
      </c>
      <c r="H8" s="8">
        <v>7558.1057336451404</v>
      </c>
      <c r="I8" s="8">
        <v>8911.6625154510511</v>
      </c>
      <c r="J8" s="8">
        <v>9201.7849466711032</v>
      </c>
      <c r="K8" s="8">
        <v>8688.105046562483</v>
      </c>
      <c r="L8" s="8">
        <v>7680.0958764214256</v>
      </c>
      <c r="M8" s="8">
        <v>7181.5239264903903</v>
      </c>
      <c r="N8" s="8">
        <v>7304.6885531510061</v>
      </c>
      <c r="O8" s="8">
        <v>6990.9054430141196</v>
      </c>
      <c r="P8" s="8">
        <v>6416.5641028441123</v>
      </c>
      <c r="Q8" s="8">
        <v>6991.7180929233609</v>
      </c>
      <c r="R8" s="8">
        <v>5807.3593976902548</v>
      </c>
      <c r="S8" s="8">
        <v>6430.0258631403394</v>
      </c>
      <c r="T8" s="8">
        <v>5181.8771632742728</v>
      </c>
      <c r="U8" s="8">
        <v>4706.8267829359811</v>
      </c>
      <c r="V8" s="8">
        <v>3148.5490230896812</v>
      </c>
      <c r="W8" s="8">
        <v>2720.3427174120475</v>
      </c>
      <c r="X8" s="8">
        <v>2382.6701172092821</v>
      </c>
      <c r="Y8" s="8">
        <v>2651.3190207139737</v>
      </c>
      <c r="Z8" s="8">
        <v>2486.0658207857673</v>
      </c>
      <c r="AA8" s="8">
        <v>1657.8511432402056</v>
      </c>
    </row>
    <row r="9" spans="1:27">
      <c r="A9" s="16" t="s">
        <v>17</v>
      </c>
      <c r="B9" s="16" t="s">
        <v>12</v>
      </c>
      <c r="C9" s="8">
        <v>206.86903480000001</v>
      </c>
      <c r="D9" s="8">
        <v>182.26791015322371</v>
      </c>
      <c r="E9" s="8">
        <v>282.98113999999998</v>
      </c>
      <c r="F9" s="8">
        <v>352.74986000000001</v>
      </c>
      <c r="G9" s="8">
        <v>391.92277000000001</v>
      </c>
      <c r="H9" s="8">
        <v>300.90246999999999</v>
      </c>
      <c r="I9" s="8">
        <v>376.20320000000004</v>
      </c>
      <c r="J9" s="8">
        <v>276.27641999999997</v>
      </c>
      <c r="K9" s="8">
        <v>416.46352999999999</v>
      </c>
      <c r="L9" s="8">
        <v>288.68128000000002</v>
      </c>
      <c r="M9" s="8">
        <v>292.90100000000001</v>
      </c>
      <c r="N9" s="8">
        <v>437.01481000000001</v>
      </c>
      <c r="O9" s="8">
        <v>352.06284000000005</v>
      </c>
      <c r="P9" s="8">
        <v>165.59630999999999</v>
      </c>
      <c r="Q9" s="8">
        <v>165.85736</v>
      </c>
      <c r="R9" s="8">
        <v>160.98059000000001</v>
      </c>
      <c r="S9" s="8">
        <v>176.82117</v>
      </c>
      <c r="T9" s="8">
        <v>162.35701</v>
      </c>
      <c r="U9" s="8">
        <v>151.54802000000001</v>
      </c>
      <c r="V9" s="8">
        <v>152.79837000000001</v>
      </c>
      <c r="W9" s="8">
        <v>166.09262000000001</v>
      </c>
      <c r="X9" s="8">
        <v>149.43536</v>
      </c>
      <c r="Y9" s="8">
        <v>146.91986</v>
      </c>
      <c r="Z9" s="8">
        <v>146.25539000000001</v>
      </c>
      <c r="AA9" s="8">
        <v>0</v>
      </c>
    </row>
    <row r="10" spans="1:27">
      <c r="A10" s="16" t="s">
        <v>17</v>
      </c>
      <c r="B10" s="16" t="s">
        <v>4</v>
      </c>
      <c r="C10" s="8">
        <v>2471.9840908160872</v>
      </c>
      <c r="D10" s="8">
        <v>1536.2340280672399</v>
      </c>
      <c r="E10" s="8">
        <v>2975.1343843001464</v>
      </c>
      <c r="F10" s="8">
        <v>4638.2011614694748</v>
      </c>
      <c r="G10" s="8">
        <v>4972.3968662186953</v>
      </c>
      <c r="H10" s="8">
        <v>4016.6824968341766</v>
      </c>
      <c r="I10" s="8">
        <v>4942.6657634290559</v>
      </c>
      <c r="J10" s="8">
        <v>3683.0855634946761</v>
      </c>
      <c r="K10" s="8">
        <v>5439.0420487919391</v>
      </c>
      <c r="L10" s="8">
        <v>3308.0730202877999</v>
      </c>
      <c r="M10" s="8">
        <v>4171.5062423177578</v>
      </c>
      <c r="N10" s="8">
        <v>6730.7921851071251</v>
      </c>
      <c r="O10" s="8">
        <v>8275.0126695493927</v>
      </c>
      <c r="P10" s="8">
        <v>9582.9921868196143</v>
      </c>
      <c r="Q10" s="8">
        <v>11209.267722098766</v>
      </c>
      <c r="R10" s="8">
        <v>10482.399754004113</v>
      </c>
      <c r="S10" s="8">
        <v>7403.5374590364545</v>
      </c>
      <c r="T10" s="8">
        <v>14101.07686584926</v>
      </c>
      <c r="U10" s="8">
        <v>9477.2994714980705</v>
      </c>
      <c r="V10" s="8">
        <v>10661.40392380431</v>
      </c>
      <c r="W10" s="8">
        <v>12836.874151686756</v>
      </c>
      <c r="X10" s="8">
        <v>12751.173730379949</v>
      </c>
      <c r="Y10" s="8">
        <v>14897.035940993726</v>
      </c>
      <c r="Z10" s="8">
        <v>13982.812003980449</v>
      </c>
      <c r="AA10" s="8">
        <v>17977.201215991729</v>
      </c>
    </row>
    <row r="11" spans="1:27">
      <c r="A11" s="16" t="s">
        <v>17</v>
      </c>
      <c r="B11" s="16" t="s">
        <v>2</v>
      </c>
      <c r="C11" s="8">
        <v>17128.149948999999</v>
      </c>
      <c r="D11" s="8">
        <v>13905.699212</v>
      </c>
      <c r="E11" s="8">
        <v>16748.860535</v>
      </c>
      <c r="F11" s="8">
        <v>17000.083741000002</v>
      </c>
      <c r="G11" s="8">
        <v>15739.320019999999</v>
      </c>
      <c r="H11" s="8">
        <v>15096.818658</v>
      </c>
      <c r="I11" s="8">
        <v>14663.481675999999</v>
      </c>
      <c r="J11" s="8">
        <v>15788.683055000001</v>
      </c>
      <c r="K11" s="8">
        <v>16632.602295999997</v>
      </c>
      <c r="L11" s="8">
        <v>15076.058164000002</v>
      </c>
      <c r="M11" s="8">
        <v>13600.103035999999</v>
      </c>
      <c r="N11" s="8">
        <v>17302.568418000003</v>
      </c>
      <c r="O11" s="8">
        <v>15389.997220000001</v>
      </c>
      <c r="P11" s="8">
        <v>13616.846454</v>
      </c>
      <c r="Q11" s="8">
        <v>12934.188388999999</v>
      </c>
      <c r="R11" s="8">
        <v>12370.466517000001</v>
      </c>
      <c r="S11" s="8">
        <v>14131.695983819998</v>
      </c>
      <c r="T11" s="8">
        <v>14596.369685009038</v>
      </c>
      <c r="U11" s="8">
        <v>13161.859084009313</v>
      </c>
      <c r="V11" s="8">
        <v>12413.920820008967</v>
      </c>
      <c r="W11" s="8">
        <v>16177.892280009093</v>
      </c>
      <c r="X11" s="8">
        <v>13963.912340008876</v>
      </c>
      <c r="Y11" s="8">
        <v>12599.281882750001</v>
      </c>
      <c r="Z11" s="8">
        <v>12619.990211010499</v>
      </c>
      <c r="AA11" s="8">
        <v>12914.22778902272</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41171.903645999992</v>
      </c>
      <c r="D13" s="8">
        <v>50682.280556681362</v>
      </c>
      <c r="E13" s="8">
        <v>53538.588991016106</v>
      </c>
      <c r="F13" s="8">
        <v>78691.422211923491</v>
      </c>
      <c r="G13" s="8">
        <v>81365.247246847313</v>
      </c>
      <c r="H13" s="8">
        <v>87401.809614705911</v>
      </c>
      <c r="I13" s="8">
        <v>88003.319141423432</v>
      </c>
      <c r="J13" s="8">
        <v>91817.221898508098</v>
      </c>
      <c r="K13" s="8">
        <v>99757.730662423826</v>
      </c>
      <c r="L13" s="8">
        <v>106957.33964560504</v>
      </c>
      <c r="M13" s="8">
        <v>116126.40198268612</v>
      </c>
      <c r="N13" s="8">
        <v>118319.51438027914</v>
      </c>
      <c r="O13" s="8">
        <v>119000.96909532956</v>
      </c>
      <c r="P13" s="8">
        <v>120250.30953436882</v>
      </c>
      <c r="Q13" s="8">
        <v>125894.12535768576</v>
      </c>
      <c r="R13" s="8">
        <v>131641.68450630773</v>
      </c>
      <c r="S13" s="8">
        <v>138745.8962431137</v>
      </c>
      <c r="T13" s="8">
        <v>135720.77142594146</v>
      </c>
      <c r="U13" s="8">
        <v>141594.73610753231</v>
      </c>
      <c r="V13" s="8">
        <v>144550.95434467</v>
      </c>
      <c r="W13" s="8">
        <v>141642.39787992023</v>
      </c>
      <c r="X13" s="8">
        <v>140738.51556348134</v>
      </c>
      <c r="Y13" s="8">
        <v>137025.75763357157</v>
      </c>
      <c r="Z13" s="8">
        <v>138203.87705340906</v>
      </c>
      <c r="AA13" s="8">
        <v>136567.34839510414</v>
      </c>
    </row>
    <row r="14" spans="1:27">
      <c r="A14" s="16" t="s">
        <v>17</v>
      </c>
      <c r="B14" s="16" t="s">
        <v>8</v>
      </c>
      <c r="C14" s="8">
        <v>28044.6887351</v>
      </c>
      <c r="D14" s="8">
        <v>37434.897023206933</v>
      </c>
      <c r="E14" s="8">
        <v>37967.819284623052</v>
      </c>
      <c r="F14" s="8">
        <v>54341.19387154506</v>
      </c>
      <c r="G14" s="8">
        <v>54982.459206640706</v>
      </c>
      <c r="H14" s="8">
        <v>56015.666291719324</v>
      </c>
      <c r="I14" s="8">
        <v>56765.023319524713</v>
      </c>
      <c r="J14" s="8">
        <v>56387.503610640102</v>
      </c>
      <c r="K14" s="8">
        <v>57951.567057429827</v>
      </c>
      <c r="L14" s="8">
        <v>62685.362902237553</v>
      </c>
      <c r="M14" s="8">
        <v>62805.148796375237</v>
      </c>
      <c r="N14" s="8">
        <v>63795.792714032199</v>
      </c>
      <c r="O14" s="8">
        <v>65300.97208995765</v>
      </c>
      <c r="P14" s="8">
        <v>65580.787027418279</v>
      </c>
      <c r="Q14" s="8">
        <v>70589.005714339059</v>
      </c>
      <c r="R14" s="8">
        <v>71062.57689177779</v>
      </c>
      <c r="S14" s="8">
        <v>71714.766905268247</v>
      </c>
      <c r="T14" s="8">
        <v>77315.588313051587</v>
      </c>
      <c r="U14" s="8">
        <v>79625.724769284818</v>
      </c>
      <c r="V14" s="8">
        <v>80323.666008559405</v>
      </c>
      <c r="W14" s="8">
        <v>84239.340881065364</v>
      </c>
      <c r="X14" s="8">
        <v>83166.817274570465</v>
      </c>
      <c r="Y14" s="8">
        <v>81776.020723047754</v>
      </c>
      <c r="Z14" s="8">
        <v>81079.042806356723</v>
      </c>
      <c r="AA14" s="8">
        <v>83034.889827260369</v>
      </c>
    </row>
    <row r="15" spans="1:27">
      <c r="A15" s="16" t="s">
        <v>17</v>
      </c>
      <c r="B15" s="16" t="s">
        <v>84</v>
      </c>
      <c r="C15" s="8">
        <v>12179.4422486</v>
      </c>
      <c r="D15" s="8">
        <v>18953.875452938584</v>
      </c>
      <c r="E15" s="8">
        <v>17818.215324763394</v>
      </c>
      <c r="F15" s="8">
        <v>21737.20442148895</v>
      </c>
      <c r="G15" s="8">
        <v>23364.373870658863</v>
      </c>
      <c r="H15" s="8">
        <v>23334.332475658299</v>
      </c>
      <c r="I15" s="8">
        <v>23977.336998251696</v>
      </c>
      <c r="J15" s="8">
        <v>24273.210642309543</v>
      </c>
      <c r="K15" s="8">
        <v>23289.034529757268</v>
      </c>
      <c r="L15" s="8">
        <v>23243.831568401907</v>
      </c>
      <c r="M15" s="8">
        <v>22991.660759921866</v>
      </c>
      <c r="N15" s="8">
        <v>22089.540922269283</v>
      </c>
      <c r="O15" s="8">
        <v>22061.680603965608</v>
      </c>
      <c r="P15" s="8">
        <v>22000.951308620679</v>
      </c>
      <c r="Q15" s="8">
        <v>20816.707628098146</v>
      </c>
      <c r="R15" s="8">
        <v>22163.378481930318</v>
      </c>
      <c r="S15" s="8">
        <v>21316.114288828132</v>
      </c>
      <c r="T15" s="8">
        <v>20537.7493611307</v>
      </c>
      <c r="U15" s="8">
        <v>19367.122387882762</v>
      </c>
      <c r="V15" s="8">
        <v>19450.120064991803</v>
      </c>
      <c r="W15" s="8">
        <v>21263.665947002552</v>
      </c>
      <c r="X15" s="8">
        <v>19414.841480838582</v>
      </c>
      <c r="Y15" s="8">
        <v>20087.774843300016</v>
      </c>
      <c r="Z15" s="8">
        <v>15682.790114759626</v>
      </c>
      <c r="AA15" s="8">
        <v>16912.663363801825</v>
      </c>
    </row>
    <row r="16" spans="1:27">
      <c r="A16" s="16" t="s">
        <v>17</v>
      </c>
      <c r="B16" s="16" t="s">
        <v>187</v>
      </c>
      <c r="C16" s="8">
        <v>1413.0118550000002</v>
      </c>
      <c r="D16" s="8">
        <v>1581.85771</v>
      </c>
      <c r="E16" s="8">
        <v>2553.7027528018484</v>
      </c>
      <c r="F16" s="8">
        <v>6841.8282485764521</v>
      </c>
      <c r="G16" s="8">
        <v>7553.8506895096853</v>
      </c>
      <c r="H16" s="8">
        <v>7677.5129407873083</v>
      </c>
      <c r="I16" s="8">
        <v>8330.8557360352643</v>
      </c>
      <c r="J16" s="8">
        <v>7637.1168148400748</v>
      </c>
      <c r="K16" s="8">
        <v>7700.9571872331599</v>
      </c>
      <c r="L16" s="8">
        <v>12186.525278848772</v>
      </c>
      <c r="M16" s="8">
        <v>11200.806408048593</v>
      </c>
      <c r="N16" s="8">
        <v>11651.148493597884</v>
      </c>
      <c r="O16" s="8">
        <v>11361.407338325333</v>
      </c>
      <c r="P16" s="8">
        <v>11827.17143040615</v>
      </c>
      <c r="Q16" s="8">
        <v>11215.856478317668</v>
      </c>
      <c r="R16" s="8">
        <v>11342.797892711385</v>
      </c>
      <c r="S16" s="8">
        <v>10423.590723583307</v>
      </c>
      <c r="T16" s="8">
        <v>10860.532287884322</v>
      </c>
      <c r="U16" s="8">
        <v>11551.505016462608</v>
      </c>
      <c r="V16" s="8">
        <v>10481.701784102395</v>
      </c>
      <c r="W16" s="8">
        <v>11173.853290186686</v>
      </c>
      <c r="X16" s="8">
        <v>9897.7348226655467</v>
      </c>
      <c r="Y16" s="8">
        <v>9516.7871921415353</v>
      </c>
      <c r="Z16" s="8">
        <v>9762.3173110620664</v>
      </c>
      <c r="AA16" s="8">
        <v>11184.287093036935</v>
      </c>
    </row>
    <row r="17" spans="1:27">
      <c r="A17" s="16" t="s">
        <v>17</v>
      </c>
      <c r="B17" s="16" t="s">
        <v>15</v>
      </c>
      <c r="C17" s="8">
        <v>587.83937400000002</v>
      </c>
      <c r="D17" s="8">
        <v>871.0908404999999</v>
      </c>
      <c r="E17" s="8">
        <v>922.57984770000007</v>
      </c>
      <c r="F17" s="8">
        <v>763.51233450000007</v>
      </c>
      <c r="G17" s="8">
        <v>1166.1544996</v>
      </c>
      <c r="H17" s="8">
        <v>1519.7144550000003</v>
      </c>
      <c r="I17" s="8">
        <v>1950.2963649999999</v>
      </c>
      <c r="J17" s="8">
        <v>2292.6755370000001</v>
      </c>
      <c r="K17" s="8">
        <v>2705.9642709999998</v>
      </c>
      <c r="L17" s="8">
        <v>3197.8201319999998</v>
      </c>
      <c r="M17" s="8">
        <v>3853.3457869999997</v>
      </c>
      <c r="N17" s="8">
        <v>4487.0746389999995</v>
      </c>
      <c r="O17" s="8">
        <v>5387.2755779999998</v>
      </c>
      <c r="P17" s="8">
        <v>6680.3427030000003</v>
      </c>
      <c r="Q17" s="8">
        <v>7461.8168530000003</v>
      </c>
      <c r="R17" s="8">
        <v>8716.5272100000002</v>
      </c>
      <c r="S17" s="8">
        <v>9359.9301159999995</v>
      </c>
      <c r="T17" s="8">
        <v>10368.788905000001</v>
      </c>
      <c r="U17" s="8">
        <v>12005.007639999998</v>
      </c>
      <c r="V17" s="8">
        <v>13441.772980000002</v>
      </c>
      <c r="W17" s="8">
        <v>14592.004399999998</v>
      </c>
      <c r="X17" s="8">
        <v>15632.136934</v>
      </c>
      <c r="Y17" s="8">
        <v>17680.835136000002</v>
      </c>
      <c r="Z17" s="8">
        <v>19031.385235000002</v>
      </c>
      <c r="AA17" s="8">
        <v>20922.790790000003</v>
      </c>
    </row>
    <row r="18" spans="1:27">
      <c r="A18" s="16" t="s">
        <v>17</v>
      </c>
      <c r="B18" s="16" t="s">
        <v>6</v>
      </c>
      <c r="C18" s="8">
        <v>268.8589905258666</v>
      </c>
      <c r="D18" s="8">
        <v>7.3029167719999994E-7</v>
      </c>
      <c r="E18" s="8">
        <v>9.1811218746999995E-7</v>
      </c>
      <c r="F18" s="8">
        <v>2596.489602589983</v>
      </c>
      <c r="G18" s="8">
        <v>2459.1323408758603</v>
      </c>
      <c r="H18" s="8">
        <v>2436.4251768881504</v>
      </c>
      <c r="I18" s="8">
        <v>2251.0504816521075</v>
      </c>
      <c r="J18" s="8">
        <v>2064.1930386253548</v>
      </c>
      <c r="K18" s="8">
        <v>2334.7607771939038</v>
      </c>
      <c r="L18" s="8">
        <v>2628.0706727081456</v>
      </c>
      <c r="M18" s="8">
        <v>2757.1382718254486</v>
      </c>
      <c r="N18" s="8">
        <v>2681.2971729423002</v>
      </c>
      <c r="O18" s="8">
        <v>2522.6597498428882</v>
      </c>
      <c r="P18" s="8">
        <v>2497.9912095093068</v>
      </c>
      <c r="Q18" s="8">
        <v>2501.8866810248055</v>
      </c>
      <c r="R18" s="8">
        <v>2519.4440196002138</v>
      </c>
      <c r="S18" s="8">
        <v>2492.2367374672422</v>
      </c>
      <c r="T18" s="8">
        <v>2660.0940100285484</v>
      </c>
      <c r="U18" s="8">
        <v>2623.7251440859995</v>
      </c>
      <c r="V18" s="8">
        <v>2625.2788235424018</v>
      </c>
      <c r="W18" s="8">
        <v>2733.2980171600748</v>
      </c>
      <c r="X18" s="8">
        <v>2801.7653789611718</v>
      </c>
      <c r="Y18" s="8">
        <v>2843.3210469624846</v>
      </c>
      <c r="Z18" s="8">
        <v>2829.8023300804944</v>
      </c>
      <c r="AA18" s="8">
        <v>2616.2783258692216</v>
      </c>
    </row>
    <row r="19" spans="1:27">
      <c r="A19" s="77" t="s">
        <v>83</v>
      </c>
      <c r="B19" s="77"/>
      <c r="C19" s="70">
        <v>199831.88723717167</v>
      </c>
      <c r="D19" s="70">
        <v>210096.10266325949</v>
      </c>
      <c r="E19" s="70">
        <v>212503.50310981422</v>
      </c>
      <c r="F19" s="70">
        <v>222916.41251062759</v>
      </c>
      <c r="G19" s="70">
        <v>227155.84015908159</v>
      </c>
      <c r="H19" s="70">
        <v>229286.5388853703</v>
      </c>
      <c r="I19" s="70">
        <v>233649.5615163359</v>
      </c>
      <c r="J19" s="70">
        <v>236291.92018760496</v>
      </c>
      <c r="K19" s="70">
        <v>243060.21746852912</v>
      </c>
      <c r="L19" s="70">
        <v>253040.40860996436</v>
      </c>
      <c r="M19" s="70">
        <v>258592.60828652585</v>
      </c>
      <c r="N19" s="70">
        <v>267081.80807646713</v>
      </c>
      <c r="O19" s="70">
        <v>267416.65306974115</v>
      </c>
      <c r="P19" s="70">
        <v>269384.03475369693</v>
      </c>
      <c r="Q19" s="70">
        <v>270986.04218921042</v>
      </c>
      <c r="R19" s="70">
        <v>277037.34055617586</v>
      </c>
      <c r="S19" s="70">
        <v>282194.61554139602</v>
      </c>
      <c r="T19" s="70">
        <v>291505.20506985224</v>
      </c>
      <c r="U19" s="70">
        <v>294265.35446067218</v>
      </c>
      <c r="V19" s="70">
        <v>297250.16616991791</v>
      </c>
      <c r="W19" s="70">
        <v>307545.76221165666</v>
      </c>
      <c r="X19" s="70">
        <v>300899.00302593084</v>
      </c>
      <c r="Y19" s="70">
        <v>299225.05330163258</v>
      </c>
      <c r="Z19" s="70">
        <v>295824.33829932363</v>
      </c>
      <c r="AA19" s="70">
        <v>303787.53797325311</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30004.377199999995</v>
      </c>
      <c r="D22" s="8">
        <v>25898.040880000004</v>
      </c>
      <c r="E22" s="8">
        <v>23407.317123773286</v>
      </c>
      <c r="F22" s="8">
        <v>7720.2808491727483</v>
      </c>
      <c r="G22" s="8">
        <v>7864.6868533607767</v>
      </c>
      <c r="H22" s="8">
        <v>8123.9577478629935</v>
      </c>
      <c r="I22" s="8">
        <v>7629.6148507025055</v>
      </c>
      <c r="J22" s="8">
        <v>6093.6799000000001</v>
      </c>
      <c r="K22" s="8">
        <v>5460.0233000000007</v>
      </c>
      <c r="L22" s="8">
        <v>4967.8513000000003</v>
      </c>
      <c r="M22" s="8">
        <v>4290.9526999999998</v>
      </c>
      <c r="N22" s="8">
        <v>5040.4654</v>
      </c>
      <c r="O22" s="8">
        <v>3904.4795999999997</v>
      </c>
      <c r="P22" s="8">
        <v>3609.0411399999998</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2520.9279000000001</v>
      </c>
      <c r="D24" s="8">
        <v>1619.7691405741471</v>
      </c>
      <c r="E24" s="8">
        <v>2829.1013006786502</v>
      </c>
      <c r="F24" s="8">
        <v>3093.1998006549065</v>
      </c>
      <c r="G24" s="8">
        <v>2790.5129009066263</v>
      </c>
      <c r="H24" s="8">
        <v>2316.4260009623399</v>
      </c>
      <c r="I24" s="8">
        <v>3012.6831014502741</v>
      </c>
      <c r="J24" s="8">
        <v>3212.2551017187889</v>
      </c>
      <c r="K24" s="8">
        <v>2670.6998016810753</v>
      </c>
      <c r="L24" s="8">
        <v>2839.4840016202047</v>
      </c>
      <c r="M24" s="8">
        <v>2801.9118016480243</v>
      </c>
      <c r="N24" s="8">
        <v>3005.2645028130992</v>
      </c>
      <c r="O24" s="8">
        <v>2952.0824028349966</v>
      </c>
      <c r="P24" s="8">
        <v>2896.0988027858884</v>
      </c>
      <c r="Q24" s="8">
        <v>3242.7929028042918</v>
      </c>
      <c r="R24" s="8">
        <v>2757.0532027447025</v>
      </c>
      <c r="S24" s="8">
        <v>2862.3891028310204</v>
      </c>
      <c r="T24" s="8">
        <v>1670.5494027913276</v>
      </c>
      <c r="U24" s="8">
        <v>1656.7015027056866</v>
      </c>
      <c r="V24" s="8">
        <v>1575.4810027548972</v>
      </c>
      <c r="W24" s="8">
        <v>1716.9562031421262</v>
      </c>
      <c r="X24" s="8">
        <v>1419.1874031493005</v>
      </c>
      <c r="Y24" s="8">
        <v>1670.2370031962623</v>
      </c>
      <c r="Z24" s="8">
        <v>1586.2910032000532</v>
      </c>
      <c r="AA24" s="8">
        <v>1657.8511059561222</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1463.2722010031227</v>
      </c>
      <c r="D26" s="8">
        <v>1512.0604012954436</v>
      </c>
      <c r="E26" s="8">
        <v>2090.7747865456622</v>
      </c>
      <c r="F26" s="8">
        <v>2835.0079705906519</v>
      </c>
      <c r="G26" s="8">
        <v>2920.3739307138003</v>
      </c>
      <c r="H26" s="8">
        <v>2564.5945967693297</v>
      </c>
      <c r="I26" s="8">
        <v>2803.211387642953</v>
      </c>
      <c r="J26" s="8">
        <v>2265.5558071819255</v>
      </c>
      <c r="K26" s="8">
        <v>3114.5095512936955</v>
      </c>
      <c r="L26" s="8">
        <v>1987.9878467938101</v>
      </c>
      <c r="M26" s="8">
        <v>2490.9244412894282</v>
      </c>
      <c r="N26" s="8">
        <v>3370.0496108898237</v>
      </c>
      <c r="O26" s="8">
        <v>4314.2906411894655</v>
      </c>
      <c r="P26" s="8">
        <v>4641.6010212367255</v>
      </c>
      <c r="Q26" s="8">
        <v>5845.2451213684162</v>
      </c>
      <c r="R26" s="8">
        <v>4441.6167613719599</v>
      </c>
      <c r="S26" s="8">
        <v>3292.1682512526286</v>
      </c>
      <c r="T26" s="8">
        <v>7228.3788517623907</v>
      </c>
      <c r="U26" s="8">
        <v>4933.4515416506711</v>
      </c>
      <c r="V26" s="8">
        <v>5778.5343917756409</v>
      </c>
      <c r="W26" s="8">
        <v>6882.0462020058631</v>
      </c>
      <c r="X26" s="8">
        <v>8352.9186123125874</v>
      </c>
      <c r="Y26" s="8">
        <v>7952.260682453767</v>
      </c>
      <c r="Z26" s="8">
        <v>8739.5906725044042</v>
      </c>
      <c r="AA26" s="8">
        <v>10760.465463055178</v>
      </c>
    </row>
    <row r="27" spans="1:27">
      <c r="A27" s="16" t="s">
        <v>23</v>
      </c>
      <c r="B27" s="16" t="s">
        <v>2</v>
      </c>
      <c r="C27" s="8">
        <v>3110.3772259999996</v>
      </c>
      <c r="D27" s="8">
        <v>2637.5766050000002</v>
      </c>
      <c r="E27" s="8">
        <v>3845.3999450000001</v>
      </c>
      <c r="F27" s="8">
        <v>3215.4424859999999</v>
      </c>
      <c r="G27" s="8">
        <v>2666.5740100000003</v>
      </c>
      <c r="H27" s="8">
        <v>2615.169754</v>
      </c>
      <c r="I27" s="8">
        <v>2672.8191859999997</v>
      </c>
      <c r="J27" s="8">
        <v>3036.9284449999996</v>
      </c>
      <c r="K27" s="8">
        <v>3122.5835500000003</v>
      </c>
      <c r="L27" s="8">
        <v>2816.3458639999999</v>
      </c>
      <c r="M27" s="8">
        <v>2274.2121299999999</v>
      </c>
      <c r="N27" s="8">
        <v>3614.0300539999998</v>
      </c>
      <c r="O27" s="8">
        <v>2840.8962099999999</v>
      </c>
      <c r="P27" s="8">
        <v>2402.4678640000002</v>
      </c>
      <c r="Q27" s="8">
        <v>2349.8777989999999</v>
      </c>
      <c r="R27" s="8">
        <v>2005.7650509999999</v>
      </c>
      <c r="S27" s="8">
        <v>2643.1822400000001</v>
      </c>
      <c r="T27" s="8">
        <v>2819.3318959999997</v>
      </c>
      <c r="U27" s="8">
        <v>2552.7548740000002</v>
      </c>
      <c r="V27" s="8">
        <v>1937.93677</v>
      </c>
      <c r="W27" s="8">
        <v>3479.5353699999996</v>
      </c>
      <c r="X27" s="8">
        <v>2566.6746899999998</v>
      </c>
      <c r="Y27" s="8">
        <v>2203.8777</v>
      </c>
      <c r="Z27" s="8">
        <v>2226.7563450000002</v>
      </c>
      <c r="AA27" s="8">
        <v>2106.1027100000001</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8303.4399900000008</v>
      </c>
      <c r="D29" s="8">
        <v>11930.279364401877</v>
      </c>
      <c r="E29" s="8">
        <v>13509.085277094195</v>
      </c>
      <c r="F29" s="8">
        <v>18765.223021700029</v>
      </c>
      <c r="G29" s="8">
        <v>20828.044430290531</v>
      </c>
      <c r="H29" s="8">
        <v>20997.405526356215</v>
      </c>
      <c r="I29" s="8">
        <v>21453.360881666726</v>
      </c>
      <c r="J29" s="8">
        <v>21411.504428885401</v>
      </c>
      <c r="K29" s="8">
        <v>21061.645435967526</v>
      </c>
      <c r="L29" s="8">
        <v>22442.187725329753</v>
      </c>
      <c r="M29" s="8">
        <v>22618.375119443033</v>
      </c>
      <c r="N29" s="8">
        <v>26431.262895480751</v>
      </c>
      <c r="O29" s="8">
        <v>24039.705775765662</v>
      </c>
      <c r="P29" s="8">
        <v>25587.01506989546</v>
      </c>
      <c r="Q29" s="8">
        <v>26536.129772618435</v>
      </c>
      <c r="R29" s="8">
        <v>30584.074257599506</v>
      </c>
      <c r="S29" s="8">
        <v>35116.966758516071</v>
      </c>
      <c r="T29" s="8">
        <v>32413.625333746797</v>
      </c>
      <c r="U29" s="8">
        <v>34612.554977707216</v>
      </c>
      <c r="V29" s="8">
        <v>35626.370814481656</v>
      </c>
      <c r="W29" s="8">
        <v>35028.855238346696</v>
      </c>
      <c r="X29" s="8">
        <v>33130.312371477659</v>
      </c>
      <c r="Y29" s="8">
        <v>32444.602947289921</v>
      </c>
      <c r="Z29" s="8">
        <v>31967.872304258512</v>
      </c>
      <c r="AA29" s="8">
        <v>33298.681303600039</v>
      </c>
    </row>
    <row r="30" spans="1:27">
      <c r="A30" s="16" t="s">
        <v>23</v>
      </c>
      <c r="B30" s="16" t="s">
        <v>8</v>
      </c>
      <c r="C30" s="8">
        <v>12026.246789000001</v>
      </c>
      <c r="D30" s="8">
        <v>14583.414637315525</v>
      </c>
      <c r="E30" s="8">
        <v>15084.658497188178</v>
      </c>
      <c r="F30" s="8">
        <v>24413.902113921878</v>
      </c>
      <c r="G30" s="8">
        <v>24961.373439277304</v>
      </c>
      <c r="H30" s="8">
        <v>25056.156447861315</v>
      </c>
      <c r="I30" s="8">
        <v>26020.796916869025</v>
      </c>
      <c r="J30" s="8">
        <v>26281.78928119492</v>
      </c>
      <c r="K30" s="8">
        <v>25778.73923090578</v>
      </c>
      <c r="L30" s="8">
        <v>28611.10616943405</v>
      </c>
      <c r="M30" s="8">
        <v>28417.324591133445</v>
      </c>
      <c r="N30" s="8">
        <v>25438.045850948249</v>
      </c>
      <c r="O30" s="8">
        <v>25575.296585031709</v>
      </c>
      <c r="P30" s="8">
        <v>26560.597688081201</v>
      </c>
      <c r="Q30" s="8">
        <v>27634.584359342705</v>
      </c>
      <c r="R30" s="8">
        <v>27050.344534087762</v>
      </c>
      <c r="S30" s="8">
        <v>26810.063284897853</v>
      </c>
      <c r="T30" s="8">
        <v>29039.079869130113</v>
      </c>
      <c r="U30" s="8">
        <v>31278.57941564943</v>
      </c>
      <c r="V30" s="8">
        <v>31426.469625815989</v>
      </c>
      <c r="W30" s="8">
        <v>31054.883673733377</v>
      </c>
      <c r="X30" s="8">
        <v>30570.440404509653</v>
      </c>
      <c r="Y30" s="8">
        <v>31410.675186345365</v>
      </c>
      <c r="Z30" s="8">
        <v>29987.006225759527</v>
      </c>
      <c r="AA30" s="8">
        <v>29828.606280151267</v>
      </c>
    </row>
    <row r="31" spans="1:27">
      <c r="A31" s="16" t="s">
        <v>23</v>
      </c>
      <c r="B31" s="16" t="s">
        <v>84</v>
      </c>
      <c r="C31" s="8">
        <v>4453.1311475000002</v>
      </c>
      <c r="D31" s="8">
        <v>6274.8874361221187</v>
      </c>
      <c r="E31" s="8">
        <v>5980.1575917752198</v>
      </c>
      <c r="F31" s="8">
        <v>7739.7712264887941</v>
      </c>
      <c r="G31" s="8">
        <v>8110.9973304490632</v>
      </c>
      <c r="H31" s="8">
        <v>8253.2556700902915</v>
      </c>
      <c r="I31" s="8">
        <v>8381.0162799557929</v>
      </c>
      <c r="J31" s="8">
        <v>9360.0289986568187</v>
      </c>
      <c r="K31" s="8">
        <v>9064.212354307816</v>
      </c>
      <c r="L31" s="8">
        <v>9432.5954584374267</v>
      </c>
      <c r="M31" s="8">
        <v>9230.3178296978076</v>
      </c>
      <c r="N31" s="8">
        <v>8681.4129492418379</v>
      </c>
      <c r="O31" s="8">
        <v>8615.1534641411708</v>
      </c>
      <c r="P31" s="8">
        <v>8422.7893097329052</v>
      </c>
      <c r="Q31" s="8">
        <v>8100.1958377540277</v>
      </c>
      <c r="R31" s="8">
        <v>7999.4539188642375</v>
      </c>
      <c r="S31" s="8">
        <v>7680.1236075488323</v>
      </c>
      <c r="T31" s="8">
        <v>7375.6237196892653</v>
      </c>
      <c r="U31" s="8">
        <v>7162.4435187276322</v>
      </c>
      <c r="V31" s="8">
        <v>7310.5521413657443</v>
      </c>
      <c r="W31" s="8">
        <v>6647.0892109085626</v>
      </c>
      <c r="X31" s="8">
        <v>6063.1982524625691</v>
      </c>
      <c r="Y31" s="8">
        <v>6152.8933963563677</v>
      </c>
      <c r="Z31" s="8">
        <v>4937.741604208858</v>
      </c>
      <c r="AA31" s="8">
        <v>5063.4570343881105</v>
      </c>
    </row>
    <row r="32" spans="1:27">
      <c r="A32" s="16" t="s">
        <v>23</v>
      </c>
      <c r="B32" s="16" t="s">
        <v>187</v>
      </c>
      <c r="C32" s="8">
        <v>315.86970500000001</v>
      </c>
      <c r="D32" s="8">
        <v>353.35330999999996</v>
      </c>
      <c r="E32" s="8">
        <v>1483.5954514163975</v>
      </c>
      <c r="F32" s="8">
        <v>5852.08395605039</v>
      </c>
      <c r="G32" s="8">
        <v>6495.4643863795145</v>
      </c>
      <c r="H32" s="8">
        <v>6646.6586074706656</v>
      </c>
      <c r="I32" s="8">
        <v>7147.0452425998847</v>
      </c>
      <c r="J32" s="8">
        <v>6552.551710966758</v>
      </c>
      <c r="K32" s="8">
        <v>6781.4844015951403</v>
      </c>
      <c r="L32" s="8">
        <v>7072.8305622106345</v>
      </c>
      <c r="M32" s="8">
        <v>6319.9147614761914</v>
      </c>
      <c r="N32" s="8">
        <v>6533.4098417090227</v>
      </c>
      <c r="O32" s="8">
        <v>6156.2986064047655</v>
      </c>
      <c r="P32" s="8">
        <v>6803.5224982182517</v>
      </c>
      <c r="Q32" s="8">
        <v>6289.5982859132973</v>
      </c>
      <c r="R32" s="8">
        <v>6908.2733778125757</v>
      </c>
      <c r="S32" s="8">
        <v>6007.6340579841662</v>
      </c>
      <c r="T32" s="8">
        <v>6560.4907107250465</v>
      </c>
      <c r="U32" s="8">
        <v>7327.0606286430875</v>
      </c>
      <c r="V32" s="8">
        <v>6637.7128260918707</v>
      </c>
      <c r="W32" s="8">
        <v>6765.5930734472431</v>
      </c>
      <c r="X32" s="8">
        <v>5881.6649061058852</v>
      </c>
      <c r="Y32" s="8">
        <v>6376.551265760645</v>
      </c>
      <c r="Z32" s="8">
        <v>5934.4531038452251</v>
      </c>
      <c r="AA32" s="8">
        <v>6731.8410162334367</v>
      </c>
    </row>
    <row r="33" spans="1:27">
      <c r="A33" s="16" t="s">
        <v>23</v>
      </c>
      <c r="B33" s="16" t="s">
        <v>15</v>
      </c>
      <c r="C33" s="8">
        <v>229.16408000000001</v>
      </c>
      <c r="D33" s="8">
        <v>310.83184999999997</v>
      </c>
      <c r="E33" s="8">
        <v>336.66460000000001</v>
      </c>
      <c r="F33" s="8">
        <v>302.43628000000001</v>
      </c>
      <c r="G33" s="8">
        <v>445.07879600000001</v>
      </c>
      <c r="H33" s="8">
        <v>576.88368000000003</v>
      </c>
      <c r="I33" s="8">
        <v>720.82137999999998</v>
      </c>
      <c r="J33" s="8">
        <v>851.49215000000004</v>
      </c>
      <c r="K33" s="8">
        <v>1003.8842400000001</v>
      </c>
      <c r="L33" s="8">
        <v>1212.28035</v>
      </c>
      <c r="M33" s="8">
        <v>1444.2415699999999</v>
      </c>
      <c r="N33" s="8">
        <v>1657.15254</v>
      </c>
      <c r="O33" s="8">
        <v>1975.7345700000001</v>
      </c>
      <c r="P33" s="8">
        <v>2447.2950999999998</v>
      </c>
      <c r="Q33" s="8">
        <v>2779.4038</v>
      </c>
      <c r="R33" s="8">
        <v>3145.7138999999997</v>
      </c>
      <c r="S33" s="8">
        <v>3452.9438</v>
      </c>
      <c r="T33" s="8">
        <v>3727.5569</v>
      </c>
      <c r="U33" s="8">
        <v>4419.9912999999997</v>
      </c>
      <c r="V33" s="8">
        <v>4919.0348000000004</v>
      </c>
      <c r="W33" s="8">
        <v>5366.8017</v>
      </c>
      <c r="X33" s="8">
        <v>5657.7695000000003</v>
      </c>
      <c r="Y33" s="8">
        <v>6523.0946999999996</v>
      </c>
      <c r="Z33" s="8">
        <v>6938.2990000000009</v>
      </c>
      <c r="AA33" s="8">
        <v>7440.6759999999995</v>
      </c>
    </row>
    <row r="34" spans="1:27">
      <c r="A34" s="16" t="s">
        <v>23</v>
      </c>
      <c r="B34" s="16" t="s">
        <v>6</v>
      </c>
      <c r="C34" s="8">
        <v>1.6323235489999998E-7</v>
      </c>
      <c r="D34" s="8">
        <v>1.720311297E-7</v>
      </c>
      <c r="E34" s="8">
        <v>2.1191111190000001E-7</v>
      </c>
      <c r="F34" s="8">
        <v>1662.7015140812555</v>
      </c>
      <c r="G34" s="8">
        <v>1714.3782802017899</v>
      </c>
      <c r="H34" s="8">
        <v>1667.5547262050709</v>
      </c>
      <c r="I34" s="8">
        <v>1473.8842242245314</v>
      </c>
      <c r="J34" s="8">
        <v>1276.5330309599615</v>
      </c>
      <c r="K34" s="8">
        <v>1535.7944672831804</v>
      </c>
      <c r="L34" s="8">
        <v>1789.9369962308235</v>
      </c>
      <c r="M34" s="8">
        <v>1919.2665198214424</v>
      </c>
      <c r="N34" s="8">
        <v>1785.0351117923001</v>
      </c>
      <c r="O34" s="8">
        <v>1637.4882755019103</v>
      </c>
      <c r="P34" s="8">
        <v>1546.4518409534546</v>
      </c>
      <c r="Q34" s="8">
        <v>1536.2937862998656</v>
      </c>
      <c r="R34" s="8">
        <v>1537.615153383455</v>
      </c>
      <c r="S34" s="8">
        <v>1535.8822677281028</v>
      </c>
      <c r="T34" s="8">
        <v>1551.420316805634</v>
      </c>
      <c r="U34" s="8">
        <v>1539.264052086</v>
      </c>
      <c r="V34" s="8">
        <v>1537.5147156777757</v>
      </c>
      <c r="W34" s="8">
        <v>1539.5957039911821</v>
      </c>
      <c r="X34" s="8">
        <v>1551.7344615280031</v>
      </c>
      <c r="Y34" s="8">
        <v>1539.2565266211486</v>
      </c>
      <c r="Z34" s="8">
        <v>1538.3996695962721</v>
      </c>
      <c r="AA34" s="8">
        <v>1536.8751450778673</v>
      </c>
    </row>
    <row r="35" spans="1:27">
      <c r="A35" s="77" t="s">
        <v>83</v>
      </c>
      <c r="B35" s="77"/>
      <c r="C35" s="70">
        <v>62426.806238666344</v>
      </c>
      <c r="D35" s="70">
        <v>65120.213624881144</v>
      </c>
      <c r="E35" s="70">
        <v>68566.754573683502</v>
      </c>
      <c r="F35" s="70">
        <v>75600.049218660657</v>
      </c>
      <c r="G35" s="70">
        <v>78797.484357579422</v>
      </c>
      <c r="H35" s="70">
        <v>78818.062757578227</v>
      </c>
      <c r="I35" s="70">
        <v>81315.253451111683</v>
      </c>
      <c r="J35" s="70">
        <v>80342.318854564583</v>
      </c>
      <c r="K35" s="70">
        <v>79593.576333034216</v>
      </c>
      <c r="L35" s="70">
        <v>83172.606274056699</v>
      </c>
      <c r="M35" s="70">
        <v>81807.441464509364</v>
      </c>
      <c r="N35" s="70">
        <v>85556.128756875085</v>
      </c>
      <c r="O35" s="70">
        <v>82011.426130869688</v>
      </c>
      <c r="P35" s="70">
        <v>84916.880334903894</v>
      </c>
      <c r="Q35" s="70">
        <v>84314.121665101033</v>
      </c>
      <c r="R35" s="70">
        <v>86429.910156864193</v>
      </c>
      <c r="S35" s="70">
        <v>89401.353370758661</v>
      </c>
      <c r="T35" s="70">
        <v>92386.057000650573</v>
      </c>
      <c r="U35" s="70">
        <v>95482.801811169731</v>
      </c>
      <c r="V35" s="70">
        <v>96749.607087963566</v>
      </c>
      <c r="W35" s="70">
        <v>98481.356375575066</v>
      </c>
      <c r="X35" s="70">
        <v>95193.900601545654</v>
      </c>
      <c r="Y35" s="70">
        <v>96273.449408023473</v>
      </c>
      <c r="Z35" s="70">
        <v>93856.409928372857</v>
      </c>
      <c r="AA35" s="70">
        <v>98424.556058461996</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36096.718990000008</v>
      </c>
      <c r="D38" s="8">
        <v>33556.060840000006</v>
      </c>
      <c r="E38" s="8">
        <v>32867.323806134569</v>
      </c>
      <c r="F38" s="8">
        <v>16943.318605901601</v>
      </c>
      <c r="G38" s="8">
        <v>16865.253146286974</v>
      </c>
      <c r="H38" s="8">
        <v>15804.610803632355</v>
      </c>
      <c r="I38" s="8">
        <v>15848.051448567039</v>
      </c>
      <c r="J38" s="8">
        <v>16776.488740721499</v>
      </c>
      <c r="K38" s="8">
        <v>12683.966750958771</v>
      </c>
      <c r="L38" s="8">
        <v>10820.698765378178</v>
      </c>
      <c r="M38" s="8">
        <v>9321.1193723133583</v>
      </c>
      <c r="N38" s="8">
        <v>7241.9103845813042</v>
      </c>
      <c r="O38" s="8">
        <v>6869.2308382161164</v>
      </c>
      <c r="P38" s="8">
        <v>7155.4413431316743</v>
      </c>
      <c r="Q38" s="8">
        <v>1205.6119091691455</v>
      </c>
      <c r="R38" s="8">
        <v>769.72529175707052</v>
      </c>
      <c r="S38" s="8">
        <v>4.7969326399999992E-5</v>
      </c>
      <c r="T38" s="8">
        <v>3.9508749299999999E-5</v>
      </c>
      <c r="U38" s="8">
        <v>3.3979449699999997E-5</v>
      </c>
      <c r="V38" s="8">
        <v>2.46588748E-5</v>
      </c>
      <c r="W38" s="8">
        <v>2.4731690799999998E-5</v>
      </c>
      <c r="X38" s="8">
        <v>2.38155818E-5</v>
      </c>
      <c r="Y38" s="8">
        <v>2.2151547500000003E-5</v>
      </c>
      <c r="Z38" s="8">
        <v>2.2878969299999999E-5</v>
      </c>
      <c r="AA38" s="8">
        <v>2.9925949600000001E-5</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1123.8112933297127</v>
      </c>
      <c r="D40" s="8">
        <v>796.99314705597033</v>
      </c>
      <c r="E40" s="8">
        <v>3024.7381086350906</v>
      </c>
      <c r="F40" s="8">
        <v>3880.9860866250156</v>
      </c>
      <c r="G40" s="8">
        <v>4071.9439308592468</v>
      </c>
      <c r="H40" s="8">
        <v>3693.145430982152</v>
      </c>
      <c r="I40" s="8">
        <v>4232.8074113065404</v>
      </c>
      <c r="J40" s="8">
        <v>4175.3152420058132</v>
      </c>
      <c r="K40" s="8">
        <v>4363.4020419942835</v>
      </c>
      <c r="L40" s="8">
        <v>3677.4294719402869</v>
      </c>
      <c r="M40" s="8">
        <v>3155.5870219664457</v>
      </c>
      <c r="N40" s="8">
        <v>4299.4240452244612</v>
      </c>
      <c r="O40" s="8">
        <v>4038.82303508123</v>
      </c>
      <c r="P40" s="8">
        <v>3520.4652949428319</v>
      </c>
      <c r="Q40" s="8">
        <v>3748.9251850387741</v>
      </c>
      <c r="R40" s="8">
        <v>3050.3061898301471</v>
      </c>
      <c r="S40" s="8">
        <v>3567.6367550510518</v>
      </c>
      <c r="T40" s="8">
        <v>3511.3277549541203</v>
      </c>
      <c r="U40" s="8">
        <v>3050.1252747830454</v>
      </c>
      <c r="V40" s="8">
        <v>1573.0680148397139</v>
      </c>
      <c r="W40" s="8">
        <v>1003.3865085592399</v>
      </c>
      <c r="X40" s="8">
        <v>963.48270834190998</v>
      </c>
      <c r="Y40" s="8">
        <v>981.08201155705194</v>
      </c>
      <c r="Z40" s="8">
        <v>899.77481164986807</v>
      </c>
      <c r="AA40" s="8">
        <v>1.7766666000000001E-5</v>
      </c>
    </row>
    <row r="41" spans="1:27">
      <c r="A41" s="16" t="s">
        <v>24</v>
      </c>
      <c r="B41" s="16" t="s">
        <v>12</v>
      </c>
      <c r="C41" s="8">
        <v>203.65678</v>
      </c>
      <c r="D41" s="8">
        <v>182.26791</v>
      </c>
      <c r="E41" s="8">
        <v>202.34961000000001</v>
      </c>
      <c r="F41" s="8">
        <v>200.26953</v>
      </c>
      <c r="G41" s="8">
        <v>201.41086999999999</v>
      </c>
      <c r="H41" s="8">
        <v>190.67599999999999</v>
      </c>
      <c r="I41" s="8">
        <v>193.11080000000001</v>
      </c>
      <c r="J41" s="8">
        <v>197.74539999999999</v>
      </c>
      <c r="K41" s="8">
        <v>189.6129</v>
      </c>
      <c r="L41" s="8">
        <v>176.57199</v>
      </c>
      <c r="M41" s="8">
        <v>188.46680000000001</v>
      </c>
      <c r="N41" s="8">
        <v>187.70482999999999</v>
      </c>
      <c r="O41" s="8">
        <v>172.66846000000001</v>
      </c>
      <c r="P41" s="8">
        <v>165.59630999999999</v>
      </c>
      <c r="Q41" s="8">
        <v>165.85736</v>
      </c>
      <c r="R41" s="8">
        <v>160.98059000000001</v>
      </c>
      <c r="S41" s="8">
        <v>176.82117</v>
      </c>
      <c r="T41" s="8">
        <v>162.35701</v>
      </c>
      <c r="U41" s="8">
        <v>151.54802000000001</v>
      </c>
      <c r="V41" s="8">
        <v>152.79837000000001</v>
      </c>
      <c r="W41" s="8">
        <v>166.09262000000001</v>
      </c>
      <c r="X41" s="8">
        <v>149.43536</v>
      </c>
      <c r="Y41" s="8">
        <v>146.91986</v>
      </c>
      <c r="Z41" s="8">
        <v>146.25539000000001</v>
      </c>
      <c r="AA41" s="8">
        <v>0</v>
      </c>
    </row>
    <row r="42" spans="1:27">
      <c r="A42" s="16" t="s">
        <v>24</v>
      </c>
      <c r="B42" s="16" t="s">
        <v>4</v>
      </c>
      <c r="C42" s="8">
        <v>9.946553799999999E-7</v>
      </c>
      <c r="D42" s="8">
        <v>1.39043314E-6</v>
      </c>
      <c r="E42" s="8">
        <v>130.70219481800422</v>
      </c>
      <c r="F42" s="8">
        <v>424.8726780458224</v>
      </c>
      <c r="G42" s="8">
        <v>752.53251970261329</v>
      </c>
      <c r="H42" s="8">
        <v>452.16899118092641</v>
      </c>
      <c r="I42" s="8">
        <v>522.46715793259614</v>
      </c>
      <c r="J42" s="8">
        <v>475.21755179684578</v>
      </c>
      <c r="K42" s="8">
        <v>1030.8782206431254</v>
      </c>
      <c r="L42" s="8">
        <v>608.86314945613685</v>
      </c>
      <c r="M42" s="8">
        <v>959.05683070781311</v>
      </c>
      <c r="N42" s="8">
        <v>1819.384341004692</v>
      </c>
      <c r="O42" s="8">
        <v>2459.6584838988242</v>
      </c>
      <c r="P42" s="8">
        <v>2877.0967513185396</v>
      </c>
      <c r="Q42" s="8">
        <v>3381.3523913838353</v>
      </c>
      <c r="R42" s="8">
        <v>2584.7641883387332</v>
      </c>
      <c r="S42" s="8">
        <v>2595.3280922917766</v>
      </c>
      <c r="T42" s="8">
        <v>3033.6626121367271</v>
      </c>
      <c r="U42" s="8">
        <v>2387.709510443126</v>
      </c>
      <c r="V42" s="8">
        <v>2615.2329005406482</v>
      </c>
      <c r="W42" s="8">
        <v>2590.8913837632772</v>
      </c>
      <c r="X42" s="8">
        <v>2186.0165428807732</v>
      </c>
      <c r="Y42" s="8">
        <v>2590.0526498619088</v>
      </c>
      <c r="Z42" s="8">
        <v>1250.6359459658086</v>
      </c>
      <c r="AA42" s="8">
        <v>904.97842609409543</v>
      </c>
    </row>
    <row r="43" spans="1:27">
      <c r="A43" s="16" t="s">
        <v>24</v>
      </c>
      <c r="B43" s="16" t="s">
        <v>2</v>
      </c>
      <c r="C43" s="8">
        <v>686.91785000000004</v>
      </c>
      <c r="D43" s="8">
        <v>681.65732000000003</v>
      </c>
      <c r="E43" s="8">
        <v>690.11005999999998</v>
      </c>
      <c r="F43" s="8">
        <v>684.73835000000008</v>
      </c>
      <c r="G43" s="8">
        <v>682.80709999999999</v>
      </c>
      <c r="H43" s="8">
        <v>673.63640000000009</v>
      </c>
      <c r="I43" s="8">
        <v>658.36451999999997</v>
      </c>
      <c r="J43" s="8">
        <v>686.72149999999999</v>
      </c>
      <c r="K43" s="8">
        <v>667.28862000000004</v>
      </c>
      <c r="L43" s="8">
        <v>685.17749000000003</v>
      </c>
      <c r="M43" s="8">
        <v>671.91759000000002</v>
      </c>
      <c r="N43" s="8">
        <v>213.30584999999999</v>
      </c>
      <c r="O43" s="8">
        <v>197.21277000000001</v>
      </c>
      <c r="P43" s="8">
        <v>158.96209999999999</v>
      </c>
      <c r="Q43" s="8">
        <v>188.79459</v>
      </c>
      <c r="R43" s="8">
        <v>132.31693000000001</v>
      </c>
      <c r="S43" s="8">
        <v>0.39346382000000002</v>
      </c>
      <c r="T43" s="8">
        <v>9.0400504999999998E-9</v>
      </c>
      <c r="U43" s="8">
        <v>9.311608E-9</v>
      </c>
      <c r="V43" s="8">
        <v>8.9685389999999994E-9</v>
      </c>
      <c r="W43" s="8">
        <v>9.0926260000000006E-9</v>
      </c>
      <c r="X43" s="8">
        <v>8.8739249999999998E-9</v>
      </c>
      <c r="Y43" s="8">
        <v>0.56214874999999997</v>
      </c>
      <c r="Z43" s="8">
        <v>1.0497652000000001E-8</v>
      </c>
      <c r="AA43" s="8">
        <v>2.2718568000000001E-8</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7572.8350600000003</v>
      </c>
      <c r="D45" s="8">
        <v>9205.5966254605501</v>
      </c>
      <c r="E45" s="8">
        <v>9587.1461909651862</v>
      </c>
      <c r="F45" s="8">
        <v>16967.290317110157</v>
      </c>
      <c r="G45" s="8">
        <v>17613.579166722495</v>
      </c>
      <c r="H45" s="8">
        <v>17928.056596815946</v>
      </c>
      <c r="I45" s="8">
        <v>19928.064988289916</v>
      </c>
      <c r="J45" s="8">
        <v>20083.43850931335</v>
      </c>
      <c r="K45" s="8">
        <v>22552.552475844019</v>
      </c>
      <c r="L45" s="8">
        <v>23489.512375372058</v>
      </c>
      <c r="M45" s="8">
        <v>29590.334097320869</v>
      </c>
      <c r="N45" s="8">
        <v>27836.82463925087</v>
      </c>
      <c r="O45" s="8">
        <v>27397.640277222174</v>
      </c>
      <c r="P45" s="8">
        <v>28245.334154067794</v>
      </c>
      <c r="Q45" s="8">
        <v>28535.805024943456</v>
      </c>
      <c r="R45" s="8">
        <v>35907.698920876726</v>
      </c>
      <c r="S45" s="8">
        <v>35650.739643347566</v>
      </c>
      <c r="T45" s="8">
        <v>36244.851283256314</v>
      </c>
      <c r="U45" s="8">
        <v>36149.755570631016</v>
      </c>
      <c r="V45" s="8">
        <v>38688.157394498281</v>
      </c>
      <c r="W45" s="8">
        <v>36228.486535988886</v>
      </c>
      <c r="X45" s="8">
        <v>35665.714592915669</v>
      </c>
      <c r="Y45" s="8">
        <v>36299.7358658269</v>
      </c>
      <c r="Z45" s="8">
        <v>34546.479234825289</v>
      </c>
      <c r="AA45" s="8">
        <v>37202.608888106988</v>
      </c>
    </row>
    <row r="46" spans="1:27">
      <c r="A46" s="16" t="s">
        <v>24</v>
      </c>
      <c r="B46" s="16" t="s">
        <v>8</v>
      </c>
      <c r="C46" s="8">
        <v>10933.081087999999</v>
      </c>
      <c r="D46" s="8">
        <v>12934.80308940772</v>
      </c>
      <c r="E46" s="8">
        <v>12796.177440174311</v>
      </c>
      <c r="F46" s="8">
        <v>16862.755968133522</v>
      </c>
      <c r="G46" s="8">
        <v>16901.741367747047</v>
      </c>
      <c r="H46" s="8">
        <v>17793.773967666202</v>
      </c>
      <c r="I46" s="8">
        <v>17415.211605397537</v>
      </c>
      <c r="J46" s="8">
        <v>16933.235755145924</v>
      </c>
      <c r="K46" s="8">
        <v>16950.4286349209</v>
      </c>
      <c r="L46" s="8">
        <v>18003.022112983152</v>
      </c>
      <c r="M46" s="8">
        <v>17999.702784355221</v>
      </c>
      <c r="N46" s="8">
        <v>22814.529950828179</v>
      </c>
      <c r="O46" s="8">
        <v>23859.93032063912</v>
      </c>
      <c r="P46" s="8">
        <v>23489.207242891422</v>
      </c>
      <c r="Q46" s="8">
        <v>27182.789575819312</v>
      </c>
      <c r="R46" s="8">
        <v>27450.963421379558</v>
      </c>
      <c r="S46" s="8">
        <v>28468.63771870553</v>
      </c>
      <c r="T46" s="8">
        <v>30275.070231580463</v>
      </c>
      <c r="U46" s="8">
        <v>30343.50669658195</v>
      </c>
      <c r="V46" s="8">
        <v>30439.632732782869</v>
      </c>
      <c r="W46" s="8">
        <v>35939.095594146806</v>
      </c>
      <c r="X46" s="8">
        <v>35472.12823986345</v>
      </c>
      <c r="Y46" s="8">
        <v>33718.195552190831</v>
      </c>
      <c r="Z46" s="8">
        <v>35193.937446878546</v>
      </c>
      <c r="AA46" s="8">
        <v>37436.010496755182</v>
      </c>
    </row>
    <row r="47" spans="1:27">
      <c r="A47" s="16" t="s">
        <v>24</v>
      </c>
      <c r="B47" s="16" t="s">
        <v>84</v>
      </c>
      <c r="C47" s="8">
        <v>3613.0593349999999</v>
      </c>
      <c r="D47" s="8">
        <v>4688.3837599262633</v>
      </c>
      <c r="E47" s="8">
        <v>4454.6932192607901</v>
      </c>
      <c r="F47" s="8">
        <v>6012.8734412335261</v>
      </c>
      <c r="G47" s="8">
        <v>6427.6518854891519</v>
      </c>
      <c r="H47" s="8">
        <v>6528.3037251150527</v>
      </c>
      <c r="I47" s="8">
        <v>6619.2350544433184</v>
      </c>
      <c r="J47" s="8">
        <v>6439.6926056242801</v>
      </c>
      <c r="K47" s="8">
        <v>5935.4408490723436</v>
      </c>
      <c r="L47" s="8">
        <v>5755.136329766694</v>
      </c>
      <c r="M47" s="8">
        <v>5659.4602407492039</v>
      </c>
      <c r="N47" s="8">
        <v>5515.4618455045056</v>
      </c>
      <c r="O47" s="8">
        <v>5646.6332480156707</v>
      </c>
      <c r="P47" s="8">
        <v>5716.6286190165656</v>
      </c>
      <c r="Q47" s="8">
        <v>5547.977360411719</v>
      </c>
      <c r="R47" s="8">
        <v>6779.0077574563838</v>
      </c>
      <c r="S47" s="8">
        <v>6569.4905149894184</v>
      </c>
      <c r="T47" s="8">
        <v>6557.7641619026099</v>
      </c>
      <c r="U47" s="8">
        <v>6147.187231516833</v>
      </c>
      <c r="V47" s="8">
        <v>5777.9244388154984</v>
      </c>
      <c r="W47" s="8">
        <v>8563.0509858083315</v>
      </c>
      <c r="X47" s="8">
        <v>7974.1186668905648</v>
      </c>
      <c r="Y47" s="8">
        <v>8411.5114909879521</v>
      </c>
      <c r="Z47" s="8">
        <v>7138.5440745516935</v>
      </c>
      <c r="AA47" s="8">
        <v>8425.4062355436399</v>
      </c>
    </row>
    <row r="48" spans="1:27">
      <c r="A48" s="16" t="s">
        <v>24</v>
      </c>
      <c r="B48" s="16" t="s">
        <v>187</v>
      </c>
      <c r="C48" s="8">
        <v>1097.1421500000001</v>
      </c>
      <c r="D48" s="8">
        <v>1228.5044</v>
      </c>
      <c r="E48" s="8">
        <v>1070.1073000000001</v>
      </c>
      <c r="F48" s="8">
        <v>989.74429000000009</v>
      </c>
      <c r="G48" s="8">
        <v>1058.386300449994</v>
      </c>
      <c r="H48" s="8">
        <v>1030.8543304587938</v>
      </c>
      <c r="I48" s="8">
        <v>1183.8104904581207</v>
      </c>
      <c r="J48" s="8">
        <v>1084.5651004588292</v>
      </c>
      <c r="K48" s="8">
        <v>919.47278046204326</v>
      </c>
      <c r="L48" s="8">
        <v>5113.6947099999998</v>
      </c>
      <c r="M48" s="8">
        <v>4880.8916399999998</v>
      </c>
      <c r="N48" s="8">
        <v>5117.7386399999996</v>
      </c>
      <c r="O48" s="8">
        <v>5205.1087200000002</v>
      </c>
      <c r="P48" s="8">
        <v>5023.6489199999996</v>
      </c>
      <c r="Q48" s="8">
        <v>4926.2581799999998</v>
      </c>
      <c r="R48" s="8">
        <v>4434.5244899999998</v>
      </c>
      <c r="S48" s="8">
        <v>4415.9566400000003</v>
      </c>
      <c r="T48" s="8">
        <v>4300.0415499999999</v>
      </c>
      <c r="U48" s="8">
        <v>4224.4443599999995</v>
      </c>
      <c r="V48" s="8">
        <v>3843.98893</v>
      </c>
      <c r="W48" s="8">
        <v>4408.26019</v>
      </c>
      <c r="X48" s="8">
        <v>4016.0698900000002</v>
      </c>
      <c r="Y48" s="8">
        <v>3140.2359000000001</v>
      </c>
      <c r="Z48" s="8">
        <v>3827.86418</v>
      </c>
      <c r="AA48" s="8">
        <v>4452.4460499999996</v>
      </c>
    </row>
    <row r="49" spans="1:27">
      <c r="A49" s="16" t="s">
        <v>24</v>
      </c>
      <c r="B49" s="16" t="s">
        <v>15</v>
      </c>
      <c r="C49" s="8">
        <v>96.794173999999998</v>
      </c>
      <c r="D49" s="8">
        <v>155.76480000000001</v>
      </c>
      <c r="E49" s="8">
        <v>172.11205000000001</v>
      </c>
      <c r="F49" s="8">
        <v>163.4091</v>
      </c>
      <c r="G49" s="8">
        <v>268.25804199999999</v>
      </c>
      <c r="H49" s="8">
        <v>371.30078000000003</v>
      </c>
      <c r="I49" s="8">
        <v>489.38842999999997</v>
      </c>
      <c r="J49" s="8">
        <v>600.35442</v>
      </c>
      <c r="K49" s="8">
        <v>682.83176000000003</v>
      </c>
      <c r="L49" s="8">
        <v>814.42331999999999</v>
      </c>
      <c r="M49" s="8">
        <v>976.99569999999994</v>
      </c>
      <c r="N49" s="8">
        <v>1167.9067599999998</v>
      </c>
      <c r="O49" s="8">
        <v>1456.6037000000001</v>
      </c>
      <c r="P49" s="8">
        <v>1744.8665999999998</v>
      </c>
      <c r="Q49" s="8">
        <v>2022.3996400000001</v>
      </c>
      <c r="R49" s="8">
        <v>2318.7390599999999</v>
      </c>
      <c r="S49" s="8">
        <v>2572.8257999999996</v>
      </c>
      <c r="T49" s="8">
        <v>2876.3317999999999</v>
      </c>
      <c r="U49" s="8">
        <v>3325.2019</v>
      </c>
      <c r="V49" s="8">
        <v>3613.4180000000001</v>
      </c>
      <c r="W49" s="8">
        <v>3963.1674999999996</v>
      </c>
      <c r="X49" s="8">
        <v>4481.7902000000004</v>
      </c>
      <c r="Y49" s="8">
        <v>4780.2608999999993</v>
      </c>
      <c r="Z49" s="8">
        <v>5288.5396000000001</v>
      </c>
      <c r="AA49" s="8">
        <v>5651.6475</v>
      </c>
    </row>
    <row r="50" spans="1:27">
      <c r="A50" s="16" t="s">
        <v>24</v>
      </c>
      <c r="B50" s="16" t="s">
        <v>6</v>
      </c>
      <c r="C50" s="8">
        <v>1.5846458842999998E-7</v>
      </c>
      <c r="D50" s="8">
        <v>1.6875547610000003E-7</v>
      </c>
      <c r="E50" s="8">
        <v>2.0277052137000002E-7</v>
      </c>
      <c r="F50" s="8">
        <v>231.07829608561752</v>
      </c>
      <c r="G50" s="8">
        <v>160.02933020072044</v>
      </c>
      <c r="H50" s="8">
        <v>169.92520020674962</v>
      </c>
      <c r="I50" s="8">
        <v>176.32837016198798</v>
      </c>
      <c r="J50" s="8">
        <v>180.58260704999998</v>
      </c>
      <c r="K50" s="8">
        <v>187.58421027324951</v>
      </c>
      <c r="L50" s="8">
        <v>205.65375020442073</v>
      </c>
      <c r="M50" s="8">
        <v>208.36574032189475</v>
      </c>
      <c r="N50" s="8">
        <v>234.521851</v>
      </c>
      <c r="O50" s="8">
        <v>230.80460070518379</v>
      </c>
      <c r="P50" s="8">
        <v>264.72771950585229</v>
      </c>
      <c r="Q50" s="8">
        <v>284.48032813257333</v>
      </c>
      <c r="R50" s="8">
        <v>287.15295600675853</v>
      </c>
      <c r="S50" s="8">
        <v>292.18852793000002</v>
      </c>
      <c r="T50" s="8">
        <v>335.51908740763008</v>
      </c>
      <c r="U50" s="8">
        <v>342.24680889999996</v>
      </c>
      <c r="V50" s="8">
        <v>369.4978002087023</v>
      </c>
      <c r="W50" s="8">
        <v>416.5441700095023</v>
      </c>
      <c r="X50" s="8">
        <v>446.63686032614771</v>
      </c>
      <c r="Y50" s="8">
        <v>478.01178049999999</v>
      </c>
      <c r="Z50" s="8">
        <v>486.8388180114373</v>
      </c>
      <c r="AA50" s="8">
        <v>405.95097001219227</v>
      </c>
    </row>
    <row r="51" spans="1:27">
      <c r="A51" s="77" t="s">
        <v>83</v>
      </c>
      <c r="B51" s="77"/>
      <c r="C51" s="70">
        <v>61424.016721482833</v>
      </c>
      <c r="D51" s="70">
        <v>63430.031893409701</v>
      </c>
      <c r="E51" s="70">
        <v>64995.459980190724</v>
      </c>
      <c r="F51" s="70">
        <v>63361.336663135269</v>
      </c>
      <c r="G51" s="70">
        <v>65003.593659458245</v>
      </c>
      <c r="H51" s="70">
        <v>64636.45222605818</v>
      </c>
      <c r="I51" s="70">
        <v>67266.840276557064</v>
      </c>
      <c r="J51" s="70">
        <v>67633.357432116551</v>
      </c>
      <c r="K51" s="70">
        <v>66163.459244168727</v>
      </c>
      <c r="L51" s="70">
        <v>69350.183465100927</v>
      </c>
      <c r="M51" s="70">
        <v>73611.897817734804</v>
      </c>
      <c r="N51" s="70">
        <v>76448.713137394006</v>
      </c>
      <c r="O51" s="70">
        <v>77534.314453778337</v>
      </c>
      <c r="P51" s="70">
        <v>78361.975054874696</v>
      </c>
      <c r="Q51" s="70">
        <v>77190.251544898827</v>
      </c>
      <c r="R51" s="70">
        <v>83876.179795645381</v>
      </c>
      <c r="S51" s="70">
        <v>84310.018374104679</v>
      </c>
      <c r="T51" s="70">
        <v>87296.92553075566</v>
      </c>
      <c r="U51" s="70">
        <v>86121.725406844722</v>
      </c>
      <c r="V51" s="70">
        <v>87073.718606353563</v>
      </c>
      <c r="W51" s="70">
        <v>93278.97551301682</v>
      </c>
      <c r="X51" s="70">
        <v>91355.39308504299</v>
      </c>
      <c r="Y51" s="70">
        <v>90546.568181826195</v>
      </c>
      <c r="Z51" s="70">
        <v>88778.869524772133</v>
      </c>
      <c r="AA51" s="70">
        <v>94479.048614227417</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25399.386000000006</v>
      </c>
      <c r="D55" s="8">
        <v>22360.453607808337</v>
      </c>
      <c r="E55" s="8">
        <v>15911.82970840125</v>
      </c>
      <c r="F55" s="8">
        <v>2769.8909141777058</v>
      </c>
      <c r="G55" s="8">
        <v>1806.754615667134</v>
      </c>
      <c r="H55" s="8">
        <v>2.06366362E-5</v>
      </c>
      <c r="I55" s="8">
        <v>2.0299053700000003E-5</v>
      </c>
      <c r="J55" s="8">
        <v>1.9794528599999998E-5</v>
      </c>
      <c r="K55" s="8">
        <v>1.11779447E-5</v>
      </c>
      <c r="L55" s="8">
        <v>4.0754936999999998E-6</v>
      </c>
      <c r="M55" s="8">
        <v>3.5471061E-6</v>
      </c>
      <c r="N55" s="8">
        <v>3.5068287000000004E-6</v>
      </c>
      <c r="O55" s="8">
        <v>3.5404557000000001E-6</v>
      </c>
      <c r="P55" s="8">
        <v>3.5782767999999998E-6</v>
      </c>
      <c r="Q55" s="8">
        <v>3.5537073000000002E-6</v>
      </c>
      <c r="R55" s="8">
        <v>3.3969838000000004E-6</v>
      </c>
      <c r="S55" s="8">
        <v>3.1692727999999999E-6</v>
      </c>
      <c r="T55" s="8">
        <v>3.1742907999999999E-6</v>
      </c>
      <c r="U55" s="8">
        <v>3.0008267999999999E-6</v>
      </c>
      <c r="V55" s="8">
        <v>2.4900584E-6</v>
      </c>
      <c r="W55" s="8">
        <v>2.4822191E-6</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3.2122548000000002</v>
      </c>
      <c r="D57" s="8">
        <v>1.5322371E-7</v>
      </c>
      <c r="E57" s="8">
        <v>80.631529999999998</v>
      </c>
      <c r="F57" s="8">
        <v>152.48033000000001</v>
      </c>
      <c r="G57" s="8">
        <v>190.5119</v>
      </c>
      <c r="H57" s="8">
        <v>110.22647000000001</v>
      </c>
      <c r="I57" s="8">
        <v>183.0924</v>
      </c>
      <c r="J57" s="8">
        <v>78.531019999999998</v>
      </c>
      <c r="K57" s="8">
        <v>226.85063</v>
      </c>
      <c r="L57" s="8">
        <v>112.10929</v>
      </c>
      <c r="M57" s="8">
        <v>104.4342</v>
      </c>
      <c r="N57" s="8">
        <v>249.30998</v>
      </c>
      <c r="O57" s="8">
        <v>179.39438000000001</v>
      </c>
      <c r="P57" s="8">
        <v>0</v>
      </c>
      <c r="Q57" s="8">
        <v>0</v>
      </c>
      <c r="R57" s="8">
        <v>0</v>
      </c>
      <c r="S57" s="8">
        <v>0</v>
      </c>
      <c r="T57" s="8">
        <v>0</v>
      </c>
      <c r="U57" s="8">
        <v>0</v>
      </c>
      <c r="V57" s="8">
        <v>0</v>
      </c>
      <c r="W57" s="8">
        <v>0</v>
      </c>
      <c r="X57" s="8">
        <v>0</v>
      </c>
      <c r="Y57" s="8">
        <v>0</v>
      </c>
      <c r="Z57" s="8">
        <v>0</v>
      </c>
      <c r="AA57" s="8">
        <v>0</v>
      </c>
    </row>
    <row r="58" spans="1:27">
      <c r="A58" s="16" t="s">
        <v>25</v>
      </c>
      <c r="B58" s="16" t="s">
        <v>4</v>
      </c>
      <c r="C58" s="8">
        <v>6.6566992572990067</v>
      </c>
      <c r="D58" s="8">
        <v>0.32145178659736395</v>
      </c>
      <c r="E58" s="8">
        <v>242.25823487428653</v>
      </c>
      <c r="F58" s="8">
        <v>485.22649826502277</v>
      </c>
      <c r="G58" s="8">
        <v>508.53975128665178</v>
      </c>
      <c r="H58" s="8">
        <v>253.58117517744225</v>
      </c>
      <c r="I58" s="8">
        <v>731.44261278054046</v>
      </c>
      <c r="J58" s="8">
        <v>241.52019121577251</v>
      </c>
      <c r="K58" s="8">
        <v>495.23818082058216</v>
      </c>
      <c r="L58" s="8">
        <v>289.20082743385802</v>
      </c>
      <c r="M58" s="8">
        <v>240.47083107117078</v>
      </c>
      <c r="N58" s="8">
        <v>783.75461775328711</v>
      </c>
      <c r="O58" s="8">
        <v>532.88574874977246</v>
      </c>
      <c r="P58" s="8">
        <v>977.67815602968142</v>
      </c>
      <c r="Q58" s="8">
        <v>1022.3703310569194</v>
      </c>
      <c r="R58" s="8">
        <v>2512.082501130044</v>
      </c>
      <c r="S58" s="8">
        <v>746.67901413915945</v>
      </c>
      <c r="T58" s="8">
        <v>2665.897901559767</v>
      </c>
      <c r="U58" s="8">
        <v>1744.707314165242</v>
      </c>
      <c r="V58" s="8">
        <v>1811.4467233149464</v>
      </c>
      <c r="W58" s="8">
        <v>2824.1886395661468</v>
      </c>
      <c r="X58" s="8">
        <v>1609.125167659879</v>
      </c>
      <c r="Y58" s="8">
        <v>3708.8257840046199</v>
      </c>
      <c r="Z58" s="8">
        <v>3333.4225178906786</v>
      </c>
      <c r="AA58" s="8">
        <v>5413.5198968327359</v>
      </c>
    </row>
    <row r="59" spans="1:27">
      <c r="A59" s="16" t="s">
        <v>25</v>
      </c>
      <c r="B59" s="16" t="s">
        <v>2</v>
      </c>
      <c r="C59" s="8">
        <v>3258.2857130000002</v>
      </c>
      <c r="D59" s="8">
        <v>2740.0935669999999</v>
      </c>
      <c r="E59" s="8">
        <v>4095.8497899999998</v>
      </c>
      <c r="F59" s="8">
        <v>3426.927365</v>
      </c>
      <c r="G59" s="8">
        <v>2950.8531699999999</v>
      </c>
      <c r="H59" s="8">
        <v>2962.113394</v>
      </c>
      <c r="I59" s="8">
        <v>2700.87183</v>
      </c>
      <c r="J59" s="8">
        <v>3306.8501900000001</v>
      </c>
      <c r="K59" s="8">
        <v>3406.2724359999997</v>
      </c>
      <c r="L59" s="8">
        <v>3233.07755</v>
      </c>
      <c r="M59" s="8">
        <v>2711.8925460000005</v>
      </c>
      <c r="N59" s="8">
        <v>4074.2457540000005</v>
      </c>
      <c r="O59" s="8">
        <v>3413.9118800000006</v>
      </c>
      <c r="P59" s="8">
        <v>2947.88609</v>
      </c>
      <c r="Q59" s="8">
        <v>2952.9105800000002</v>
      </c>
      <c r="R59" s="8">
        <v>2690.8832360000001</v>
      </c>
      <c r="S59" s="8">
        <v>3288.6313300000002</v>
      </c>
      <c r="T59" s="8">
        <v>3404.0438090000002</v>
      </c>
      <c r="U59" s="8">
        <v>3225.5391199999999</v>
      </c>
      <c r="V59" s="8">
        <v>2716.4213500000001</v>
      </c>
      <c r="W59" s="8">
        <v>4071.56351</v>
      </c>
      <c r="X59" s="8">
        <v>3412.59274</v>
      </c>
      <c r="Y59" s="8">
        <v>2950.9119340000002</v>
      </c>
      <c r="Z59" s="8">
        <v>2952.4694960000002</v>
      </c>
      <c r="AA59" s="8">
        <v>2683.2054390000003</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14796.834018</v>
      </c>
      <c r="D61" s="8">
        <v>16044.629959152078</v>
      </c>
      <c r="E61" s="8">
        <v>16404.347928901396</v>
      </c>
      <c r="F61" s="8">
        <v>26810.720816840694</v>
      </c>
      <c r="G61" s="8">
        <v>26372.232800617145</v>
      </c>
      <c r="H61" s="8">
        <v>30581.303150654992</v>
      </c>
      <c r="I61" s="8">
        <v>29634.473428996022</v>
      </c>
      <c r="J61" s="8">
        <v>33053.887100849264</v>
      </c>
      <c r="K61" s="8">
        <v>38980.597628916141</v>
      </c>
      <c r="L61" s="8">
        <v>42990.64615908773</v>
      </c>
      <c r="M61" s="8">
        <v>45164.455949621093</v>
      </c>
      <c r="N61" s="8">
        <v>42908.706712521765</v>
      </c>
      <c r="O61" s="8">
        <v>45472.658681565626</v>
      </c>
      <c r="P61" s="8">
        <v>45738.871972737812</v>
      </c>
      <c r="Q61" s="8">
        <v>48863.983996339026</v>
      </c>
      <c r="R61" s="8">
        <v>44518.224907480551</v>
      </c>
      <c r="S61" s="8">
        <v>46326.895161753637</v>
      </c>
      <c r="T61" s="8">
        <v>46823.100439190872</v>
      </c>
      <c r="U61" s="8">
        <v>48166.672728708683</v>
      </c>
      <c r="V61" s="8">
        <v>47739.527181393736</v>
      </c>
      <c r="W61" s="8">
        <v>48353.355626567172</v>
      </c>
      <c r="X61" s="8">
        <v>49600.84240418236</v>
      </c>
      <c r="Y61" s="8">
        <v>47446.294467970954</v>
      </c>
      <c r="Z61" s="8">
        <v>50094.799826899769</v>
      </c>
      <c r="AA61" s="8">
        <v>46228.618535348047</v>
      </c>
    </row>
    <row r="62" spans="1:27">
      <c r="A62" s="16" t="s">
        <v>25</v>
      </c>
      <c r="B62" s="16" t="s">
        <v>8</v>
      </c>
      <c r="C62" s="8">
        <v>3637.9446566000006</v>
      </c>
      <c r="D62" s="8">
        <v>7603.4998567995699</v>
      </c>
      <c r="E62" s="8">
        <v>7734.1811922171564</v>
      </c>
      <c r="F62" s="8">
        <v>9461.1108354168246</v>
      </c>
      <c r="G62" s="8">
        <v>9586.2738852607472</v>
      </c>
      <c r="H62" s="8">
        <v>9627.7361209524206</v>
      </c>
      <c r="I62" s="8">
        <v>9786.280519264692</v>
      </c>
      <c r="J62" s="8">
        <v>9675.3396549829413</v>
      </c>
      <c r="K62" s="8">
        <v>11698.920638985655</v>
      </c>
      <c r="L62" s="8">
        <v>12422.552237430948</v>
      </c>
      <c r="M62" s="8">
        <v>12595.822379380981</v>
      </c>
      <c r="N62" s="8">
        <v>11863.183632073311</v>
      </c>
      <c r="O62" s="8">
        <v>12153.046273203216</v>
      </c>
      <c r="P62" s="8">
        <v>11851.004539314567</v>
      </c>
      <c r="Q62" s="8">
        <v>12021.139461851253</v>
      </c>
      <c r="R62" s="8">
        <v>12201.558783579976</v>
      </c>
      <c r="S62" s="8">
        <v>12085.02441825789</v>
      </c>
      <c r="T62" s="8">
        <v>11912.517864258891</v>
      </c>
      <c r="U62" s="8">
        <v>12365.431463555826</v>
      </c>
      <c r="V62" s="8">
        <v>12494.190248528374</v>
      </c>
      <c r="W62" s="8">
        <v>11561.6820901745</v>
      </c>
      <c r="X62" s="8">
        <v>11843.081736119137</v>
      </c>
      <c r="Y62" s="8">
        <v>11512.020508068797</v>
      </c>
      <c r="Z62" s="8">
        <v>10762.621057369706</v>
      </c>
      <c r="AA62" s="8">
        <v>10622.983188354683</v>
      </c>
    </row>
    <row r="63" spans="1:27">
      <c r="A63" s="16" t="s">
        <v>25</v>
      </c>
      <c r="B63" s="16" t="s">
        <v>84</v>
      </c>
      <c r="C63" s="8">
        <v>3003.2696919999998</v>
      </c>
      <c r="D63" s="8">
        <v>5670.9626130323031</v>
      </c>
      <c r="E63" s="8">
        <v>5443.1794197489544</v>
      </c>
      <c r="F63" s="8">
        <v>6075.8570606142466</v>
      </c>
      <c r="G63" s="8">
        <v>6783.0515014259572</v>
      </c>
      <c r="H63" s="8">
        <v>6547.0715952915198</v>
      </c>
      <c r="I63" s="8">
        <v>6914.1113751262728</v>
      </c>
      <c r="J63" s="8">
        <v>6507.5155506623933</v>
      </c>
      <c r="K63" s="8">
        <v>6408.229613046773</v>
      </c>
      <c r="L63" s="8">
        <v>6271.9171030348953</v>
      </c>
      <c r="M63" s="8">
        <v>6340.5084151919109</v>
      </c>
      <c r="N63" s="8">
        <v>6172.8056077841738</v>
      </c>
      <c r="O63" s="8">
        <v>6060.6273750730097</v>
      </c>
      <c r="P63" s="8">
        <v>6090.4313474668597</v>
      </c>
      <c r="Q63" s="8">
        <v>5594.7116483456448</v>
      </c>
      <c r="R63" s="8">
        <v>5564.6663784176808</v>
      </c>
      <c r="S63" s="8">
        <v>5375.3336027657988</v>
      </c>
      <c r="T63" s="8">
        <v>4997.2478089349797</v>
      </c>
      <c r="U63" s="8">
        <v>4749.1307165693734</v>
      </c>
      <c r="V63" s="8">
        <v>4976.3898300204455</v>
      </c>
      <c r="W63" s="8">
        <v>4679.6359585891669</v>
      </c>
      <c r="X63" s="8">
        <v>4111.1566837215296</v>
      </c>
      <c r="Y63" s="8">
        <v>4273.8181682017703</v>
      </c>
      <c r="Z63" s="8">
        <v>2856.8553226821396</v>
      </c>
      <c r="AA63" s="8">
        <v>2506.0312615561133</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132.41095000000001</v>
      </c>
      <c r="D65" s="8">
        <v>182.06674000000001</v>
      </c>
      <c r="E65" s="8">
        <v>190.60022000000001</v>
      </c>
      <c r="F65" s="8">
        <v>148.19547</v>
      </c>
      <c r="G65" s="8">
        <v>245.33070699999999</v>
      </c>
      <c r="H65" s="8">
        <v>327.40375999999998</v>
      </c>
      <c r="I65" s="8">
        <v>438.76670000000001</v>
      </c>
      <c r="J65" s="8">
        <v>510.66897000000006</v>
      </c>
      <c r="K65" s="8">
        <v>628.92250000000001</v>
      </c>
      <c r="L65" s="8">
        <v>747.01277000000005</v>
      </c>
      <c r="M65" s="8">
        <v>934.93652999999995</v>
      </c>
      <c r="N65" s="8">
        <v>1093.4052299999998</v>
      </c>
      <c r="O65" s="8">
        <v>1288.1395499999999</v>
      </c>
      <c r="P65" s="8">
        <v>1676.5298</v>
      </c>
      <c r="Q65" s="8">
        <v>1824.2690000000002</v>
      </c>
      <c r="R65" s="8">
        <v>2242.4732000000004</v>
      </c>
      <c r="S65" s="8">
        <v>2285.0263999999997</v>
      </c>
      <c r="T65" s="8">
        <v>2532.6306</v>
      </c>
      <c r="U65" s="8">
        <v>2958.7897000000003</v>
      </c>
      <c r="V65" s="8">
        <v>3406.5712000000003</v>
      </c>
      <c r="W65" s="8">
        <v>3619.9148999999998</v>
      </c>
      <c r="X65" s="8">
        <v>3764.5070999999998</v>
      </c>
      <c r="Y65" s="8">
        <v>4410.9177</v>
      </c>
      <c r="Z65" s="8">
        <v>4751.5367999999999</v>
      </c>
      <c r="AA65" s="8">
        <v>5550.4137000000001</v>
      </c>
    </row>
    <row r="66" spans="1:27">
      <c r="A66" s="16" t="s">
        <v>25</v>
      </c>
      <c r="B66" s="16" t="s">
        <v>6</v>
      </c>
      <c r="C66" s="8">
        <v>1.5018772579999999E-7</v>
      </c>
      <c r="D66" s="8">
        <v>1.6376336009999999E-7</v>
      </c>
      <c r="E66" s="8">
        <v>2.1353796080000002E-7</v>
      </c>
      <c r="F66" s="8">
        <v>593.62014728539759</v>
      </c>
      <c r="G66" s="8">
        <v>584.72473020263305</v>
      </c>
      <c r="H66" s="8">
        <v>598.94525020641152</v>
      </c>
      <c r="I66" s="8">
        <v>599.04990024342021</v>
      </c>
      <c r="J66" s="8">
        <v>607.07740025954593</v>
      </c>
      <c r="K66" s="8">
        <v>607.42166029678799</v>
      </c>
      <c r="L66" s="8">
        <v>621.70230026845093</v>
      </c>
      <c r="M66" s="8">
        <v>620.38953052868476</v>
      </c>
      <c r="N66" s="8">
        <v>631.70296525000003</v>
      </c>
      <c r="O66" s="8">
        <v>623.10923040936859</v>
      </c>
      <c r="P66" s="8">
        <v>623.37984884000002</v>
      </c>
      <c r="Q66" s="8">
        <v>617.54130048618561</v>
      </c>
      <c r="R66" s="8">
        <v>616.33099900000002</v>
      </c>
      <c r="S66" s="8">
        <v>613.1940015919987</v>
      </c>
      <c r="T66" s="8">
        <v>628.16100100763106</v>
      </c>
      <c r="U66" s="8">
        <v>641.16352286999995</v>
      </c>
      <c r="V66" s="8">
        <v>617.42250150198947</v>
      </c>
      <c r="W66" s="8">
        <v>613.17040894939043</v>
      </c>
      <c r="X66" s="8">
        <v>614.57185650997894</v>
      </c>
      <c r="Y66" s="8">
        <v>603.80649783066895</v>
      </c>
      <c r="Z66" s="8">
        <v>601.2263009613963</v>
      </c>
      <c r="AA66" s="8">
        <v>597.71650076217122</v>
      </c>
    </row>
    <row r="67" spans="1:27">
      <c r="A67" s="77" t="s">
        <v>83</v>
      </c>
      <c r="B67" s="77"/>
      <c r="C67" s="70">
        <v>50237.999983807495</v>
      </c>
      <c r="D67" s="70">
        <v>54602.027795895869</v>
      </c>
      <c r="E67" s="70">
        <v>50102.878024356578</v>
      </c>
      <c r="F67" s="70">
        <v>49924.029437599893</v>
      </c>
      <c r="G67" s="70">
        <v>49028.27306146027</v>
      </c>
      <c r="H67" s="70">
        <v>51008.38093691942</v>
      </c>
      <c r="I67" s="70">
        <v>50988.088786710003</v>
      </c>
      <c r="J67" s="70">
        <v>53981.390097764437</v>
      </c>
      <c r="K67" s="70">
        <v>62452.453299243884</v>
      </c>
      <c r="L67" s="70">
        <v>66688.218241331371</v>
      </c>
      <c r="M67" s="70">
        <v>68712.910385340962</v>
      </c>
      <c r="N67" s="70">
        <v>67777.114502889381</v>
      </c>
      <c r="O67" s="70">
        <v>69723.773122541446</v>
      </c>
      <c r="P67" s="70">
        <v>69905.781757967212</v>
      </c>
      <c r="Q67" s="70">
        <v>72896.926321632753</v>
      </c>
      <c r="R67" s="70">
        <v>70346.220009005221</v>
      </c>
      <c r="S67" s="70">
        <v>70720.783931677754</v>
      </c>
      <c r="T67" s="70">
        <v>72963.599427126421</v>
      </c>
      <c r="U67" s="70">
        <v>73851.434568869954</v>
      </c>
      <c r="V67" s="70">
        <v>73761.969037249553</v>
      </c>
      <c r="W67" s="70">
        <v>75723.511136328583</v>
      </c>
      <c r="X67" s="70">
        <v>74955.877688192893</v>
      </c>
      <c r="Y67" s="70">
        <v>74906.595060076826</v>
      </c>
      <c r="Z67" s="70">
        <v>75352.931321803684</v>
      </c>
      <c r="AA67" s="70">
        <v>73602.488521853753</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1213.9179300000001</v>
      </c>
      <c r="D72" s="8">
        <v>716.58231316313095</v>
      </c>
      <c r="E72" s="8">
        <v>1655.3108006876316</v>
      </c>
      <c r="F72" s="8">
        <v>1546.0508006558532</v>
      </c>
      <c r="G72" s="8">
        <v>1761.831200974075</v>
      </c>
      <c r="H72" s="8">
        <v>1548.5343010101976</v>
      </c>
      <c r="I72" s="8">
        <v>1666.1720017202999</v>
      </c>
      <c r="J72" s="8">
        <v>1814.2146019563195</v>
      </c>
      <c r="K72" s="8">
        <v>1654.0032018952929</v>
      </c>
      <c r="L72" s="8">
        <v>1163.1824018222435</v>
      </c>
      <c r="M72" s="8">
        <v>1224.0251018332051</v>
      </c>
      <c r="N72" s="8">
        <v>3.7610790999999999E-6</v>
      </c>
      <c r="O72" s="8">
        <v>3.7446024999999999E-6</v>
      </c>
      <c r="P72" s="8">
        <v>3.7020880000000002E-6</v>
      </c>
      <c r="Q72" s="8">
        <v>3.6727112999999999E-6</v>
      </c>
      <c r="R72" s="8">
        <v>3.624301E-6</v>
      </c>
      <c r="S72" s="8">
        <v>3.7587053999999998E-6</v>
      </c>
      <c r="T72" s="8">
        <v>4.0301949999999996E-6</v>
      </c>
      <c r="U72" s="8">
        <v>3.8466620000000002E-6</v>
      </c>
      <c r="V72" s="8">
        <v>3.8933009999999999E-6</v>
      </c>
      <c r="W72" s="8">
        <v>3.9986299999999997E-6</v>
      </c>
      <c r="X72" s="8">
        <v>4.0050959999999999E-6</v>
      </c>
      <c r="Y72" s="8">
        <v>4.0100725999999997E-6</v>
      </c>
      <c r="Z72" s="8">
        <v>3.9846327000000004E-6</v>
      </c>
      <c r="AA72" s="8">
        <v>1.6187305E-5</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1002.0551892540238</v>
      </c>
      <c r="D74" s="8">
        <v>23.852173080519293</v>
      </c>
      <c r="E74" s="8">
        <v>511.39916753821092</v>
      </c>
      <c r="F74" s="8">
        <v>892.16766452613035</v>
      </c>
      <c r="G74" s="8">
        <v>789.2471729523628</v>
      </c>
      <c r="H74" s="8">
        <v>744.18520955030328</v>
      </c>
      <c r="I74" s="8">
        <v>876.87366587602401</v>
      </c>
      <c r="J74" s="8">
        <v>700.16141326942648</v>
      </c>
      <c r="K74" s="8">
        <v>745.28108242578321</v>
      </c>
      <c r="L74" s="8">
        <v>391.49490331685229</v>
      </c>
      <c r="M74" s="8">
        <v>429.10653027125119</v>
      </c>
      <c r="N74" s="8">
        <v>677.41336365580617</v>
      </c>
      <c r="O74" s="8">
        <v>864.61981438820749</v>
      </c>
      <c r="P74" s="8">
        <v>975.369132185681</v>
      </c>
      <c r="Q74" s="8">
        <v>916.93127598363765</v>
      </c>
      <c r="R74" s="8">
        <v>905.01140521076582</v>
      </c>
      <c r="S74" s="8">
        <v>729.23576522018629</v>
      </c>
      <c r="T74" s="8">
        <v>1092.9969673235928</v>
      </c>
      <c r="U74" s="8">
        <v>367.08137331795342</v>
      </c>
      <c r="V74" s="8">
        <v>396.19385028931754</v>
      </c>
      <c r="W74" s="8">
        <v>494.3975893735406</v>
      </c>
      <c r="X74" s="8">
        <v>536.61663532514331</v>
      </c>
      <c r="Y74" s="8">
        <v>586.57793440816033</v>
      </c>
      <c r="Z74" s="8">
        <v>602.61117138865472</v>
      </c>
      <c r="AA74" s="8">
        <v>898.23742572714036</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8750.5162609999988</v>
      </c>
      <c r="D77" s="8">
        <v>9625.3678810764723</v>
      </c>
      <c r="E77" s="8">
        <v>9393.1345722398983</v>
      </c>
      <c r="F77" s="8">
        <v>10569.545808272438</v>
      </c>
      <c r="G77" s="8">
        <v>10365.35737558537</v>
      </c>
      <c r="H77" s="8">
        <v>10735.963161413489</v>
      </c>
      <c r="I77" s="8">
        <v>9947.8576430401099</v>
      </c>
      <c r="J77" s="8">
        <v>9771.5154096978968</v>
      </c>
      <c r="K77" s="8">
        <v>9252.7167903341524</v>
      </c>
      <c r="L77" s="8">
        <v>9808.3561843542484</v>
      </c>
      <c r="M77" s="8">
        <v>9999.6557194082216</v>
      </c>
      <c r="N77" s="8">
        <v>12596.433943581567</v>
      </c>
      <c r="O77" s="8">
        <v>13196.860077584268</v>
      </c>
      <c r="P77" s="8">
        <v>12454.91748270704</v>
      </c>
      <c r="Q77" s="8">
        <v>13201.397825225762</v>
      </c>
      <c r="R77" s="8">
        <v>12401.927776005938</v>
      </c>
      <c r="S77" s="8">
        <v>13013.749349619755</v>
      </c>
      <c r="T77" s="8">
        <v>11481.126128311069</v>
      </c>
      <c r="U77" s="8">
        <v>14113.307429472352</v>
      </c>
      <c r="V77" s="8">
        <v>13678.626444646743</v>
      </c>
      <c r="W77" s="8">
        <v>13538.194608974842</v>
      </c>
      <c r="X77" s="8">
        <v>13776.759017456749</v>
      </c>
      <c r="Y77" s="8">
        <v>12990.928576329494</v>
      </c>
      <c r="Z77" s="8">
        <v>13096.438628178701</v>
      </c>
      <c r="AA77" s="8">
        <v>12176.392496378741</v>
      </c>
    </row>
    <row r="78" spans="1:27">
      <c r="A78" s="16" t="s">
        <v>26</v>
      </c>
      <c r="B78" s="16" t="s">
        <v>8</v>
      </c>
      <c r="C78" s="8">
        <v>1447.4162014999999</v>
      </c>
      <c r="D78" s="8">
        <v>1773.0313091085022</v>
      </c>
      <c r="E78" s="8">
        <v>1716.3858941589642</v>
      </c>
      <c r="F78" s="8">
        <v>2965.2175521759677</v>
      </c>
      <c r="G78" s="8">
        <v>2877.997512262566</v>
      </c>
      <c r="H78" s="8">
        <v>2891.300253037246</v>
      </c>
      <c r="I78" s="8">
        <v>2869.1374756265441</v>
      </c>
      <c r="J78" s="8">
        <v>2834.9478770119094</v>
      </c>
      <c r="K78" s="8">
        <v>2867.7582104345206</v>
      </c>
      <c r="L78" s="8">
        <v>2981.4738194697197</v>
      </c>
      <c r="M78" s="8">
        <v>3127.4744385824715</v>
      </c>
      <c r="N78" s="8">
        <v>3030.8295763219348</v>
      </c>
      <c r="O78" s="8">
        <v>3072.0668072303615</v>
      </c>
      <c r="P78" s="8">
        <v>3024.7491507797672</v>
      </c>
      <c r="Q78" s="8">
        <v>3108.2030110795604</v>
      </c>
      <c r="R78" s="8">
        <v>3693.4433461159838</v>
      </c>
      <c r="S78" s="8">
        <v>3695.5019266977824</v>
      </c>
      <c r="T78" s="8">
        <v>5445.1719916193742</v>
      </c>
      <c r="U78" s="8">
        <v>4971.2762168646732</v>
      </c>
      <c r="V78" s="8">
        <v>5301.1175948591126</v>
      </c>
      <c r="W78" s="8">
        <v>5040.2093659720276</v>
      </c>
      <c r="X78" s="8">
        <v>4646.8050871760015</v>
      </c>
      <c r="Y78" s="8">
        <v>4486.962418701336</v>
      </c>
      <c r="Z78" s="8">
        <v>4498.2314689153372</v>
      </c>
      <c r="AA78" s="8">
        <v>4489.3558943201024</v>
      </c>
    </row>
    <row r="79" spans="1:27">
      <c r="A79" s="16" t="s">
        <v>26</v>
      </c>
      <c r="B79" s="16" t="s">
        <v>84</v>
      </c>
      <c r="C79" s="8">
        <v>1109.9820740999999</v>
      </c>
      <c r="D79" s="8">
        <v>2319.6416388666066</v>
      </c>
      <c r="E79" s="8">
        <v>1940.1850877812126</v>
      </c>
      <c r="F79" s="8">
        <v>1908.7026757128328</v>
      </c>
      <c r="G79" s="8">
        <v>2042.6731344175103</v>
      </c>
      <c r="H79" s="8">
        <v>2005.7014625168972</v>
      </c>
      <c r="I79" s="8">
        <v>2062.9742685635451</v>
      </c>
      <c r="J79" s="8">
        <v>1965.9734656788999</v>
      </c>
      <c r="K79" s="8">
        <v>1881.151687817865</v>
      </c>
      <c r="L79" s="8">
        <v>1784.1826490418689</v>
      </c>
      <c r="M79" s="8">
        <v>1761.3742470275299</v>
      </c>
      <c r="N79" s="8">
        <v>1719.860489823242</v>
      </c>
      <c r="O79" s="8">
        <v>1739.2664867423291</v>
      </c>
      <c r="P79" s="8">
        <v>1771.1019905336273</v>
      </c>
      <c r="Q79" s="8">
        <v>1573.8227392085203</v>
      </c>
      <c r="R79" s="8">
        <v>1820.2503704892001</v>
      </c>
      <c r="S79" s="8">
        <v>1691.1665091150312</v>
      </c>
      <c r="T79" s="8">
        <v>1607.1136123969541</v>
      </c>
      <c r="U79" s="8">
        <v>1308.3608584014657</v>
      </c>
      <c r="V79" s="8">
        <v>1385.25359203168</v>
      </c>
      <c r="W79" s="8">
        <v>1373.88972877113</v>
      </c>
      <c r="X79" s="8">
        <v>1266.3678180362679</v>
      </c>
      <c r="Y79" s="8">
        <v>1249.5517283045749</v>
      </c>
      <c r="Z79" s="8">
        <v>749.64904611447605</v>
      </c>
      <c r="AA79" s="8">
        <v>917.76876249134602</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128.2758</v>
      </c>
      <c r="D81" s="8">
        <v>216.6985</v>
      </c>
      <c r="E81" s="8">
        <v>215.79002</v>
      </c>
      <c r="F81" s="8">
        <v>141.95694</v>
      </c>
      <c r="G81" s="8">
        <v>195.603205</v>
      </c>
      <c r="H81" s="8">
        <v>228.87542000000002</v>
      </c>
      <c r="I81" s="8">
        <v>281.40887600000002</v>
      </c>
      <c r="J81" s="8">
        <v>305.501485</v>
      </c>
      <c r="K81" s="8">
        <v>358.21483000000001</v>
      </c>
      <c r="L81" s="8">
        <v>381.51095000000004</v>
      </c>
      <c r="M81" s="8">
        <v>440.61463000000003</v>
      </c>
      <c r="N81" s="8">
        <v>498.73633000000001</v>
      </c>
      <c r="O81" s="8">
        <v>581.94466999999997</v>
      </c>
      <c r="P81" s="8">
        <v>711.33312999999998</v>
      </c>
      <c r="Q81" s="8">
        <v>728.39245000000005</v>
      </c>
      <c r="R81" s="8">
        <v>881.83753999999999</v>
      </c>
      <c r="S81" s="8">
        <v>894.45805999999993</v>
      </c>
      <c r="T81" s="8">
        <v>1065.1280000000002</v>
      </c>
      <c r="U81" s="8">
        <v>1111.07305</v>
      </c>
      <c r="V81" s="8">
        <v>1279.8194600000002</v>
      </c>
      <c r="W81" s="8">
        <v>1391.93724</v>
      </c>
      <c r="X81" s="8">
        <v>1469.8971999999999</v>
      </c>
      <c r="Y81" s="8">
        <v>1680.0386000000001</v>
      </c>
      <c r="Z81" s="8">
        <v>1739.4058500000001</v>
      </c>
      <c r="AA81" s="8">
        <v>1940.1219000000001</v>
      </c>
    </row>
    <row r="82" spans="1:27">
      <c r="A82" s="16" t="s">
        <v>26</v>
      </c>
      <c r="B82" s="16" t="s">
        <v>6</v>
      </c>
      <c r="C82" s="8">
        <v>268.85899000298031</v>
      </c>
      <c r="D82" s="8">
        <v>1.731648213E-7</v>
      </c>
      <c r="E82" s="8">
        <v>2.3385300340000001E-7</v>
      </c>
      <c r="F82" s="8">
        <v>109.08964509441121</v>
      </c>
      <c r="G82" s="8">
        <v>2.2233700859999999E-7</v>
      </c>
      <c r="H82" s="8">
        <v>2.2044019299999999E-7</v>
      </c>
      <c r="I82" s="8">
        <v>1.787986966076629</v>
      </c>
      <c r="J82" s="8">
        <v>2.974511886E-7</v>
      </c>
      <c r="K82" s="8">
        <v>3.9604392764458112</v>
      </c>
      <c r="L82" s="8">
        <v>8.5736260044503236</v>
      </c>
      <c r="M82" s="8">
        <v>9.1164810837837251</v>
      </c>
      <c r="N82" s="8">
        <v>28.6872449</v>
      </c>
      <c r="O82" s="8">
        <v>31.257643140371894</v>
      </c>
      <c r="P82" s="8">
        <v>61.39180021</v>
      </c>
      <c r="Q82" s="8">
        <v>62.815266006181119</v>
      </c>
      <c r="R82" s="8">
        <v>75.380911010000005</v>
      </c>
      <c r="S82" s="8">
        <v>50.971940107076421</v>
      </c>
      <c r="T82" s="8">
        <v>141.38221300765335</v>
      </c>
      <c r="U82" s="8">
        <v>97.164760030000011</v>
      </c>
      <c r="V82" s="8">
        <v>100.84380600866217</v>
      </c>
      <c r="W82" s="8">
        <v>162.23573400999999</v>
      </c>
      <c r="X82" s="8">
        <v>188.82220040997157</v>
      </c>
      <c r="Y82" s="8">
        <v>220.33876501066703</v>
      </c>
      <c r="Z82" s="8">
        <v>200.90798251138847</v>
      </c>
      <c r="AA82" s="8">
        <v>71.685710012190867</v>
      </c>
    </row>
    <row r="83" spans="1:27">
      <c r="A83" s="77" t="s">
        <v>83</v>
      </c>
      <c r="B83" s="77"/>
      <c r="C83" s="70">
        <v>13921.022445857003</v>
      </c>
      <c r="D83" s="70">
        <v>14675.173815468397</v>
      </c>
      <c r="E83" s="70">
        <v>15432.205542639771</v>
      </c>
      <c r="F83" s="70">
        <v>18132.731086437634</v>
      </c>
      <c r="G83" s="70">
        <v>18032.709601414223</v>
      </c>
      <c r="H83" s="70">
        <v>18154.55980774857</v>
      </c>
      <c r="I83" s="70">
        <v>17706.2119177926</v>
      </c>
      <c r="J83" s="70">
        <v>17392.314252911903</v>
      </c>
      <c r="K83" s="70">
        <v>16763.086242184061</v>
      </c>
      <c r="L83" s="70">
        <v>16518.774534009382</v>
      </c>
      <c r="M83" s="70">
        <v>16991.36714820646</v>
      </c>
      <c r="N83" s="70">
        <v>18551.960952043628</v>
      </c>
      <c r="O83" s="70">
        <v>19486.015502830141</v>
      </c>
      <c r="P83" s="70">
        <v>18998.862690118203</v>
      </c>
      <c r="Q83" s="70">
        <v>19591.562571176375</v>
      </c>
      <c r="R83" s="70">
        <v>19777.851352456189</v>
      </c>
      <c r="S83" s="70">
        <v>20075.083554518536</v>
      </c>
      <c r="T83" s="70">
        <v>20832.918916688843</v>
      </c>
      <c r="U83" s="70">
        <v>21968.263691933105</v>
      </c>
      <c r="V83" s="70">
        <v>22141.854751728817</v>
      </c>
      <c r="W83" s="70">
        <v>22000.864271100167</v>
      </c>
      <c r="X83" s="70">
        <v>21885.267962409227</v>
      </c>
      <c r="Y83" s="70">
        <v>21214.398026764302</v>
      </c>
      <c r="Z83" s="70">
        <v>20887.244151093189</v>
      </c>
      <c r="AA83" s="70">
        <v>20493.562205116825</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3.8025523999999998E-7</v>
      </c>
      <c r="E88" s="8">
        <v>3.8108779999999999E-7</v>
      </c>
      <c r="F88" s="8">
        <v>3.4635799999999998E-7</v>
      </c>
      <c r="G88" s="8">
        <v>6.7561535000000003E-7</v>
      </c>
      <c r="H88" s="8">
        <v>6.9045062999999995E-7</v>
      </c>
      <c r="I88" s="8">
        <v>9.7393539999999999E-7</v>
      </c>
      <c r="J88" s="8">
        <v>9.901817999999999E-7</v>
      </c>
      <c r="K88" s="8">
        <v>9.9183109999999992E-7</v>
      </c>
      <c r="L88" s="8">
        <v>1.0386910000000001E-6</v>
      </c>
      <c r="M88" s="8">
        <v>1.0427153999999999E-6</v>
      </c>
      <c r="N88" s="8">
        <v>1.3523667000000001E-6</v>
      </c>
      <c r="O88" s="8">
        <v>1.3532909000000001E-6</v>
      </c>
      <c r="P88" s="8">
        <v>1.4133037999999999E-6</v>
      </c>
      <c r="Q88" s="8">
        <v>1.4075827999999999E-6</v>
      </c>
      <c r="R88" s="8">
        <v>1.4911039999999999E-6</v>
      </c>
      <c r="S88" s="8">
        <v>1.4995619000000001E-6</v>
      </c>
      <c r="T88" s="8">
        <v>1.4986298E-6</v>
      </c>
      <c r="U88" s="8">
        <v>1.6005867999999999E-6</v>
      </c>
      <c r="V88" s="8">
        <v>1.6017694E-6</v>
      </c>
      <c r="W88" s="8">
        <v>1.7120514999999999E-6</v>
      </c>
      <c r="X88" s="8">
        <v>1.7129759999999999E-6</v>
      </c>
      <c r="Y88" s="8">
        <v>1.9505869999999999E-6</v>
      </c>
      <c r="Z88" s="8">
        <v>1.9512133E-6</v>
      </c>
      <c r="AA88" s="8">
        <v>3.3301126000000001E-6</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3.0698627999999998E-7</v>
      </c>
      <c r="D90" s="8">
        <v>5.1424615499999991E-7</v>
      </c>
      <c r="E90" s="8">
        <v>5.2398282000000002E-7</v>
      </c>
      <c r="F90" s="8">
        <v>0.92635004184785008</v>
      </c>
      <c r="G90" s="8">
        <v>1.7034915632666998</v>
      </c>
      <c r="H90" s="8">
        <v>2.1525241561755299</v>
      </c>
      <c r="I90" s="8">
        <v>8.6709391969426513</v>
      </c>
      <c r="J90" s="8">
        <v>0.63060003070549997</v>
      </c>
      <c r="K90" s="8">
        <v>53.135013608752942</v>
      </c>
      <c r="L90" s="8">
        <v>30.526293287142302</v>
      </c>
      <c r="M90" s="8">
        <v>51.947608978095005</v>
      </c>
      <c r="N90" s="8">
        <v>80.190251803515793</v>
      </c>
      <c r="O90" s="8">
        <v>103.5579813231226</v>
      </c>
      <c r="P90" s="8">
        <v>111.24712604898686</v>
      </c>
      <c r="Q90" s="8">
        <v>43.368602305958106</v>
      </c>
      <c r="R90" s="8">
        <v>38.924897952611801</v>
      </c>
      <c r="S90" s="8">
        <v>40.126336132703926</v>
      </c>
      <c r="T90" s="8">
        <v>80.140533066783462</v>
      </c>
      <c r="U90" s="8">
        <v>44.349731921077556</v>
      </c>
      <c r="V90" s="8">
        <v>59.996057883755959</v>
      </c>
      <c r="W90" s="8">
        <v>45.350336977928336</v>
      </c>
      <c r="X90" s="8">
        <v>66.496772201567097</v>
      </c>
      <c r="Y90" s="8">
        <v>59.318890265268699</v>
      </c>
      <c r="Z90" s="8">
        <v>56.551696230903296</v>
      </c>
      <c r="AA90" s="8">
        <v>4.2825782E-6</v>
      </c>
    </row>
    <row r="91" spans="1:27">
      <c r="A91" s="16" t="s">
        <v>27</v>
      </c>
      <c r="B91" s="16" t="s">
        <v>2</v>
      </c>
      <c r="C91" s="8">
        <v>10072.569160000001</v>
      </c>
      <c r="D91" s="8">
        <v>7846.3717200000001</v>
      </c>
      <c r="E91" s="8">
        <v>8117.5007399999995</v>
      </c>
      <c r="F91" s="8">
        <v>9672.9755400000013</v>
      </c>
      <c r="G91" s="8">
        <v>9439.0857399999986</v>
      </c>
      <c r="H91" s="8">
        <v>8845.8991100000003</v>
      </c>
      <c r="I91" s="8">
        <v>8631.4261399999996</v>
      </c>
      <c r="J91" s="8">
        <v>8758.1829200000011</v>
      </c>
      <c r="K91" s="8">
        <v>9436.4576899999993</v>
      </c>
      <c r="L91" s="8">
        <v>8341.457260000001</v>
      </c>
      <c r="M91" s="8">
        <v>7942.0807699999987</v>
      </c>
      <c r="N91" s="8">
        <v>9400.9867599999998</v>
      </c>
      <c r="O91" s="8">
        <v>8937.9763600000006</v>
      </c>
      <c r="P91" s="8">
        <v>8107.5303999999996</v>
      </c>
      <c r="Q91" s="8">
        <v>7442.6054199999999</v>
      </c>
      <c r="R91" s="8">
        <v>7541.5012999999999</v>
      </c>
      <c r="S91" s="8">
        <v>8199.488949999999</v>
      </c>
      <c r="T91" s="8">
        <v>8372.9939799999993</v>
      </c>
      <c r="U91" s="8">
        <v>7383.5650900000019</v>
      </c>
      <c r="V91" s="8">
        <v>7759.5626999999995</v>
      </c>
      <c r="W91" s="8">
        <v>8626.7934000000005</v>
      </c>
      <c r="X91" s="8">
        <v>7984.6449100000009</v>
      </c>
      <c r="Y91" s="8">
        <v>7443.9301000000005</v>
      </c>
      <c r="Z91" s="8">
        <v>7440.7643700000008</v>
      </c>
      <c r="AA91" s="8">
        <v>8124.9196399999992</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1748.2783170000002</v>
      </c>
      <c r="D93" s="8">
        <v>3876.4067265903886</v>
      </c>
      <c r="E93" s="8">
        <v>4644.8750218154328</v>
      </c>
      <c r="F93" s="8">
        <v>5578.6422480001756</v>
      </c>
      <c r="G93" s="8">
        <v>6186.0334736317709</v>
      </c>
      <c r="H93" s="8">
        <v>7159.0811794652718</v>
      </c>
      <c r="I93" s="8">
        <v>7039.562199430653</v>
      </c>
      <c r="J93" s="8">
        <v>7496.8764497621933</v>
      </c>
      <c r="K93" s="8">
        <v>7910.2183313620044</v>
      </c>
      <c r="L93" s="8">
        <v>8226.6372014612389</v>
      </c>
      <c r="M93" s="8">
        <v>8753.5810968928854</v>
      </c>
      <c r="N93" s="8">
        <v>8546.2861894441958</v>
      </c>
      <c r="O93" s="8">
        <v>8894.1042831918512</v>
      </c>
      <c r="P93" s="8">
        <v>8224.1708549607156</v>
      </c>
      <c r="Q93" s="8">
        <v>8756.8087385590807</v>
      </c>
      <c r="R93" s="8">
        <v>8229.758644345</v>
      </c>
      <c r="S93" s="8">
        <v>8637.5453298766897</v>
      </c>
      <c r="T93" s="8">
        <v>8758.0682414364164</v>
      </c>
      <c r="U93" s="8">
        <v>8552.4454010130557</v>
      </c>
      <c r="V93" s="8">
        <v>8818.2725096495906</v>
      </c>
      <c r="W93" s="8">
        <v>8493.5058700426343</v>
      </c>
      <c r="X93" s="8">
        <v>8564.8871774488853</v>
      </c>
      <c r="Y93" s="8">
        <v>7844.195776154329</v>
      </c>
      <c r="Z93" s="8">
        <v>8498.2870592468007</v>
      </c>
      <c r="AA93" s="8">
        <v>7661.0471716703378</v>
      </c>
    </row>
    <row r="94" spans="1:27">
      <c r="A94" s="16" t="s">
        <v>27</v>
      </c>
      <c r="B94" s="16" t="s">
        <v>8</v>
      </c>
      <c r="C94" s="8">
        <v>0</v>
      </c>
      <c r="D94" s="8">
        <v>540.14813057561048</v>
      </c>
      <c r="E94" s="8">
        <v>636.41626088444275</v>
      </c>
      <c r="F94" s="8">
        <v>638.20740189686137</v>
      </c>
      <c r="G94" s="8">
        <v>655.07300209304287</v>
      </c>
      <c r="H94" s="8">
        <v>646.69950220213377</v>
      </c>
      <c r="I94" s="8">
        <v>673.59680236691281</v>
      </c>
      <c r="J94" s="8">
        <v>662.19104230441258</v>
      </c>
      <c r="K94" s="8">
        <v>655.72034218297676</v>
      </c>
      <c r="L94" s="8">
        <v>667.20856291968607</v>
      </c>
      <c r="M94" s="8">
        <v>664.82460292311464</v>
      </c>
      <c r="N94" s="8">
        <v>649.20370386052139</v>
      </c>
      <c r="O94" s="8">
        <v>640.63210385323907</v>
      </c>
      <c r="P94" s="8">
        <v>655.22840635132695</v>
      </c>
      <c r="Q94" s="8">
        <v>642.28930624623024</v>
      </c>
      <c r="R94" s="8">
        <v>666.26680661450632</v>
      </c>
      <c r="S94" s="8">
        <v>655.53955670918413</v>
      </c>
      <c r="T94" s="8">
        <v>643.74835646275301</v>
      </c>
      <c r="U94" s="8">
        <v>666.93097663294236</v>
      </c>
      <c r="V94" s="8">
        <v>662.25580657305693</v>
      </c>
      <c r="W94" s="8">
        <v>643.47015703867328</v>
      </c>
      <c r="X94" s="8">
        <v>634.36180690222398</v>
      </c>
      <c r="Y94" s="8">
        <v>648.16705774141371</v>
      </c>
      <c r="Z94" s="8">
        <v>637.24660743360073</v>
      </c>
      <c r="AA94" s="8">
        <v>657.93396767913475</v>
      </c>
    </row>
    <row r="95" spans="1:27">
      <c r="A95" s="16" t="s">
        <v>27</v>
      </c>
      <c r="B95" s="16" t="s">
        <v>84</v>
      </c>
      <c r="C95" s="8">
        <v>0</v>
      </c>
      <c r="D95" s="8">
        <v>4.9912893000000005E-6</v>
      </c>
      <c r="E95" s="8">
        <v>6.1972154999999996E-6</v>
      </c>
      <c r="F95" s="8">
        <v>1.74395499E-5</v>
      </c>
      <c r="G95" s="8">
        <v>1.88771803E-5</v>
      </c>
      <c r="H95" s="8">
        <v>2.2644537500000002E-5</v>
      </c>
      <c r="I95" s="8">
        <v>2.0162766E-5</v>
      </c>
      <c r="J95" s="8">
        <v>2.1687151500000002E-5</v>
      </c>
      <c r="K95" s="8">
        <v>2.5512467599999999E-5</v>
      </c>
      <c r="L95" s="8">
        <v>2.8121024399999999E-5</v>
      </c>
      <c r="M95" s="8">
        <v>2.72554187E-5</v>
      </c>
      <c r="N95" s="8">
        <v>2.9915523999999997E-5</v>
      </c>
      <c r="O95" s="8">
        <v>2.9993424999999998E-5</v>
      </c>
      <c r="P95" s="8">
        <v>4.1870721500000001E-5</v>
      </c>
      <c r="Q95" s="8">
        <v>4.2378234E-5</v>
      </c>
      <c r="R95" s="8">
        <v>5.6702812999999997E-5</v>
      </c>
      <c r="S95" s="8">
        <v>5.4409052000000003E-5</v>
      </c>
      <c r="T95" s="8">
        <v>5.8206888000000007E-5</v>
      </c>
      <c r="U95" s="8">
        <v>6.2667458999999997E-5</v>
      </c>
      <c r="V95" s="8">
        <v>6.2758433999999998E-5</v>
      </c>
      <c r="W95" s="8">
        <v>6.2925361000000006E-5</v>
      </c>
      <c r="X95" s="8">
        <v>5.9727649000000001E-5</v>
      </c>
      <c r="Y95" s="8">
        <v>5.9449352000000009E-5</v>
      </c>
      <c r="Z95" s="8">
        <v>6.7202457999999997E-5</v>
      </c>
      <c r="AA95" s="8">
        <v>6.9822619000000003E-5</v>
      </c>
    </row>
    <row r="96" spans="1:27">
      <c r="A96" s="16" t="s">
        <v>27</v>
      </c>
      <c r="B96" s="16" t="s">
        <v>187</v>
      </c>
      <c r="C96" s="8">
        <v>0</v>
      </c>
      <c r="D96" s="8">
        <v>0</v>
      </c>
      <c r="E96" s="8">
        <v>1.3854510700000001E-6</v>
      </c>
      <c r="F96" s="8">
        <v>2.5260613000000001E-6</v>
      </c>
      <c r="G96" s="8">
        <v>2.6801771999999996E-6</v>
      </c>
      <c r="H96" s="8">
        <v>2.8578489000000003E-6</v>
      </c>
      <c r="I96" s="8">
        <v>2.9772586E-6</v>
      </c>
      <c r="J96" s="8">
        <v>3.4144875599999999E-6</v>
      </c>
      <c r="K96" s="8">
        <v>5.1759763000000001E-6</v>
      </c>
      <c r="L96" s="8">
        <v>6.6381380000000006E-6</v>
      </c>
      <c r="M96" s="8">
        <v>6.5724009000000003E-6</v>
      </c>
      <c r="N96" s="8">
        <v>1.18888619E-5</v>
      </c>
      <c r="O96" s="8">
        <v>1.19205673E-5</v>
      </c>
      <c r="P96" s="8">
        <v>1.21878983E-5</v>
      </c>
      <c r="Q96" s="8">
        <v>1.2404371700000001E-5</v>
      </c>
      <c r="R96" s="8">
        <v>2.4898809000000001E-5</v>
      </c>
      <c r="S96" s="8">
        <v>2.5599140300000001E-5</v>
      </c>
      <c r="T96" s="8">
        <v>2.7159277E-5</v>
      </c>
      <c r="U96" s="8">
        <v>2.7819521200000001E-5</v>
      </c>
      <c r="V96" s="8">
        <v>2.8010524600000001E-5</v>
      </c>
      <c r="W96" s="8">
        <v>2.6739443099999999E-5</v>
      </c>
      <c r="X96" s="8">
        <v>2.6559661000000003E-5</v>
      </c>
      <c r="Y96" s="8">
        <v>2.6380890699999997E-5</v>
      </c>
      <c r="Z96" s="8">
        <v>2.7216842599999998E-5</v>
      </c>
      <c r="AA96" s="8">
        <v>2.6803500399999998E-5</v>
      </c>
    </row>
    <row r="97" spans="1:27">
      <c r="A97" s="16" t="s">
        <v>27</v>
      </c>
      <c r="B97" s="16" t="s">
        <v>15</v>
      </c>
      <c r="C97" s="8">
        <v>1.1943699999999999</v>
      </c>
      <c r="D97" s="8">
        <v>5.7289504999999998</v>
      </c>
      <c r="E97" s="8">
        <v>7.4129576999999998</v>
      </c>
      <c r="F97" s="8">
        <v>7.5145445000000004</v>
      </c>
      <c r="G97" s="8">
        <v>11.8837496</v>
      </c>
      <c r="H97" s="8">
        <v>15.250814999999999</v>
      </c>
      <c r="I97" s="8">
        <v>19.910978999999998</v>
      </c>
      <c r="J97" s="8">
        <v>24.658511999999998</v>
      </c>
      <c r="K97" s="8">
        <v>32.110940999999997</v>
      </c>
      <c r="L97" s="8">
        <v>42.592742000000001</v>
      </c>
      <c r="M97" s="8">
        <v>56.557357000000003</v>
      </c>
      <c r="N97" s="8">
        <v>69.873778999999999</v>
      </c>
      <c r="O97" s="8">
        <v>84.853088</v>
      </c>
      <c r="P97" s="8">
        <v>100.318073</v>
      </c>
      <c r="Q97" s="8">
        <v>107.35196300000001</v>
      </c>
      <c r="R97" s="8">
        <v>127.76351</v>
      </c>
      <c r="S97" s="8">
        <v>154.67605599999999</v>
      </c>
      <c r="T97" s="8">
        <v>167.141605</v>
      </c>
      <c r="U97" s="8">
        <v>189.95168999999999</v>
      </c>
      <c r="V97" s="8">
        <v>222.92952</v>
      </c>
      <c r="W97" s="8">
        <v>250.18305999999998</v>
      </c>
      <c r="X97" s="8">
        <v>258.172934</v>
      </c>
      <c r="Y97" s="8">
        <v>286.523236</v>
      </c>
      <c r="Z97" s="8">
        <v>313.60398500000002</v>
      </c>
      <c r="AA97" s="8">
        <v>339.93169</v>
      </c>
    </row>
    <row r="98" spans="1:27">
      <c r="A98" s="16" t="s">
        <v>27</v>
      </c>
      <c r="B98" s="16" t="s">
        <v>6</v>
      </c>
      <c r="C98" s="8">
        <v>5.1001617000000003E-8</v>
      </c>
      <c r="D98" s="8">
        <v>5.257689E-8</v>
      </c>
      <c r="E98" s="8">
        <v>5.6039589999999999E-8</v>
      </c>
      <c r="F98" s="8">
        <v>4.3301610000000001E-8</v>
      </c>
      <c r="G98" s="8">
        <v>4.8379916999999997E-8</v>
      </c>
      <c r="H98" s="8">
        <v>4.9478509999999999E-8</v>
      </c>
      <c r="I98" s="8">
        <v>5.6091315999999997E-8</v>
      </c>
      <c r="J98" s="8">
        <v>5.8396193000000001E-8</v>
      </c>
      <c r="K98" s="8">
        <v>6.423988E-8</v>
      </c>
      <c r="L98" s="8">
        <v>2.2040000000000002</v>
      </c>
      <c r="M98" s="8">
        <v>6.9643349999999996E-8</v>
      </c>
      <c r="N98" s="8">
        <v>1.35</v>
      </c>
      <c r="O98" s="8">
        <v>8.6053959999999998E-8</v>
      </c>
      <c r="P98" s="8">
        <v>2.04</v>
      </c>
      <c r="Q98" s="8">
        <v>0.75600009999999995</v>
      </c>
      <c r="R98" s="8">
        <v>2.9640002000000001</v>
      </c>
      <c r="S98" s="8">
        <v>1.1006414E-7</v>
      </c>
      <c r="T98" s="8">
        <v>3.6113917999999998</v>
      </c>
      <c r="U98" s="8">
        <v>3.8860001999999998</v>
      </c>
      <c r="V98" s="8">
        <v>1.4527195000000001E-7</v>
      </c>
      <c r="W98" s="8">
        <v>1.7520001999999999</v>
      </c>
      <c r="X98" s="8">
        <v>1.8707077999999999E-7</v>
      </c>
      <c r="Y98" s="8">
        <v>1.9074770000000001</v>
      </c>
      <c r="Z98" s="8">
        <v>2.4295589999999998</v>
      </c>
      <c r="AA98" s="8">
        <v>4.0500000047997746</v>
      </c>
    </row>
    <row r="99" spans="1:27">
      <c r="A99" s="77" t="s">
        <v>83</v>
      </c>
      <c r="B99" s="77"/>
      <c r="C99" s="70">
        <v>11822.041847357987</v>
      </c>
      <c r="D99" s="70">
        <v>12268.655533604366</v>
      </c>
      <c r="E99" s="70">
        <v>13406.204988943653</v>
      </c>
      <c r="F99" s="70">
        <v>15898.266104794158</v>
      </c>
      <c r="G99" s="70">
        <v>16293.77947916943</v>
      </c>
      <c r="H99" s="70">
        <v>16669.083157065899</v>
      </c>
      <c r="I99" s="70">
        <v>16373.167084164559</v>
      </c>
      <c r="J99" s="70">
        <v>16942.539550247533</v>
      </c>
      <c r="K99" s="70">
        <v>18087.642349898248</v>
      </c>
      <c r="L99" s="70">
        <v>17310.626095465919</v>
      </c>
      <c r="M99" s="70">
        <v>17468.991470734272</v>
      </c>
      <c r="N99" s="70">
        <v>18747.890727264985</v>
      </c>
      <c r="O99" s="70">
        <v>18661.123859721552</v>
      </c>
      <c r="P99" s="70">
        <v>17200.534915832948</v>
      </c>
      <c r="Q99" s="70">
        <v>16993.180086401459</v>
      </c>
      <c r="R99" s="70">
        <v>16607.179242204849</v>
      </c>
      <c r="S99" s="70">
        <v>17687.376310336393</v>
      </c>
      <c r="T99" s="70">
        <v>18025.704194630751</v>
      </c>
      <c r="U99" s="70">
        <v>16841.128981854647</v>
      </c>
      <c r="V99" s="70">
        <v>17523.016686622403</v>
      </c>
      <c r="W99" s="70">
        <v>18061.054915636094</v>
      </c>
      <c r="X99" s="70">
        <v>17508.563688740032</v>
      </c>
      <c r="Y99" s="70">
        <v>16284.042624941841</v>
      </c>
      <c r="Z99" s="70">
        <v>16948.88337328182</v>
      </c>
      <c r="AA99" s="70">
        <v>16787.882573593084</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13882.5795774</v>
      </c>
      <c r="D104" s="8">
        <v>21798.670125286484</v>
      </c>
      <c r="E104" s="8">
        <v>20538.772568753222</v>
      </c>
      <c r="F104" s="8">
        <v>25379.023254982141</v>
      </c>
      <c r="G104" s="8">
        <v>27312.383253607775</v>
      </c>
      <c r="H104" s="8">
        <v>27269.905342799313</v>
      </c>
      <c r="I104" s="8">
        <v>28015.235307538878</v>
      </c>
      <c r="J104" s="8">
        <v>28406.589133649628</v>
      </c>
      <c r="K104" s="8">
        <v>27313.030178384455</v>
      </c>
      <c r="L104" s="8">
        <v>27219.07234642105</v>
      </c>
      <c r="M104" s="8">
        <v>26954.828121879149</v>
      </c>
      <c r="N104" s="8">
        <v>25935.577361041451</v>
      </c>
      <c r="O104" s="8">
        <v>25844.874134278049</v>
      </c>
      <c r="P104" s="8">
        <v>25699.489216317314</v>
      </c>
      <c r="Q104" s="8">
        <v>24414.357457931292</v>
      </c>
      <c r="R104" s="8">
        <v>25909.974099464962</v>
      </c>
      <c r="S104" s="8">
        <v>25024.429640121041</v>
      </c>
      <c r="T104" s="8">
        <v>24035.714450099003</v>
      </c>
      <c r="U104" s="8">
        <v>22702.694013143879</v>
      </c>
      <c r="V104" s="8">
        <v>22862.15446766165</v>
      </c>
      <c r="W104" s="8">
        <v>24974.864301893238</v>
      </c>
      <c r="X104" s="8">
        <v>22826.710573705455</v>
      </c>
      <c r="Y104" s="8">
        <v>23607.911650611375</v>
      </c>
      <c r="Z104" s="8">
        <v>18441.611509283</v>
      </c>
      <c r="AA104" s="8">
        <v>19892.182789665243</v>
      </c>
    </row>
    <row r="105" spans="1:27" collapsed="1">
      <c r="A105" s="16" t="s">
        <v>17</v>
      </c>
      <c r="B105" s="16" t="s">
        <v>188</v>
      </c>
      <c r="C105" s="8">
        <v>3221.5528399999998</v>
      </c>
      <c r="D105" s="8">
        <v>3656.52349</v>
      </c>
      <c r="E105" s="8">
        <v>4762.4911737005541</v>
      </c>
      <c r="F105" s="8">
        <v>9799.0843960267448</v>
      </c>
      <c r="G105" s="8">
        <v>11439.55493725325</v>
      </c>
      <c r="H105" s="8">
        <v>11492.595307623129</v>
      </c>
      <c r="I105" s="8">
        <v>12370.56688794631</v>
      </c>
      <c r="J105" s="8">
        <v>11526.102629610628</v>
      </c>
      <c r="K105" s="8">
        <v>11350.868266627045</v>
      </c>
      <c r="L105" s="8">
        <v>17179.833524758476</v>
      </c>
      <c r="M105" s="8">
        <v>16247.607058957243</v>
      </c>
      <c r="N105" s="8">
        <v>16337.532520927543</v>
      </c>
      <c r="O105" s="8">
        <v>15939.658530688821</v>
      </c>
      <c r="P105" s="8">
        <v>16119.101957991968</v>
      </c>
      <c r="Q105" s="8">
        <v>15829.862346310772</v>
      </c>
      <c r="R105" s="8">
        <v>15426.76224453718</v>
      </c>
      <c r="S105" s="8">
        <v>14842.821169506591</v>
      </c>
      <c r="T105" s="8">
        <v>14820.032596328892</v>
      </c>
      <c r="U105" s="8">
        <v>16069.230448427797</v>
      </c>
      <c r="V105" s="8">
        <v>14724.66551752343</v>
      </c>
      <c r="W105" s="8">
        <v>15508.042172435495</v>
      </c>
      <c r="X105" s="8">
        <v>13717.636409553885</v>
      </c>
      <c r="Y105" s="8">
        <v>12989.291992499682</v>
      </c>
      <c r="Z105" s="8">
        <v>13394.899601232224</v>
      </c>
      <c r="AA105" s="8">
        <v>15486.579239755923</v>
      </c>
    </row>
    <row r="106" spans="1:27">
      <c r="A106" s="16" t="s">
        <v>17</v>
      </c>
      <c r="B106" s="16" t="s">
        <v>94</v>
      </c>
      <c r="C106" s="8">
        <v>704.1712771</v>
      </c>
      <c r="D106" s="8">
        <v>1045.4442460000002</v>
      </c>
      <c r="E106" s="8">
        <v>1106.276595</v>
      </c>
      <c r="F106" s="8">
        <v>914.91203099999996</v>
      </c>
      <c r="G106" s="8">
        <v>1398.7605177</v>
      </c>
      <c r="H106" s="8">
        <v>1822.4824732</v>
      </c>
      <c r="I106" s="8">
        <v>2338.8710060000003</v>
      </c>
      <c r="J106" s="8">
        <v>2747.7172550000005</v>
      </c>
      <c r="K106" s="8">
        <v>3249.5831640000001</v>
      </c>
      <c r="L106" s="8">
        <v>3829.3377550000005</v>
      </c>
      <c r="M106" s="8">
        <v>4620.5503479999998</v>
      </c>
      <c r="N106" s="8">
        <v>5387.8113039999998</v>
      </c>
      <c r="O106" s="8">
        <v>6459.3620170000004</v>
      </c>
      <c r="P106" s="8">
        <v>8002.5732029999999</v>
      </c>
      <c r="Q106" s="8">
        <v>8967.1603749999995</v>
      </c>
      <c r="R106" s="8">
        <v>10431.634505000002</v>
      </c>
      <c r="S106" s="8">
        <v>11237.389309999999</v>
      </c>
      <c r="T106" s="8">
        <v>12419.140015999999</v>
      </c>
      <c r="U106" s="8">
        <v>14393.81596</v>
      </c>
      <c r="V106" s="8">
        <v>16154.971219999999</v>
      </c>
      <c r="W106" s="8">
        <v>17461.736134999999</v>
      </c>
      <c r="X106" s="8">
        <v>18780.500824999999</v>
      </c>
      <c r="Y106" s="8">
        <v>21160.604599999999</v>
      </c>
      <c r="Z106" s="8">
        <v>22834.624549999997</v>
      </c>
      <c r="AA106" s="8">
        <v>25072.034999999996</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4970.419707</v>
      </c>
      <c r="D109" s="8">
        <v>7117.2155956920633</v>
      </c>
      <c r="E109" s="8">
        <v>6808.5941715615463</v>
      </c>
      <c r="F109" s="8">
        <v>9002.4004570157922</v>
      </c>
      <c r="G109" s="8">
        <v>9453.6291295454212</v>
      </c>
      <c r="H109" s="8">
        <v>9610.2531358316664</v>
      </c>
      <c r="I109" s="8">
        <v>9743.5348861240218</v>
      </c>
      <c r="J109" s="8">
        <v>10957.706083942843</v>
      </c>
      <c r="K109" s="8">
        <v>10635.25517910127</v>
      </c>
      <c r="L109" s="8">
        <v>11047.131100099179</v>
      </c>
      <c r="M109" s="8">
        <v>10829.843169070682</v>
      </c>
      <c r="N109" s="8">
        <v>10201.563761624129</v>
      </c>
      <c r="O109" s="8">
        <v>10074.498243259417</v>
      </c>
      <c r="P109" s="8">
        <v>9828.0350394882735</v>
      </c>
      <c r="Q109" s="8">
        <v>9490.5119324765674</v>
      </c>
      <c r="R109" s="8">
        <v>9307.9031373182261</v>
      </c>
      <c r="S109" s="8">
        <v>8978.4530859939223</v>
      </c>
      <c r="T109" s="8">
        <v>8598.0988684180902</v>
      </c>
      <c r="U109" s="8">
        <v>8355.6690375662456</v>
      </c>
      <c r="V109" s="8">
        <v>8563.3835176370576</v>
      </c>
      <c r="W109" s="8">
        <v>7721.7155436911635</v>
      </c>
      <c r="X109" s="8">
        <v>7072.0940694168548</v>
      </c>
      <c r="Y109" s="8">
        <v>7124.7921887560642</v>
      </c>
      <c r="Z109" s="8">
        <v>5688.7505217283497</v>
      </c>
      <c r="AA109" s="8">
        <v>5844.1925745670906</v>
      </c>
    </row>
    <row r="110" spans="1:27">
      <c r="A110" s="16" t="s">
        <v>23</v>
      </c>
      <c r="B110" s="16" t="s">
        <v>188</v>
      </c>
      <c r="C110" s="8">
        <v>1702.93894</v>
      </c>
      <c r="D110" s="8">
        <v>1946.77016</v>
      </c>
      <c r="E110" s="8">
        <v>3274.6992718754741</v>
      </c>
      <c r="F110" s="8">
        <v>8433.2508926904738</v>
      </c>
      <c r="G110" s="8">
        <v>9972.1103831375731</v>
      </c>
      <c r="H110" s="8">
        <v>10064.900563253152</v>
      </c>
      <c r="I110" s="8">
        <v>10729.148153422837</v>
      </c>
      <c r="J110" s="8">
        <v>10022.735924515278</v>
      </c>
      <c r="K110" s="8">
        <v>10076.381509203049</v>
      </c>
      <c r="L110" s="8">
        <v>10400.580876049493</v>
      </c>
      <c r="M110" s="8">
        <v>9752.270700241279</v>
      </c>
      <c r="N110" s="8">
        <v>9524.1464053411219</v>
      </c>
      <c r="O110" s="8">
        <v>9109.6967149769916</v>
      </c>
      <c r="P110" s="8">
        <v>9467.4911919950573</v>
      </c>
      <c r="Q110" s="8">
        <v>9243.2066598647471</v>
      </c>
      <c r="R110" s="8">
        <v>9579.5002617204227</v>
      </c>
      <c r="S110" s="8">
        <v>9003.3385358108171</v>
      </c>
      <c r="T110" s="8">
        <v>9141.9399006471795</v>
      </c>
      <c r="U110" s="8">
        <v>10453.752051958694</v>
      </c>
      <c r="V110" s="8">
        <v>9597.7965804051091</v>
      </c>
      <c r="W110" s="8">
        <v>9698.352237523326</v>
      </c>
      <c r="X110" s="8">
        <v>8414.6638143458931</v>
      </c>
      <c r="Y110" s="8">
        <v>8770.9408580481522</v>
      </c>
      <c r="Z110" s="8">
        <v>8318.5301951716865</v>
      </c>
      <c r="AA110" s="8">
        <v>9643.9824347172016</v>
      </c>
    </row>
    <row r="111" spans="1:27">
      <c r="A111" s="16" t="s">
        <v>23</v>
      </c>
      <c r="B111" s="16" t="s">
        <v>94</v>
      </c>
      <c r="C111" s="8">
        <v>274.52843999999999</v>
      </c>
      <c r="D111" s="8">
        <v>373.04047000000003</v>
      </c>
      <c r="E111" s="8">
        <v>404.03246999999999</v>
      </c>
      <c r="F111" s="8">
        <v>361.95443999999998</v>
      </c>
      <c r="G111" s="8">
        <v>534.49244999999996</v>
      </c>
      <c r="H111" s="8">
        <v>691.94209999999998</v>
      </c>
      <c r="I111" s="8">
        <v>863.29491999999993</v>
      </c>
      <c r="J111" s="8">
        <v>1020.9818</v>
      </c>
      <c r="K111" s="8">
        <v>1206.0679600000001</v>
      </c>
      <c r="L111" s="8">
        <v>1451.24261</v>
      </c>
      <c r="M111" s="8">
        <v>1731.70037</v>
      </c>
      <c r="N111" s="8">
        <v>1990.8699000000001</v>
      </c>
      <c r="O111" s="8">
        <v>2367.7936</v>
      </c>
      <c r="P111" s="8">
        <v>2931.8011999999999</v>
      </c>
      <c r="Q111" s="8">
        <v>3342.0343000000003</v>
      </c>
      <c r="R111" s="8">
        <v>3762.5307000000003</v>
      </c>
      <c r="S111" s="8">
        <v>4140.3279000000002</v>
      </c>
      <c r="T111" s="8">
        <v>4469.4621999999999</v>
      </c>
      <c r="U111" s="8">
        <v>5299.7368999999999</v>
      </c>
      <c r="V111" s="8">
        <v>5915.5856000000003</v>
      </c>
      <c r="W111" s="8">
        <v>6417.6846000000005</v>
      </c>
      <c r="X111" s="8">
        <v>6798.9651999999996</v>
      </c>
      <c r="Y111" s="8">
        <v>7806.4722000000002</v>
      </c>
      <c r="Z111" s="8">
        <v>8319.2834999999995</v>
      </c>
      <c r="AA111" s="8">
        <v>8921.6826999999994</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4179.7883599999996</v>
      </c>
      <c r="D114" s="8">
        <v>5448.7094920511154</v>
      </c>
      <c r="E114" s="8">
        <v>5192.464448640284</v>
      </c>
      <c r="F114" s="8">
        <v>7062.6102993570366</v>
      </c>
      <c r="G114" s="8">
        <v>7556.0946550464187</v>
      </c>
      <c r="H114" s="8">
        <v>7679.844719979732</v>
      </c>
      <c r="I114" s="8">
        <v>7776.7119081665105</v>
      </c>
      <c r="J114" s="8">
        <v>7575.8197384007581</v>
      </c>
      <c r="K114" s="8">
        <v>6980.6731481129555</v>
      </c>
      <c r="L114" s="8">
        <v>6777.3710589398734</v>
      </c>
      <c r="M114" s="8">
        <v>6655.8235917200363</v>
      </c>
      <c r="N114" s="8">
        <v>6512.5174594496102</v>
      </c>
      <c r="O114" s="8">
        <v>6629.8409734192273</v>
      </c>
      <c r="P114" s="8">
        <v>6723.8286719869629</v>
      </c>
      <c r="Q114" s="8">
        <v>6535.6516852841578</v>
      </c>
      <c r="R114" s="8">
        <v>8015.1368928943175</v>
      </c>
      <c r="S114" s="8">
        <v>7767.2370277707105</v>
      </c>
      <c r="T114" s="8">
        <v>7744.7207900441335</v>
      </c>
      <c r="U114" s="8">
        <v>7270.0541261592971</v>
      </c>
      <c r="V114" s="8">
        <v>6834.5107943223293</v>
      </c>
      <c r="W114" s="8">
        <v>10203.000995882747</v>
      </c>
      <c r="X114" s="8">
        <v>9456.6229563548295</v>
      </c>
      <c r="Y114" s="8">
        <v>10067.5180351815</v>
      </c>
      <c r="Z114" s="8">
        <v>8570.2435538238606</v>
      </c>
      <c r="AA114" s="8">
        <v>10088.0773292087</v>
      </c>
    </row>
    <row r="115" spans="1:27">
      <c r="A115" s="16" t="s">
        <v>24</v>
      </c>
      <c r="B115" s="16" t="s">
        <v>188</v>
      </c>
      <c r="C115" s="8">
        <v>1518.6138999999998</v>
      </c>
      <c r="D115" s="8">
        <v>1709.75333</v>
      </c>
      <c r="E115" s="8">
        <v>1487.7919000000002</v>
      </c>
      <c r="F115" s="8">
        <v>1365.8335000000002</v>
      </c>
      <c r="G115" s="8">
        <v>1467.4445505940739</v>
      </c>
      <c r="H115" s="8">
        <v>1427.694740603866</v>
      </c>
      <c r="I115" s="8">
        <v>1641.4187306027845</v>
      </c>
      <c r="J115" s="8">
        <v>1503.366700603729</v>
      </c>
      <c r="K115" s="8">
        <v>1274.4867506081498</v>
      </c>
      <c r="L115" s="8">
        <v>6779.2526400000006</v>
      </c>
      <c r="M115" s="8">
        <v>6495.3363499999996</v>
      </c>
      <c r="N115" s="8">
        <v>6813.3860999999997</v>
      </c>
      <c r="O115" s="8">
        <v>6829.9618</v>
      </c>
      <c r="P115" s="8">
        <v>6651.6107499999998</v>
      </c>
      <c r="Q115" s="8">
        <v>6586.6556700000001</v>
      </c>
      <c r="R115" s="8">
        <v>5847.2619500000001</v>
      </c>
      <c r="S115" s="8">
        <v>5839.4825999999994</v>
      </c>
      <c r="T115" s="8">
        <v>5678.0926600000003</v>
      </c>
      <c r="U115" s="8">
        <v>5615.4783600000001</v>
      </c>
      <c r="V115" s="8">
        <v>5126.8688999999995</v>
      </c>
      <c r="W115" s="8">
        <v>5809.6899000000003</v>
      </c>
      <c r="X115" s="8">
        <v>5302.9725600000002</v>
      </c>
      <c r="Y115" s="8">
        <v>4218.3510999999999</v>
      </c>
      <c r="Z115" s="8">
        <v>5076.3693700000003</v>
      </c>
      <c r="AA115" s="8">
        <v>5842.5967700000001</v>
      </c>
    </row>
    <row r="116" spans="1:27">
      <c r="A116" s="16" t="s">
        <v>24</v>
      </c>
      <c r="B116" s="16" t="s">
        <v>94</v>
      </c>
      <c r="C116" s="8">
        <v>115.96623</v>
      </c>
      <c r="D116" s="8">
        <v>186.77283</v>
      </c>
      <c r="E116" s="8">
        <v>206.67617999999999</v>
      </c>
      <c r="F116" s="8">
        <v>195.63500999999999</v>
      </c>
      <c r="G116" s="8">
        <v>321.668995</v>
      </c>
      <c r="H116" s="8">
        <v>445.26876499999997</v>
      </c>
      <c r="I116" s="8">
        <v>586.74102999999991</v>
      </c>
      <c r="J116" s="8">
        <v>719.93679999999995</v>
      </c>
      <c r="K116" s="8">
        <v>818.74162000000001</v>
      </c>
      <c r="L116" s="8">
        <v>976.52700000000004</v>
      </c>
      <c r="M116" s="8">
        <v>1171.4267</v>
      </c>
      <c r="N116" s="8">
        <v>1404.3017</v>
      </c>
      <c r="O116" s="8">
        <v>1742.6596</v>
      </c>
      <c r="P116" s="8">
        <v>2092.1610599999999</v>
      </c>
      <c r="Q116" s="8">
        <v>2425.0401000000002</v>
      </c>
      <c r="R116" s="8">
        <v>2780.2811000000002</v>
      </c>
      <c r="S116" s="8">
        <v>3086.1293999999998</v>
      </c>
      <c r="T116" s="8">
        <v>3447.6792999999998</v>
      </c>
      <c r="U116" s="8">
        <v>3987.107</v>
      </c>
      <c r="V116" s="8">
        <v>4332.6588000000002</v>
      </c>
      <c r="W116" s="8">
        <v>4754.8265000000001</v>
      </c>
      <c r="X116" s="8">
        <v>5371.0436</v>
      </c>
      <c r="Y116" s="8">
        <v>5731.8395999999993</v>
      </c>
      <c r="Z116" s="8">
        <v>6341.1665000000003</v>
      </c>
      <c r="AA116" s="8">
        <v>6776.4773999999998</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3420.136896</v>
      </c>
      <c r="D119" s="8">
        <v>6487.9796525591501</v>
      </c>
      <c r="E119" s="8">
        <v>6247.4003437806168</v>
      </c>
      <c r="F119" s="8">
        <v>7057.5992654671654</v>
      </c>
      <c r="G119" s="8">
        <v>7891.8325208506749</v>
      </c>
      <c r="H119" s="8">
        <v>7612.0806100257123</v>
      </c>
      <c r="I119" s="8">
        <v>8055.3445958540906</v>
      </c>
      <c r="J119" s="8">
        <v>7554.6483905958585</v>
      </c>
      <c r="K119" s="8">
        <v>7476.043361683538</v>
      </c>
      <c r="L119" s="8">
        <v>7288.1720880218945</v>
      </c>
      <c r="M119" s="8">
        <v>7389.7137444094997</v>
      </c>
      <c r="N119" s="8">
        <v>7191.1291045482294</v>
      </c>
      <c r="O119" s="8">
        <v>7081.7268288711884</v>
      </c>
      <c r="P119" s="8">
        <v>7061.9842340718851</v>
      </c>
      <c r="Q119" s="8">
        <v>6524.6466300719185</v>
      </c>
      <c r="R119" s="8">
        <v>6439.6284871693597</v>
      </c>
      <c r="S119" s="8">
        <v>6273.9278121774505</v>
      </c>
      <c r="T119" s="8">
        <v>5797.7417723753406</v>
      </c>
      <c r="U119" s="8">
        <v>5529.1989816521727</v>
      </c>
      <c r="V119" s="8">
        <v>5820.3420931045257</v>
      </c>
      <c r="W119" s="8">
        <v>5430.4436306565858</v>
      </c>
      <c r="X119" s="8">
        <v>4795.2704623221116</v>
      </c>
      <c r="Y119" s="8">
        <v>4943.466381496426</v>
      </c>
      <c r="Z119" s="8">
        <v>3292.0425695653489</v>
      </c>
      <c r="AA119" s="8">
        <v>2871.7476102190744</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158.63257999999999</v>
      </c>
      <c r="D121" s="8">
        <v>218.59814</v>
      </c>
      <c r="E121" s="8">
        <v>228.2637</v>
      </c>
      <c r="F121" s="8">
        <v>177.69197</v>
      </c>
      <c r="G121" s="8">
        <v>294.18041499999998</v>
      </c>
      <c r="H121" s="8">
        <v>392.58163999999999</v>
      </c>
      <c r="I121" s="8">
        <v>526.80664999999999</v>
      </c>
      <c r="J121" s="8">
        <v>611.63175999999999</v>
      </c>
      <c r="K121" s="8">
        <v>756.63116000000002</v>
      </c>
      <c r="L121" s="8">
        <v>893.18496000000005</v>
      </c>
      <c r="M121" s="8">
        <v>1121.06952</v>
      </c>
      <c r="N121" s="8">
        <v>1311.0612999999998</v>
      </c>
      <c r="O121" s="8">
        <v>1547.1019999999999</v>
      </c>
      <c r="P121" s="8">
        <v>2007.6784</v>
      </c>
      <c r="Q121" s="8">
        <v>2195.2458999999999</v>
      </c>
      <c r="R121" s="8">
        <v>2680.9971999999998</v>
      </c>
      <c r="S121" s="8">
        <v>2750.2408999999998</v>
      </c>
      <c r="T121" s="8">
        <v>3026.4321</v>
      </c>
      <c r="U121" s="8">
        <v>3547.7008999999998</v>
      </c>
      <c r="V121" s="8">
        <v>4099.4525000000003</v>
      </c>
      <c r="W121" s="8">
        <v>4325.6615000000002</v>
      </c>
      <c r="X121" s="8">
        <v>4531.9421000000002</v>
      </c>
      <c r="Y121" s="8">
        <v>5270.8022999999994</v>
      </c>
      <c r="Z121" s="8">
        <v>5708.4210000000003</v>
      </c>
      <c r="AA121" s="8">
        <v>6644.0920000000006</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1312.2346144000001</v>
      </c>
      <c r="D124" s="8">
        <v>2744.7653790466429</v>
      </c>
      <c r="E124" s="8">
        <v>2290.3135974096708</v>
      </c>
      <c r="F124" s="8">
        <v>2256.4132124095254</v>
      </c>
      <c r="G124" s="8">
        <v>2410.8269257591032</v>
      </c>
      <c r="H124" s="8">
        <v>2367.7268500580622</v>
      </c>
      <c r="I124" s="8">
        <v>2439.643893441279</v>
      </c>
      <c r="J124" s="8">
        <v>2318.4148949534242</v>
      </c>
      <c r="K124" s="8">
        <v>2221.0584591822394</v>
      </c>
      <c r="L124" s="8">
        <v>2106.3980660011553</v>
      </c>
      <c r="M124" s="8">
        <v>2079.4475842722131</v>
      </c>
      <c r="N124" s="8">
        <v>2030.36699989259</v>
      </c>
      <c r="O124" s="8">
        <v>2058.8080530338971</v>
      </c>
      <c r="P124" s="8">
        <v>2085.6412210095168</v>
      </c>
      <c r="Q124" s="8">
        <v>1863.5471596480661</v>
      </c>
      <c r="R124" s="8">
        <v>2147.3055146889301</v>
      </c>
      <c r="S124" s="8">
        <v>2004.8116494149501</v>
      </c>
      <c r="T124" s="8">
        <v>1895.152950007445</v>
      </c>
      <c r="U124" s="8">
        <v>1547.7717933433048</v>
      </c>
      <c r="V124" s="8">
        <v>1643.917987875283</v>
      </c>
      <c r="W124" s="8">
        <v>1619.7040569437656</v>
      </c>
      <c r="X124" s="8">
        <v>1502.7230145044</v>
      </c>
      <c r="Y124" s="8">
        <v>1472.134974579518</v>
      </c>
      <c r="Z124" s="8">
        <v>890.57478417827497</v>
      </c>
      <c r="AA124" s="8">
        <v>1088.1651927583459</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153.61832999999999</v>
      </c>
      <c r="D126" s="8">
        <v>260.1474</v>
      </c>
      <c r="E126" s="8">
        <v>258.43164000000002</v>
      </c>
      <c r="F126" s="8">
        <v>170.61926</v>
      </c>
      <c r="G126" s="8">
        <v>234.16942900000001</v>
      </c>
      <c r="H126" s="8">
        <v>274.40233699999999</v>
      </c>
      <c r="I126" s="8">
        <v>338.15358400000002</v>
      </c>
      <c r="J126" s="8">
        <v>365.59947</v>
      </c>
      <c r="K126" s="8">
        <v>429.50593000000003</v>
      </c>
      <c r="L126" s="8">
        <v>457.44609000000003</v>
      </c>
      <c r="M126" s="8">
        <v>528.32123000000001</v>
      </c>
      <c r="N126" s="8">
        <v>598.01232000000005</v>
      </c>
      <c r="O126" s="8">
        <v>699.74181999999996</v>
      </c>
      <c r="P126" s="8">
        <v>850.9666400000001</v>
      </c>
      <c r="Q126" s="8">
        <v>875.94907000000012</v>
      </c>
      <c r="R126" s="8">
        <v>1054.7998</v>
      </c>
      <c r="S126" s="8">
        <v>1074.80951</v>
      </c>
      <c r="T126" s="8">
        <v>1274.84753</v>
      </c>
      <c r="U126" s="8">
        <v>1332.2328</v>
      </c>
      <c r="V126" s="8">
        <v>1539.0436300000001</v>
      </c>
      <c r="W126" s="8">
        <v>1664.5081700000001</v>
      </c>
      <c r="X126" s="8">
        <v>1767.83816</v>
      </c>
      <c r="Y126" s="8">
        <v>2009.0841399999999</v>
      </c>
      <c r="Z126" s="8">
        <v>2088.3325599999998</v>
      </c>
      <c r="AA126" s="8">
        <v>2323.5843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5.9375121999999997E-6</v>
      </c>
      <c r="E129" s="8">
        <v>7.3611057999999996E-6</v>
      </c>
      <c r="F129" s="8">
        <v>2.07326175E-5</v>
      </c>
      <c r="G129" s="8">
        <v>2.24061573E-5</v>
      </c>
      <c r="H129" s="8">
        <v>2.6904141000000001E-5</v>
      </c>
      <c r="I129" s="8">
        <v>2.3952975499999999E-5</v>
      </c>
      <c r="J129" s="8">
        <v>2.5756739500000002E-5</v>
      </c>
      <c r="K129" s="8">
        <v>3.0304450200000001E-5</v>
      </c>
      <c r="L129" s="8">
        <v>3.33589473E-5</v>
      </c>
      <c r="M129" s="8">
        <v>3.2406719700000003E-5</v>
      </c>
      <c r="N129" s="8">
        <v>3.5526892499999996E-5</v>
      </c>
      <c r="O129" s="8">
        <v>3.5694320999999999E-5</v>
      </c>
      <c r="P129" s="8">
        <v>4.9760672999999999E-5</v>
      </c>
      <c r="Q129" s="8">
        <v>5.0450579000000004E-5</v>
      </c>
      <c r="R129" s="8">
        <v>6.7394127000000006E-5</v>
      </c>
      <c r="S129" s="8">
        <v>6.4764002999999993E-5</v>
      </c>
      <c r="T129" s="8">
        <v>6.9253992000000003E-5</v>
      </c>
      <c r="U129" s="8">
        <v>7.4422860999999988E-5</v>
      </c>
      <c r="V129" s="8">
        <v>7.4722456000000001E-5</v>
      </c>
      <c r="W129" s="8">
        <v>7.4718973999999996E-5</v>
      </c>
      <c r="X129" s="8">
        <v>7.1107258000000008E-5</v>
      </c>
      <c r="Y129" s="8">
        <v>7.0597862999999996E-5</v>
      </c>
      <c r="Z129" s="8">
        <v>7.9987162000000008E-5</v>
      </c>
      <c r="AA129" s="8">
        <v>8.2912032999999999E-5</v>
      </c>
    </row>
    <row r="130" spans="1:27">
      <c r="A130" s="16" t="s">
        <v>27</v>
      </c>
      <c r="B130" s="16" t="s">
        <v>188</v>
      </c>
      <c r="C130" s="8">
        <v>0</v>
      </c>
      <c r="D130" s="8">
        <v>0</v>
      </c>
      <c r="E130" s="8">
        <v>1.8250804E-6</v>
      </c>
      <c r="F130" s="8">
        <v>3.3362700500000001E-6</v>
      </c>
      <c r="G130" s="8">
        <v>3.5216021999999998E-6</v>
      </c>
      <c r="H130" s="8">
        <v>3.7661117999999999E-6</v>
      </c>
      <c r="I130" s="8">
        <v>3.9206886999999997E-6</v>
      </c>
      <c r="J130" s="8">
        <v>4.4916217999999998E-6</v>
      </c>
      <c r="K130" s="8">
        <v>6.8158463999999998E-6</v>
      </c>
      <c r="L130" s="8">
        <v>8.7089831999999992E-6</v>
      </c>
      <c r="M130" s="8">
        <v>8.7159640000000008E-6</v>
      </c>
      <c r="N130" s="8">
        <v>1.5586421400000001E-5</v>
      </c>
      <c r="O130" s="8">
        <v>1.5711828299999999E-5</v>
      </c>
      <c r="P130" s="8">
        <v>1.5996910799999999E-5</v>
      </c>
      <c r="Q130" s="8">
        <v>1.6446025799999999E-5</v>
      </c>
      <c r="R130" s="8">
        <v>3.2816757299999998E-5</v>
      </c>
      <c r="S130" s="8">
        <v>3.3695773999999999E-5</v>
      </c>
      <c r="T130" s="8">
        <v>3.5681712E-5</v>
      </c>
      <c r="U130" s="8">
        <v>3.6469102499999996E-5</v>
      </c>
      <c r="V130" s="8">
        <v>3.7118321000000004E-5</v>
      </c>
      <c r="W130" s="8">
        <v>3.4912168E-5</v>
      </c>
      <c r="X130" s="8">
        <v>3.5207991399999994E-5</v>
      </c>
      <c r="Y130" s="8">
        <v>3.4451530000000003E-5</v>
      </c>
      <c r="Z130" s="8">
        <v>3.6060538000000002E-5</v>
      </c>
      <c r="AA130" s="8">
        <v>3.5038722000000001E-5</v>
      </c>
    </row>
    <row r="131" spans="1:27">
      <c r="A131" s="16" t="s">
        <v>27</v>
      </c>
      <c r="B131" s="16" t="s">
        <v>94</v>
      </c>
      <c r="C131" s="8">
        <v>1.4256971000000001</v>
      </c>
      <c r="D131" s="8">
        <v>6.8854059999999997</v>
      </c>
      <c r="E131" s="8">
        <v>8.8726050000000001</v>
      </c>
      <c r="F131" s="8">
        <v>9.0113509999999994</v>
      </c>
      <c r="G131" s="8">
        <v>14.2492287</v>
      </c>
      <c r="H131" s="8">
        <v>18.2876312</v>
      </c>
      <c r="I131" s="8">
        <v>23.874822000000002</v>
      </c>
      <c r="J131" s="8">
        <v>29.567425</v>
      </c>
      <c r="K131" s="8">
        <v>38.636493999999999</v>
      </c>
      <c r="L131" s="8">
        <v>50.937094999999999</v>
      </c>
      <c r="M131" s="8">
        <v>68.032527999999999</v>
      </c>
      <c r="N131" s="8">
        <v>83.566084000000004</v>
      </c>
      <c r="O131" s="8">
        <v>102.06499700000001</v>
      </c>
      <c r="P131" s="8">
        <v>119.965903</v>
      </c>
      <c r="Q131" s="8">
        <v>128.89100500000001</v>
      </c>
      <c r="R131" s="8">
        <v>153.02570500000002</v>
      </c>
      <c r="S131" s="8">
        <v>185.88159999999999</v>
      </c>
      <c r="T131" s="8">
        <v>200.718886</v>
      </c>
      <c r="U131" s="8">
        <v>227.03836000000001</v>
      </c>
      <c r="V131" s="8">
        <v>268.23068999999998</v>
      </c>
      <c r="W131" s="8">
        <v>299.05536499999999</v>
      </c>
      <c r="X131" s="8">
        <v>310.71176500000001</v>
      </c>
      <c r="Y131" s="8">
        <v>342.40636000000001</v>
      </c>
      <c r="Z131" s="8">
        <v>377.42098999999996</v>
      </c>
      <c r="AA131" s="8">
        <v>406.19860000000006</v>
      </c>
    </row>
  </sheetData>
  <sheetProtection algorithmName="SHA-512" hashValue="x7WjHmwt2M7H0ruxGo8ql5Lush2fg1cxPp0u+YDtKZrJ82qulLOJY6KkmCvjCNKSaCa9BkTkzg79Rru657N75Q==" saltValue="hgCLGhN0x30NxrwE2++Xj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F9A8-E37E-4577-8795-0CCDF61106C5}">
  <sheetPr codeName="Sheet102">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240</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256</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10211.47752</v>
      </c>
      <c r="F6" s="8">
        <v>4989.9953399999995</v>
      </c>
      <c r="G6" s="8">
        <v>4989.9953399999995</v>
      </c>
      <c r="H6" s="8">
        <v>4907.7016999999996</v>
      </c>
      <c r="I6" s="8">
        <v>4907.7016999999996</v>
      </c>
      <c r="J6" s="8">
        <v>4426.0394400000005</v>
      </c>
      <c r="K6" s="8">
        <v>3556.8064100000001</v>
      </c>
      <c r="L6" s="8">
        <v>3449.4668699999997</v>
      </c>
      <c r="M6" s="8">
        <v>3130.8064100000001</v>
      </c>
      <c r="N6" s="8">
        <v>2680.8064400000003</v>
      </c>
      <c r="O6" s="8">
        <v>2308.76449</v>
      </c>
      <c r="P6" s="8">
        <v>2308.76449</v>
      </c>
      <c r="Q6" s="8">
        <v>925.9864500000001</v>
      </c>
      <c r="R6" s="8">
        <v>181.98651000000001</v>
      </c>
      <c r="S6" s="8">
        <v>0</v>
      </c>
      <c r="T6" s="8">
        <v>0</v>
      </c>
      <c r="U6" s="8">
        <v>0</v>
      </c>
      <c r="V6" s="8">
        <v>0</v>
      </c>
      <c r="W6" s="8">
        <v>0</v>
      </c>
      <c r="X6" s="8">
        <v>0</v>
      </c>
      <c r="Y6" s="8">
        <v>0</v>
      </c>
      <c r="Z6" s="8">
        <v>0</v>
      </c>
      <c r="AA6" s="8">
        <v>0</v>
      </c>
    </row>
    <row r="7" spans="1:27">
      <c r="A7" s="16" t="s">
        <v>17</v>
      </c>
      <c r="B7" s="16" t="s">
        <v>11</v>
      </c>
      <c r="C7" s="8">
        <v>4835</v>
      </c>
      <c r="D7" s="8">
        <v>4275</v>
      </c>
      <c r="E7" s="8">
        <v>2825</v>
      </c>
      <c r="F7" s="8">
        <v>580</v>
      </c>
      <c r="G7" s="8">
        <v>308.66663</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7758.4589767456036</v>
      </c>
      <c r="F10" s="8">
        <v>8158.4589767456036</v>
      </c>
      <c r="G10" s="8">
        <v>7912.4589767456036</v>
      </c>
      <c r="H10" s="8">
        <v>7912.4589767456036</v>
      </c>
      <c r="I10" s="8">
        <v>7635.5989913940421</v>
      </c>
      <c r="J10" s="8">
        <v>7042.0989913940421</v>
      </c>
      <c r="K10" s="8">
        <v>6925.0989913940421</v>
      </c>
      <c r="L10" s="8">
        <v>6924.011041394042</v>
      </c>
      <c r="M10" s="8">
        <v>6903.2110421569814</v>
      </c>
      <c r="N10" s="8">
        <v>7734.4124021569805</v>
      </c>
      <c r="O10" s="8">
        <v>7734.4124021569805</v>
      </c>
      <c r="P10" s="8">
        <v>7294.4124021569805</v>
      </c>
      <c r="Q10" s="8">
        <v>7174.4124021569805</v>
      </c>
      <c r="R10" s="8">
        <v>9931.0538921569823</v>
      </c>
      <c r="S10" s="8">
        <v>9837.0538921569823</v>
      </c>
      <c r="T10" s="8">
        <v>10695.257392156982</v>
      </c>
      <c r="U10" s="8">
        <v>11227.14908923706</v>
      </c>
      <c r="V10" s="8">
        <v>11227.14908923706</v>
      </c>
      <c r="W10" s="8">
        <v>11949.48393923706</v>
      </c>
      <c r="X10" s="8">
        <v>11365.48393923706</v>
      </c>
      <c r="Y10" s="8">
        <v>12438.668639237061</v>
      </c>
      <c r="Z10" s="8">
        <v>11919.668639237061</v>
      </c>
      <c r="AA10" s="8">
        <v>13117.92841923706</v>
      </c>
    </row>
    <row r="11" spans="1:27">
      <c r="A11" s="16" t="s">
        <v>17</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15995.978711932356</v>
      </c>
      <c r="E13" s="8">
        <v>18021.972866439195</v>
      </c>
      <c r="F13" s="8">
        <v>26033.383674439188</v>
      </c>
      <c r="G13" s="8">
        <v>27209.329078946026</v>
      </c>
      <c r="H13" s="8">
        <v>27839.064481997782</v>
      </c>
      <c r="I13" s="8">
        <v>29031.393321997784</v>
      </c>
      <c r="J13" s="8">
        <v>30417.143311049538</v>
      </c>
      <c r="K13" s="8">
        <v>33597.433584049541</v>
      </c>
      <c r="L13" s="8">
        <v>33920.989532523665</v>
      </c>
      <c r="M13" s="8">
        <v>36534.533965471899</v>
      </c>
      <c r="N13" s="8">
        <v>41115.687959523668</v>
      </c>
      <c r="O13" s="8">
        <v>41721.615172796119</v>
      </c>
      <c r="P13" s="8">
        <v>42955.690802033183</v>
      </c>
      <c r="Q13" s="8">
        <v>43511.152063643211</v>
      </c>
      <c r="R13" s="8">
        <v>47315.872365373762</v>
      </c>
      <c r="S13" s="8">
        <v>50474.886998136702</v>
      </c>
      <c r="T13" s="8">
        <v>50197.933235746568</v>
      </c>
      <c r="U13" s="8">
        <v>50791.353941149886</v>
      </c>
      <c r="V13" s="8">
        <v>50295.565979013663</v>
      </c>
      <c r="W13" s="8">
        <v>53320.892765597629</v>
      </c>
      <c r="X13" s="8">
        <v>53553.952624835671</v>
      </c>
      <c r="Y13" s="8">
        <v>52823.938021784976</v>
      </c>
      <c r="Z13" s="8">
        <v>51399.148036128587</v>
      </c>
      <c r="AA13" s="8">
        <v>51033.797737654975</v>
      </c>
    </row>
    <row r="14" spans="1:27">
      <c r="A14" s="16" t="s">
        <v>17</v>
      </c>
      <c r="B14" s="16" t="s">
        <v>8</v>
      </c>
      <c r="C14" s="8">
        <v>12324.097970962512</v>
      </c>
      <c r="D14" s="8">
        <v>17760.730985641465</v>
      </c>
      <c r="E14" s="8">
        <v>19315.270994186383</v>
      </c>
      <c r="F14" s="8">
        <v>27142.67119418638</v>
      </c>
      <c r="G14" s="8">
        <v>27142.67119418638</v>
      </c>
      <c r="H14" s="8">
        <v>27136.55119430082</v>
      </c>
      <c r="I14" s="8">
        <v>27136.55119430082</v>
      </c>
      <c r="J14" s="8">
        <v>27136.55119430082</v>
      </c>
      <c r="K14" s="8">
        <v>28854.738894300819</v>
      </c>
      <c r="L14" s="8">
        <v>28854.738894300819</v>
      </c>
      <c r="M14" s="8">
        <v>28951.182944300821</v>
      </c>
      <c r="N14" s="8">
        <v>32923.230618580215</v>
      </c>
      <c r="O14" s="8">
        <v>32947.987218580856</v>
      </c>
      <c r="P14" s="8">
        <v>32947.987218582719</v>
      </c>
      <c r="Q14" s="8">
        <v>34803.709143585846</v>
      </c>
      <c r="R14" s="8">
        <v>35332.250349263762</v>
      </c>
      <c r="S14" s="8">
        <v>36036.12911573788</v>
      </c>
      <c r="T14" s="8">
        <v>40860.868940486129</v>
      </c>
      <c r="U14" s="8">
        <v>40640.981638044723</v>
      </c>
      <c r="V14" s="8">
        <v>40674.274421883376</v>
      </c>
      <c r="W14" s="8">
        <v>46759.208835275254</v>
      </c>
      <c r="X14" s="8">
        <v>46603.271435275259</v>
      </c>
      <c r="Y14" s="8">
        <v>47220.228074392442</v>
      </c>
      <c r="Z14" s="8">
        <v>45821.678772408799</v>
      </c>
      <c r="AA14" s="8">
        <v>44613.783764321641</v>
      </c>
    </row>
    <row r="15" spans="1:27">
      <c r="A15" s="16" t="s">
        <v>17</v>
      </c>
      <c r="B15" s="16" t="s">
        <v>84</v>
      </c>
      <c r="C15" s="8">
        <v>8050.8299937248212</v>
      </c>
      <c r="D15" s="8">
        <v>12380.839999675747</v>
      </c>
      <c r="E15" s="8">
        <v>13954.589984416958</v>
      </c>
      <c r="F15" s="8">
        <v>21627.589961416954</v>
      </c>
      <c r="G15" s="8">
        <v>21597.589961416954</v>
      </c>
      <c r="H15" s="8">
        <v>21797.589961416958</v>
      </c>
      <c r="I15" s="8">
        <v>21797.589961416958</v>
      </c>
      <c r="J15" s="8">
        <v>22310.23136149325</v>
      </c>
      <c r="K15" s="8">
        <v>23295.332861493254</v>
      </c>
      <c r="L15" s="8">
        <v>23295.332861493254</v>
      </c>
      <c r="M15" s="8">
        <v>23245.332861493254</v>
      </c>
      <c r="N15" s="8">
        <v>23245.332861493254</v>
      </c>
      <c r="O15" s="8">
        <v>23140.332861493254</v>
      </c>
      <c r="P15" s="8">
        <v>23140.332861493254</v>
      </c>
      <c r="Q15" s="8">
        <v>23075.332861493254</v>
      </c>
      <c r="R15" s="8">
        <v>23619.200414512321</v>
      </c>
      <c r="S15" s="8">
        <v>23569.200414512321</v>
      </c>
      <c r="T15" s="8">
        <v>23061.130407188102</v>
      </c>
      <c r="U15" s="8">
        <v>22472.370857188103</v>
      </c>
      <c r="V15" s="8">
        <v>21784.770856806634</v>
      </c>
      <c r="W15" s="8">
        <v>21994.346556806635</v>
      </c>
      <c r="X15" s="8">
        <v>21494.346556806635</v>
      </c>
      <c r="Y15" s="8">
        <v>22028.184455433347</v>
      </c>
      <c r="Z15" s="8">
        <v>14278.184375433346</v>
      </c>
      <c r="AA15" s="8">
        <v>13850.084605433347</v>
      </c>
    </row>
    <row r="16" spans="1:27">
      <c r="A16" s="16" t="s">
        <v>17</v>
      </c>
      <c r="B16" s="16" t="s">
        <v>187</v>
      </c>
      <c r="C16" s="8">
        <v>1060</v>
      </c>
      <c r="D16" s="8">
        <v>1060</v>
      </c>
      <c r="E16" s="8">
        <v>1060</v>
      </c>
      <c r="F16" s="8">
        <v>3910</v>
      </c>
      <c r="G16" s="8">
        <v>3910</v>
      </c>
      <c r="H16" s="8">
        <v>3910</v>
      </c>
      <c r="I16" s="8">
        <v>3910</v>
      </c>
      <c r="J16" s="8">
        <v>3910</v>
      </c>
      <c r="K16" s="8">
        <v>3910</v>
      </c>
      <c r="L16" s="8">
        <v>5908</v>
      </c>
      <c r="M16" s="8">
        <v>5908</v>
      </c>
      <c r="N16" s="8">
        <v>5908</v>
      </c>
      <c r="O16" s="8">
        <v>5908</v>
      </c>
      <c r="P16" s="8">
        <v>5908</v>
      </c>
      <c r="Q16" s="8">
        <v>5908</v>
      </c>
      <c r="R16" s="8">
        <v>5908</v>
      </c>
      <c r="S16" s="8">
        <v>5908</v>
      </c>
      <c r="T16" s="8">
        <v>5908</v>
      </c>
      <c r="U16" s="8">
        <v>5908</v>
      </c>
      <c r="V16" s="8">
        <v>5908</v>
      </c>
      <c r="W16" s="8">
        <v>5908</v>
      </c>
      <c r="X16" s="8">
        <v>5908</v>
      </c>
      <c r="Y16" s="8">
        <v>5908</v>
      </c>
      <c r="Z16" s="8">
        <v>5908</v>
      </c>
      <c r="AA16" s="8">
        <v>5908</v>
      </c>
    </row>
    <row r="17" spans="1:27">
      <c r="A17" s="16" t="s">
        <v>17</v>
      </c>
      <c r="B17" s="16" t="s">
        <v>15</v>
      </c>
      <c r="C17" s="8">
        <v>560.71998453140077</v>
      </c>
      <c r="D17" s="8">
        <v>757.83000183105196</v>
      </c>
      <c r="E17" s="8">
        <v>999.78997516631932</v>
      </c>
      <c r="F17" s="8">
        <v>1339.3899898529039</v>
      </c>
      <c r="G17" s="8">
        <v>1678.9999831318833</v>
      </c>
      <c r="H17" s="8">
        <v>2065.6799787282921</v>
      </c>
      <c r="I17" s="8">
        <v>2515.6600043773642</v>
      </c>
      <c r="J17" s="8">
        <v>3029.1199998855573</v>
      </c>
      <c r="K17" s="8">
        <v>3572.280066013333</v>
      </c>
      <c r="L17" s="8">
        <v>4202.1699848174976</v>
      </c>
      <c r="M17" s="8">
        <v>4958.6400260925202</v>
      </c>
      <c r="N17" s="8">
        <v>5808.5099544525046</v>
      </c>
      <c r="O17" s="8">
        <v>6774.0400161743073</v>
      </c>
      <c r="P17" s="8">
        <v>7821.3199462890516</v>
      </c>
      <c r="Q17" s="8">
        <v>8943.3200836181568</v>
      </c>
      <c r="R17" s="8">
        <v>10148.9699859619</v>
      </c>
      <c r="S17" s="8">
        <v>11471.569961547841</v>
      </c>
      <c r="T17" s="8">
        <v>12877.209869384742</v>
      </c>
      <c r="U17" s="8">
        <v>14372.240013122544</v>
      </c>
      <c r="V17" s="8">
        <v>15924.399856567354</v>
      </c>
      <c r="W17" s="8">
        <v>17535.530059814435</v>
      </c>
      <c r="X17" s="8">
        <v>19218.190322875955</v>
      </c>
      <c r="Y17" s="8">
        <v>20977.850112915021</v>
      </c>
      <c r="Z17" s="8">
        <v>22803.040130615216</v>
      </c>
      <c r="AA17" s="8">
        <v>23763.410064697247</v>
      </c>
    </row>
    <row r="18" spans="1:27">
      <c r="A18" s="77" t="s">
        <v>83</v>
      </c>
      <c r="B18" s="77"/>
      <c r="C18" s="70">
        <v>76314.514934539766</v>
      </c>
      <c r="D18" s="70">
        <v>87691.65866026227</v>
      </c>
      <c r="E18" s="70">
        <v>85193.880301390498</v>
      </c>
      <c r="F18" s="70">
        <v>104828.80912107707</v>
      </c>
      <c r="G18" s="70">
        <v>106136.93114275936</v>
      </c>
      <c r="H18" s="70">
        <v>106956.26627152198</v>
      </c>
      <c r="I18" s="70">
        <v>108321.71515181949</v>
      </c>
      <c r="J18" s="70">
        <v>109658.40427645572</v>
      </c>
      <c r="K18" s="70">
        <v>115098.91078558352</v>
      </c>
      <c r="L18" s="70">
        <v>117941.92916286181</v>
      </c>
      <c r="M18" s="70">
        <v>120633.92722784799</v>
      </c>
      <c r="N18" s="70">
        <v>129889.20021453915</v>
      </c>
      <c r="O18" s="70">
        <v>131008.37213953403</v>
      </c>
      <c r="P18" s="70">
        <v>132205.32770499124</v>
      </c>
      <c r="Q18" s="70">
        <v>134170.73298893348</v>
      </c>
      <c r="R18" s="70">
        <v>142266.15350170474</v>
      </c>
      <c r="S18" s="70">
        <v>147125.66036652779</v>
      </c>
      <c r="T18" s="70">
        <v>152989.21982939853</v>
      </c>
      <c r="U18" s="70">
        <v>154800.91552317835</v>
      </c>
      <c r="V18" s="70">
        <v>154558.48018794411</v>
      </c>
      <c r="W18" s="70">
        <v>165967.78214116706</v>
      </c>
      <c r="X18" s="70">
        <v>166643.56486346663</v>
      </c>
      <c r="Y18" s="70">
        <v>169897.18928819886</v>
      </c>
      <c r="Z18" s="70">
        <v>160630.03993825903</v>
      </c>
      <c r="AA18" s="70">
        <v>160367.32457578028</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4445.16165</v>
      </c>
      <c r="F21" s="8">
        <v>1638.1528599999999</v>
      </c>
      <c r="G21" s="8">
        <v>1638.1528599999999</v>
      </c>
      <c r="H21" s="8">
        <v>1638.1528599999999</v>
      </c>
      <c r="I21" s="8">
        <v>1638.1528599999999</v>
      </c>
      <c r="J21" s="8">
        <v>1156.4906000000001</v>
      </c>
      <c r="K21" s="8">
        <v>1156.4906000000001</v>
      </c>
      <c r="L21" s="8">
        <v>1156.4906000000001</v>
      </c>
      <c r="M21" s="8">
        <v>1156.4906000000001</v>
      </c>
      <c r="N21" s="8">
        <v>1156.4906000000001</v>
      </c>
      <c r="O21" s="8">
        <v>784.44865000000004</v>
      </c>
      <c r="P21" s="8">
        <v>784.44865000000004</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2284.7989921569815</v>
      </c>
      <c r="J25" s="8">
        <v>2284.7989921569815</v>
      </c>
      <c r="K25" s="8">
        <v>2284.7989921569815</v>
      </c>
      <c r="L25" s="8">
        <v>2284.7989921569815</v>
      </c>
      <c r="M25" s="8">
        <v>2263.998992919921</v>
      </c>
      <c r="N25" s="8">
        <v>2974.3399929199209</v>
      </c>
      <c r="O25" s="8">
        <v>2974.3399929199209</v>
      </c>
      <c r="P25" s="8">
        <v>2974.3399929199209</v>
      </c>
      <c r="Q25" s="8">
        <v>2974.3399929199209</v>
      </c>
      <c r="R25" s="8">
        <v>3763.792192919921</v>
      </c>
      <c r="S25" s="8">
        <v>3763.792192919921</v>
      </c>
      <c r="T25" s="8">
        <v>4332.3269929199214</v>
      </c>
      <c r="U25" s="8">
        <v>4390.1345000000001</v>
      </c>
      <c r="V25" s="8">
        <v>4390.1345000000001</v>
      </c>
      <c r="W25" s="8">
        <v>4390.1345000000001</v>
      </c>
      <c r="X25" s="8">
        <v>4390.1345000000001</v>
      </c>
      <c r="Y25" s="8">
        <v>4390.1345000000001</v>
      </c>
      <c r="Z25" s="8">
        <v>4390.1345000000001</v>
      </c>
      <c r="AA25" s="8">
        <v>5104.8638000000001</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3731.8599967956502</v>
      </c>
      <c r="E28" s="8">
        <v>4435.6599845886185</v>
      </c>
      <c r="F28" s="8">
        <v>6277.9994625886184</v>
      </c>
      <c r="G28" s="8">
        <v>7196.9994625886184</v>
      </c>
      <c r="H28" s="8">
        <v>7297.7994656403753</v>
      </c>
      <c r="I28" s="8">
        <v>7297.7994656403753</v>
      </c>
      <c r="J28" s="8">
        <v>7297.7994656403753</v>
      </c>
      <c r="K28" s="8">
        <v>7297.7994656403753</v>
      </c>
      <c r="L28" s="8">
        <v>7297.7994656403753</v>
      </c>
      <c r="M28" s="8">
        <v>7384.1347776403754</v>
      </c>
      <c r="N28" s="8">
        <v>8612.129932640375</v>
      </c>
      <c r="O28" s="8">
        <v>8464.7625519128342</v>
      </c>
      <c r="P28" s="8">
        <v>8764.7625519128342</v>
      </c>
      <c r="Q28" s="8">
        <v>9222.0785889452272</v>
      </c>
      <c r="R28" s="8">
        <v>10617.729414675778</v>
      </c>
      <c r="S28" s="8">
        <v>12876.404492675778</v>
      </c>
      <c r="T28" s="8">
        <v>12467.595559318845</v>
      </c>
      <c r="U28" s="8">
        <v>12467.595259318843</v>
      </c>
      <c r="V28" s="8">
        <v>12804.396456267084</v>
      </c>
      <c r="W28" s="8">
        <v>12806.098122851059</v>
      </c>
      <c r="X28" s="8">
        <v>13006.098122852038</v>
      </c>
      <c r="Y28" s="8">
        <v>12610.098122853098</v>
      </c>
      <c r="Z28" s="8">
        <v>12496.908120412043</v>
      </c>
      <c r="AA28" s="8">
        <v>12496.907820412553</v>
      </c>
    </row>
    <row r="29" spans="1:27">
      <c r="A29" s="16" t="s">
        <v>23</v>
      </c>
      <c r="B29" s="16" t="s">
        <v>8</v>
      </c>
      <c r="C29" s="8">
        <v>5529.3929901122992</v>
      </c>
      <c r="D29" s="8">
        <v>7348.2330017089771</v>
      </c>
      <c r="E29" s="8">
        <v>7380.633003234856</v>
      </c>
      <c r="F29" s="8">
        <v>13406.559003234855</v>
      </c>
      <c r="G29" s="8">
        <v>13406.559003234855</v>
      </c>
      <c r="H29" s="8">
        <v>13406.559003234855</v>
      </c>
      <c r="I29" s="8">
        <v>13406.559003234855</v>
      </c>
      <c r="J29" s="8">
        <v>13406.559003234855</v>
      </c>
      <c r="K29" s="8">
        <v>13406.559003234855</v>
      </c>
      <c r="L29" s="8">
        <v>13406.559003234855</v>
      </c>
      <c r="M29" s="8">
        <v>13406.559003234855</v>
      </c>
      <c r="N29" s="8">
        <v>13409.577192434856</v>
      </c>
      <c r="O29" s="8">
        <v>13409.577192434856</v>
      </c>
      <c r="P29" s="8">
        <v>13409.577192434856</v>
      </c>
      <c r="Q29" s="8">
        <v>13493.214517434857</v>
      </c>
      <c r="R29" s="8">
        <v>13493.214517434857</v>
      </c>
      <c r="S29" s="8">
        <v>13361.563823908979</v>
      </c>
      <c r="T29" s="8">
        <v>15177.357328657221</v>
      </c>
      <c r="U29" s="8">
        <v>15177.357328657221</v>
      </c>
      <c r="V29" s="8">
        <v>15292.237113342735</v>
      </c>
      <c r="W29" s="8">
        <v>17515.198326826165</v>
      </c>
      <c r="X29" s="8">
        <v>17548.860925300287</v>
      </c>
      <c r="Y29" s="8">
        <v>17498.860925300287</v>
      </c>
      <c r="Z29" s="8">
        <v>16904.66092072265</v>
      </c>
      <c r="AA29" s="8">
        <v>15987.922910316158</v>
      </c>
    </row>
    <row r="30" spans="1:27">
      <c r="A30" s="16" t="s">
        <v>23</v>
      </c>
      <c r="B30" s="16" t="s">
        <v>84</v>
      </c>
      <c r="C30" s="8">
        <v>2533.0999927520747</v>
      </c>
      <c r="D30" s="8">
        <v>3846.1199970245343</v>
      </c>
      <c r="E30" s="8">
        <v>3946.1199970245343</v>
      </c>
      <c r="F30" s="8">
        <v>5256.648597024534</v>
      </c>
      <c r="G30" s="8">
        <v>5256.648597024534</v>
      </c>
      <c r="H30" s="8">
        <v>5456.6485970245358</v>
      </c>
      <c r="I30" s="8">
        <v>5456.6485970245358</v>
      </c>
      <c r="J30" s="8">
        <v>6024.6199970245352</v>
      </c>
      <c r="K30" s="8">
        <v>6024.6199970245352</v>
      </c>
      <c r="L30" s="8">
        <v>6024.6199970245352</v>
      </c>
      <c r="M30" s="8">
        <v>5974.6199970245352</v>
      </c>
      <c r="N30" s="8">
        <v>5974.6199970245352</v>
      </c>
      <c r="O30" s="8">
        <v>5974.6199970245352</v>
      </c>
      <c r="P30" s="8">
        <v>5974.6199970245352</v>
      </c>
      <c r="Q30" s="8">
        <v>5909.6199970245352</v>
      </c>
      <c r="R30" s="8">
        <v>5909.6199970245352</v>
      </c>
      <c r="S30" s="8">
        <v>5909.6199970245352</v>
      </c>
      <c r="T30" s="8">
        <v>5859.6199970245343</v>
      </c>
      <c r="U30" s="8">
        <v>5859.6199970245343</v>
      </c>
      <c r="V30" s="8">
        <v>5832.0199966430646</v>
      </c>
      <c r="W30" s="8">
        <v>5282.0199966430655</v>
      </c>
      <c r="X30" s="8">
        <v>5182.0199966430655</v>
      </c>
      <c r="Y30" s="8">
        <v>5081.6999969482413</v>
      </c>
      <c r="Z30" s="8">
        <v>3971.1713969482412</v>
      </c>
      <c r="AA30" s="8">
        <v>3971.1713969482412</v>
      </c>
    </row>
    <row r="31" spans="1:27">
      <c r="A31" s="16" t="s">
        <v>23</v>
      </c>
      <c r="B31" s="16" t="s">
        <v>187</v>
      </c>
      <c r="C31" s="8">
        <v>240</v>
      </c>
      <c r="D31" s="8">
        <v>240</v>
      </c>
      <c r="E31" s="8">
        <v>240</v>
      </c>
      <c r="F31" s="8">
        <v>3090</v>
      </c>
      <c r="G31" s="8">
        <v>3090</v>
      </c>
      <c r="H31" s="8">
        <v>3090</v>
      </c>
      <c r="I31" s="8">
        <v>3090</v>
      </c>
      <c r="J31" s="8">
        <v>3090</v>
      </c>
      <c r="K31" s="8">
        <v>3090</v>
      </c>
      <c r="L31" s="8">
        <v>3090</v>
      </c>
      <c r="M31" s="8">
        <v>3090</v>
      </c>
      <c r="N31" s="8">
        <v>3090</v>
      </c>
      <c r="O31" s="8">
        <v>3090</v>
      </c>
      <c r="P31" s="8">
        <v>3090</v>
      </c>
      <c r="Q31" s="8">
        <v>3090</v>
      </c>
      <c r="R31" s="8">
        <v>3090</v>
      </c>
      <c r="S31" s="8">
        <v>3090</v>
      </c>
      <c r="T31" s="8">
        <v>3090</v>
      </c>
      <c r="U31" s="8">
        <v>3090</v>
      </c>
      <c r="V31" s="8">
        <v>3090</v>
      </c>
      <c r="W31" s="8">
        <v>3090</v>
      </c>
      <c r="X31" s="8">
        <v>3090</v>
      </c>
      <c r="Y31" s="8">
        <v>3090</v>
      </c>
      <c r="Z31" s="8">
        <v>3090</v>
      </c>
      <c r="AA31" s="8">
        <v>3090</v>
      </c>
    </row>
    <row r="32" spans="1:27">
      <c r="A32" s="16" t="s">
        <v>23</v>
      </c>
      <c r="B32" s="16" t="s">
        <v>15</v>
      </c>
      <c r="C32" s="8">
        <v>212.69999694824199</v>
      </c>
      <c r="D32" s="8">
        <v>287.33999633789</v>
      </c>
      <c r="E32" s="8">
        <v>379.26998901367102</v>
      </c>
      <c r="F32" s="8">
        <v>509.92999267578102</v>
      </c>
      <c r="G32" s="8">
        <v>631.03997802734295</v>
      </c>
      <c r="H32" s="8">
        <v>766.259971618652</v>
      </c>
      <c r="I32" s="8">
        <v>926.27001953125</v>
      </c>
      <c r="J32" s="8">
        <v>1103.119979858398</v>
      </c>
      <c r="K32" s="8">
        <v>1277.5900421142569</v>
      </c>
      <c r="L32" s="8">
        <v>1478.98999023437</v>
      </c>
      <c r="M32" s="8">
        <v>1734.84997558593</v>
      </c>
      <c r="N32" s="8">
        <v>2020.5200500488249</v>
      </c>
      <c r="O32" s="8">
        <v>2347.580017089841</v>
      </c>
      <c r="P32" s="8">
        <v>2703.2099609374973</v>
      </c>
      <c r="Q32" s="8">
        <v>3090.0299682617178</v>
      </c>
      <c r="R32" s="8">
        <v>3504.55004882812</v>
      </c>
      <c r="S32" s="8">
        <v>3958.0899658203098</v>
      </c>
      <c r="T32" s="8">
        <v>4435.9299316406195</v>
      </c>
      <c r="U32" s="8">
        <v>4945.2000732421802</v>
      </c>
      <c r="V32" s="8">
        <v>5471.8898925781195</v>
      </c>
      <c r="W32" s="8">
        <v>6021.6599121093695</v>
      </c>
      <c r="X32" s="8">
        <v>6591.18017578125</v>
      </c>
      <c r="Y32" s="8">
        <v>7184.9099121093695</v>
      </c>
      <c r="Z32" s="8">
        <v>7803.1799316406195</v>
      </c>
      <c r="AA32" s="8">
        <v>8115.0002441406195</v>
      </c>
    </row>
    <row r="33" spans="1:27">
      <c r="A33" s="77" t="s">
        <v>83</v>
      </c>
      <c r="B33" s="77"/>
      <c r="C33" s="70">
        <v>25289.851968765252</v>
      </c>
      <c r="D33" s="70">
        <v>29408.351984024033</v>
      </c>
      <c r="E33" s="70">
        <v>26451.643616018664</v>
      </c>
      <c r="F33" s="70">
        <v>35804.088907680773</v>
      </c>
      <c r="G33" s="70">
        <v>36844.198893032335</v>
      </c>
      <c r="H33" s="70">
        <v>37280.218889675401</v>
      </c>
      <c r="I33" s="70">
        <v>37440.228937587999</v>
      </c>
      <c r="J33" s="70">
        <v>37703.388037915145</v>
      </c>
      <c r="K33" s="70">
        <v>37877.858100171004</v>
      </c>
      <c r="L33" s="70">
        <v>38079.258048291114</v>
      </c>
      <c r="M33" s="70">
        <v>38350.653346405619</v>
      </c>
      <c r="N33" s="70">
        <v>40577.677765068518</v>
      </c>
      <c r="O33" s="70">
        <v>40385.328401381987</v>
      </c>
      <c r="P33" s="70">
        <v>41040.958345229643</v>
      </c>
      <c r="Q33" s="70">
        <v>41119.283064586256</v>
      </c>
      <c r="R33" s="70">
        <v>43718.906170883209</v>
      </c>
      <c r="S33" s="70">
        <v>46299.470472349523</v>
      </c>
      <c r="T33" s="70">
        <v>48262.829809561139</v>
      </c>
      <c r="U33" s="70">
        <v>48829.907158242779</v>
      </c>
      <c r="V33" s="70">
        <v>49780.677958831002</v>
      </c>
      <c r="W33" s="70">
        <v>52005.110858429653</v>
      </c>
      <c r="X33" s="70">
        <v>52708.293720576643</v>
      </c>
      <c r="Y33" s="70">
        <v>52755.703457210991</v>
      </c>
      <c r="Z33" s="70">
        <v>51556.054869723557</v>
      </c>
      <c r="AA33" s="70">
        <v>51665.866171817572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5766.3158699999994</v>
      </c>
      <c r="F36" s="8">
        <v>3351.8424799999998</v>
      </c>
      <c r="G36" s="8">
        <v>3351.8424799999998</v>
      </c>
      <c r="H36" s="8">
        <v>3269.5488399999999</v>
      </c>
      <c r="I36" s="8">
        <v>3269.5488399999999</v>
      </c>
      <c r="J36" s="8">
        <v>3269.5488399999999</v>
      </c>
      <c r="K36" s="8">
        <v>2400.3158100000001</v>
      </c>
      <c r="L36" s="8">
        <v>2292.9762699999997</v>
      </c>
      <c r="M36" s="8">
        <v>1974.3158100000001</v>
      </c>
      <c r="N36" s="8">
        <v>1524.31584</v>
      </c>
      <c r="O36" s="8">
        <v>1524.31584</v>
      </c>
      <c r="P36" s="8">
        <v>1524.31584</v>
      </c>
      <c r="Q36" s="8">
        <v>925.9864500000001</v>
      </c>
      <c r="R36" s="8">
        <v>181.98651000000001</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2471.5</v>
      </c>
      <c r="H40" s="8">
        <v>2471.5</v>
      </c>
      <c r="I40" s="8">
        <v>2471.5</v>
      </c>
      <c r="J40" s="8">
        <v>2048</v>
      </c>
      <c r="K40" s="8">
        <v>1931</v>
      </c>
      <c r="L40" s="8">
        <v>1931</v>
      </c>
      <c r="M40" s="8">
        <v>1931</v>
      </c>
      <c r="N40" s="8">
        <v>1931</v>
      </c>
      <c r="O40" s="8">
        <v>1931</v>
      </c>
      <c r="P40" s="8">
        <v>1931</v>
      </c>
      <c r="Q40" s="8">
        <v>1931</v>
      </c>
      <c r="R40" s="8">
        <v>1931</v>
      </c>
      <c r="S40" s="8">
        <v>1931</v>
      </c>
      <c r="T40" s="8">
        <v>1931</v>
      </c>
      <c r="U40" s="8">
        <v>2417.22165</v>
      </c>
      <c r="V40" s="8">
        <v>2417.22165</v>
      </c>
      <c r="W40" s="8">
        <v>3293.5564999999997</v>
      </c>
      <c r="X40" s="8">
        <v>3293.5564999999997</v>
      </c>
      <c r="Y40" s="8">
        <v>4366.7412000000004</v>
      </c>
      <c r="Z40" s="8">
        <v>3847.7411999999999</v>
      </c>
      <c r="AA40" s="8">
        <v>3501.7411999999999</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2624.4080238342262</v>
      </c>
      <c r="E43" s="8">
        <v>3130.6180305480921</v>
      </c>
      <c r="F43" s="8">
        <v>5893.4819005480922</v>
      </c>
      <c r="G43" s="8">
        <v>5893.4819005480922</v>
      </c>
      <c r="H43" s="8">
        <v>5893.4819005480922</v>
      </c>
      <c r="I43" s="8">
        <v>6299.1253505480927</v>
      </c>
      <c r="J43" s="8">
        <v>6867.3194465480919</v>
      </c>
      <c r="K43" s="8">
        <v>7408.4374865480922</v>
      </c>
      <c r="L43" s="8">
        <v>7408.4374865480922</v>
      </c>
      <c r="M43" s="8">
        <v>8776.3301305480927</v>
      </c>
      <c r="N43" s="8">
        <v>9767.080160548092</v>
      </c>
      <c r="O43" s="8">
        <v>9767.080160548092</v>
      </c>
      <c r="P43" s="8">
        <v>9767.080160548092</v>
      </c>
      <c r="Q43" s="8">
        <v>10167.080160548092</v>
      </c>
      <c r="R43" s="8">
        <v>12447.498986548091</v>
      </c>
      <c r="S43" s="8">
        <v>13137.442230548091</v>
      </c>
      <c r="T43" s="8">
        <v>13279.212065177</v>
      </c>
      <c r="U43" s="8">
        <v>13637.007110528562</v>
      </c>
      <c r="V43" s="8">
        <v>13637.007110528562</v>
      </c>
      <c r="W43" s="8">
        <v>14764.017020528563</v>
      </c>
      <c r="X43" s="8">
        <v>14764.017020528563</v>
      </c>
      <c r="Y43" s="8">
        <v>14614.217017476805</v>
      </c>
      <c r="Z43" s="8">
        <v>14164.217017476805</v>
      </c>
      <c r="AA43" s="8">
        <v>14164.217017476805</v>
      </c>
    </row>
    <row r="44" spans="1:27">
      <c r="A44" s="16" t="s">
        <v>24</v>
      </c>
      <c r="B44" s="16" t="s">
        <v>8</v>
      </c>
      <c r="C44" s="8">
        <v>4751.7649803161576</v>
      </c>
      <c r="D44" s="8">
        <v>5909.3649864196732</v>
      </c>
      <c r="E44" s="8">
        <v>6478.1649894714301</v>
      </c>
      <c r="F44" s="8">
        <v>7359.1649894714301</v>
      </c>
      <c r="G44" s="8">
        <v>7359.1649894714301</v>
      </c>
      <c r="H44" s="8">
        <v>7359.1649894714301</v>
      </c>
      <c r="I44" s="8">
        <v>7359.1649894714301</v>
      </c>
      <c r="J44" s="8">
        <v>7359.1649894714301</v>
      </c>
      <c r="K44" s="8">
        <v>7359.1649894714301</v>
      </c>
      <c r="L44" s="8">
        <v>7359.1649894714301</v>
      </c>
      <c r="M44" s="8">
        <v>7455.6090394714292</v>
      </c>
      <c r="N44" s="8">
        <v>11369.133629471427</v>
      </c>
      <c r="O44" s="8">
        <v>11393.890229471428</v>
      </c>
      <c r="P44" s="8">
        <v>11393.890229471428</v>
      </c>
      <c r="Q44" s="8">
        <v>13165.974829471426</v>
      </c>
      <c r="R44" s="8">
        <v>13165.974829471426</v>
      </c>
      <c r="S44" s="8">
        <v>14001.504289471428</v>
      </c>
      <c r="T44" s="8">
        <v>15565.660189471428</v>
      </c>
      <c r="U44" s="8">
        <v>15726.252890386955</v>
      </c>
      <c r="V44" s="8">
        <v>15694.148890295402</v>
      </c>
      <c r="W44" s="8">
        <v>19556.122090203851</v>
      </c>
      <c r="X44" s="8">
        <v>19445.722088677976</v>
      </c>
      <c r="Y44" s="8">
        <v>20202.114031152094</v>
      </c>
      <c r="Z44" s="8">
        <v>19903.21473069433</v>
      </c>
      <c r="AA44" s="8">
        <v>19704.617730572259</v>
      </c>
    </row>
    <row r="45" spans="1:27">
      <c r="A45" s="16" t="s">
        <v>24</v>
      </c>
      <c r="B45" s="16" t="s">
        <v>84</v>
      </c>
      <c r="C45" s="8">
        <v>2416.8600006103511</v>
      </c>
      <c r="D45" s="8">
        <v>3106.8600006103511</v>
      </c>
      <c r="E45" s="8">
        <v>3506.8600006103511</v>
      </c>
      <c r="F45" s="8">
        <v>5547.3328006103511</v>
      </c>
      <c r="G45" s="8">
        <v>5547.3328006103511</v>
      </c>
      <c r="H45" s="8">
        <v>5547.3328006103511</v>
      </c>
      <c r="I45" s="8">
        <v>5547.3328006103511</v>
      </c>
      <c r="J45" s="8">
        <v>5547.3328006103511</v>
      </c>
      <c r="K45" s="8">
        <v>5547.3328006103511</v>
      </c>
      <c r="L45" s="8">
        <v>5547.3328006103511</v>
      </c>
      <c r="M45" s="8">
        <v>5547.3328006103511</v>
      </c>
      <c r="N45" s="8">
        <v>5547.3328006103511</v>
      </c>
      <c r="O45" s="8">
        <v>5447.3328006103511</v>
      </c>
      <c r="P45" s="8">
        <v>5447.3328006103511</v>
      </c>
      <c r="Q45" s="8">
        <v>5447.3328006103511</v>
      </c>
      <c r="R45" s="8">
        <v>6199.0433006103503</v>
      </c>
      <c r="S45" s="8">
        <v>6149.0433006103503</v>
      </c>
      <c r="T45" s="8">
        <v>6149.0433006103503</v>
      </c>
      <c r="U45" s="8">
        <v>5949.0433006103503</v>
      </c>
      <c r="V45" s="8">
        <v>5399.0433006103503</v>
      </c>
      <c r="W45" s="8">
        <v>6708.6190006103507</v>
      </c>
      <c r="X45" s="8">
        <v>6408.6190006103516</v>
      </c>
      <c r="Y45" s="8">
        <v>7093.5768981689453</v>
      </c>
      <c r="Z45" s="8">
        <v>4907.1039981689446</v>
      </c>
      <c r="AA45" s="8">
        <v>5021.6887981689451</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84.949996948242102</v>
      </c>
      <c r="D47" s="8">
        <v>122.33000183105401</v>
      </c>
      <c r="E47" s="8">
        <v>171.89999389648401</v>
      </c>
      <c r="F47" s="8">
        <v>259.29998779296801</v>
      </c>
      <c r="G47" s="8">
        <v>341.17998695373473</v>
      </c>
      <c r="H47" s="8">
        <v>435.5500068664544</v>
      </c>
      <c r="I47" s="8">
        <v>545.05000305175781</v>
      </c>
      <c r="J47" s="8">
        <v>674.96002197265602</v>
      </c>
      <c r="K47" s="8">
        <v>823.52999877929597</v>
      </c>
      <c r="L47" s="8">
        <v>995.13000488281205</v>
      </c>
      <c r="M47" s="8">
        <v>1191.700012207031</v>
      </c>
      <c r="N47" s="8">
        <v>1411.1099548339839</v>
      </c>
      <c r="O47" s="8">
        <v>1663.3899536132781</v>
      </c>
      <c r="P47" s="8">
        <v>1937.5599975585881</v>
      </c>
      <c r="Q47" s="8">
        <v>2226.80004882812</v>
      </c>
      <c r="R47" s="8">
        <v>2538.4099731445313</v>
      </c>
      <c r="S47" s="8">
        <v>2879.8699340820281</v>
      </c>
      <c r="T47" s="8">
        <v>3246.150024414057</v>
      </c>
      <c r="U47" s="8">
        <v>3635.10009765625</v>
      </c>
      <c r="V47" s="8">
        <v>4037.8299560546802</v>
      </c>
      <c r="W47" s="8">
        <v>4453.37011718749</v>
      </c>
      <c r="X47" s="8">
        <v>4891.0599365234302</v>
      </c>
      <c r="Y47" s="8">
        <v>5348.5900878906195</v>
      </c>
      <c r="Z47" s="8">
        <v>5818.10009765625</v>
      </c>
      <c r="AA47" s="8">
        <v>6060.6799316406195</v>
      </c>
    </row>
    <row r="48" spans="1:27">
      <c r="A48" s="77" t="s">
        <v>83</v>
      </c>
      <c r="B48" s="77"/>
      <c r="C48" s="70">
        <v>22560.78299713134</v>
      </c>
      <c r="D48" s="70">
        <v>24445.763008117669</v>
      </c>
      <c r="E48" s="70">
        <v>23727.658879948722</v>
      </c>
      <c r="F48" s="70">
        <v>27484.922153845208</v>
      </c>
      <c r="G48" s="70">
        <v>27566.802153005974</v>
      </c>
      <c r="H48" s="70">
        <v>27578.87853291869</v>
      </c>
      <c r="I48" s="70">
        <v>28094.021979103996</v>
      </c>
      <c r="J48" s="70">
        <v>28368.626094024894</v>
      </c>
      <c r="K48" s="70">
        <v>28072.081080831533</v>
      </c>
      <c r="L48" s="70">
        <v>30134.341546935048</v>
      </c>
      <c r="M48" s="70">
        <v>31091.587788259269</v>
      </c>
      <c r="N48" s="70">
        <v>35765.272380886221</v>
      </c>
      <c r="O48" s="70">
        <v>35942.308979665511</v>
      </c>
      <c r="P48" s="70">
        <v>36072.079029714332</v>
      </c>
      <c r="Q48" s="70">
        <v>37935.074290983866</v>
      </c>
      <c r="R48" s="70">
        <v>40534.81360130028</v>
      </c>
      <c r="S48" s="70">
        <v>42169.759756237778</v>
      </c>
      <c r="T48" s="70">
        <v>44241.96558119871</v>
      </c>
      <c r="U48" s="70">
        <v>45435.525050707998</v>
      </c>
      <c r="V48" s="70">
        <v>44611.650909014876</v>
      </c>
      <c r="W48" s="70">
        <v>51958.084730056136</v>
      </c>
      <c r="X48" s="70">
        <v>51985.374547866202</v>
      </c>
      <c r="Y48" s="70">
        <v>54807.639236214345</v>
      </c>
      <c r="Z48" s="70">
        <v>51822.777045522213</v>
      </c>
      <c r="AA48" s="70">
        <v>51423.344679384507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4275</v>
      </c>
      <c r="E52" s="8">
        <v>2825</v>
      </c>
      <c r="F52" s="8">
        <v>580</v>
      </c>
      <c r="G52" s="8">
        <v>308.66663</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1900</v>
      </c>
      <c r="F55" s="8">
        <v>1900</v>
      </c>
      <c r="G55" s="8">
        <v>1900</v>
      </c>
      <c r="H55" s="8">
        <v>1900</v>
      </c>
      <c r="I55" s="8">
        <v>1900</v>
      </c>
      <c r="J55" s="8">
        <v>1730</v>
      </c>
      <c r="K55" s="8">
        <v>1730</v>
      </c>
      <c r="L55" s="8">
        <v>1808.9120499999999</v>
      </c>
      <c r="M55" s="8">
        <v>1808.9120499999999</v>
      </c>
      <c r="N55" s="8">
        <v>1825.8344099999999</v>
      </c>
      <c r="O55" s="8">
        <v>1825.8344099999999</v>
      </c>
      <c r="P55" s="8">
        <v>1385.8344099999999</v>
      </c>
      <c r="Q55" s="8">
        <v>1385.8344099999999</v>
      </c>
      <c r="R55" s="8">
        <v>3353.0237000000002</v>
      </c>
      <c r="S55" s="8">
        <v>3259.0237000000002</v>
      </c>
      <c r="T55" s="8">
        <v>3548.6923999999999</v>
      </c>
      <c r="U55" s="8">
        <v>3548.6923999999999</v>
      </c>
      <c r="V55" s="8">
        <v>3548.6923999999999</v>
      </c>
      <c r="W55" s="8">
        <v>3548.6923999999999</v>
      </c>
      <c r="X55" s="8">
        <v>2964.6923999999999</v>
      </c>
      <c r="Y55" s="8">
        <v>2964.6923999999999</v>
      </c>
      <c r="Z55" s="8">
        <v>2964.6923999999999</v>
      </c>
      <c r="AA55" s="8">
        <v>3743.1848</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5416.2599945068323</v>
      </c>
      <c r="E58" s="8">
        <v>5916.2599945068323</v>
      </c>
      <c r="F58" s="8">
        <v>8660.4999545068331</v>
      </c>
      <c r="G58" s="8">
        <v>8863.7599490136672</v>
      </c>
      <c r="H58" s="8">
        <v>9363.7599490136672</v>
      </c>
      <c r="I58" s="8">
        <v>10030.759949013667</v>
      </c>
      <c r="J58" s="8">
        <v>10860.330409013668</v>
      </c>
      <c r="K58" s="8">
        <v>13379.817312013667</v>
      </c>
      <c r="L58" s="8">
        <v>13851.587812013668</v>
      </c>
      <c r="M58" s="8">
        <v>14851.587812013668</v>
      </c>
      <c r="N58" s="8">
        <v>15784.387815065425</v>
      </c>
      <c r="O58" s="8">
        <v>16364.387645065424</v>
      </c>
      <c r="P58" s="8">
        <v>17364.387615065425</v>
      </c>
      <c r="Q58" s="8">
        <v>17076.087619643062</v>
      </c>
      <c r="R58" s="8">
        <v>17076.087619643062</v>
      </c>
      <c r="S58" s="8">
        <v>17253.242420406001</v>
      </c>
      <c r="T58" s="8">
        <v>17457.187757354244</v>
      </c>
      <c r="U58" s="8">
        <v>17345.736457406001</v>
      </c>
      <c r="V58" s="8">
        <v>16725.547299847411</v>
      </c>
      <c r="W58" s="8">
        <v>18227.896579847409</v>
      </c>
      <c r="X58" s="8">
        <v>18260.956439084472</v>
      </c>
      <c r="Y58" s="8">
        <v>18260.956439084472</v>
      </c>
      <c r="Z58" s="8">
        <v>17602.85645586914</v>
      </c>
      <c r="AA58" s="8">
        <v>17545.256457395019</v>
      </c>
    </row>
    <row r="59" spans="1:27">
      <c r="A59" s="16" t="s">
        <v>25</v>
      </c>
      <c r="B59" s="16" t="s">
        <v>8</v>
      </c>
      <c r="C59" s="8">
        <v>1359.9500045776354</v>
      </c>
      <c r="D59" s="8">
        <v>3564.3830070495574</v>
      </c>
      <c r="E59" s="8">
        <v>4156.9230232238724</v>
      </c>
      <c r="F59" s="8">
        <v>4517.4030232238729</v>
      </c>
      <c r="G59" s="8">
        <v>4517.4030232238729</v>
      </c>
      <c r="H59" s="8">
        <v>4517.4030232238729</v>
      </c>
      <c r="I59" s="8">
        <v>4517.4030232238729</v>
      </c>
      <c r="J59" s="8">
        <v>4517.4030232238729</v>
      </c>
      <c r="K59" s="8">
        <v>6235.5907232238724</v>
      </c>
      <c r="L59" s="8">
        <v>6235.5907232238724</v>
      </c>
      <c r="M59" s="8">
        <v>6235.5907232238724</v>
      </c>
      <c r="N59" s="8">
        <v>6235.5907232238724</v>
      </c>
      <c r="O59" s="8">
        <v>6235.5907232238724</v>
      </c>
      <c r="P59" s="8">
        <v>6235.5907232238724</v>
      </c>
      <c r="Q59" s="8">
        <v>6235.5907232238724</v>
      </c>
      <c r="R59" s="8">
        <v>6235.5907232238724</v>
      </c>
      <c r="S59" s="8">
        <v>6235.5907232238724</v>
      </c>
      <c r="T59" s="8">
        <v>6235.5907232238724</v>
      </c>
      <c r="U59" s="8">
        <v>6125.1107198669397</v>
      </c>
      <c r="V59" s="8">
        <v>6094.0077192260705</v>
      </c>
      <c r="W59" s="8">
        <v>6094.0077192260705</v>
      </c>
      <c r="X59" s="8">
        <v>6094.0077192260705</v>
      </c>
      <c r="Y59" s="8">
        <v>6004.5724158691373</v>
      </c>
      <c r="Z59" s="8">
        <v>5607.1224189208951</v>
      </c>
      <c r="AA59" s="8">
        <v>5514.5624213623014</v>
      </c>
    </row>
    <row r="60" spans="1:27">
      <c r="A60" s="16" t="s">
        <v>25</v>
      </c>
      <c r="B60" s="16" t="s">
        <v>84</v>
      </c>
      <c r="C60" s="8">
        <v>2049.8000011444078</v>
      </c>
      <c r="D60" s="8">
        <v>3753.7900028228746</v>
      </c>
      <c r="E60" s="8">
        <v>4827.5399875640851</v>
      </c>
      <c r="F60" s="8">
        <v>8702.5385875640841</v>
      </c>
      <c r="G60" s="8">
        <v>8702.5385875640841</v>
      </c>
      <c r="H60" s="8">
        <v>8702.5385875640841</v>
      </c>
      <c r="I60" s="8">
        <v>8702.5385875640841</v>
      </c>
      <c r="J60" s="8">
        <v>8647.208587640378</v>
      </c>
      <c r="K60" s="8">
        <v>9657.3100876403787</v>
      </c>
      <c r="L60" s="8">
        <v>9657.3100876403787</v>
      </c>
      <c r="M60" s="8">
        <v>9657.3100876403787</v>
      </c>
      <c r="N60" s="8">
        <v>9657.3100876403787</v>
      </c>
      <c r="O60" s="8">
        <v>9652.3100876403787</v>
      </c>
      <c r="P60" s="8">
        <v>9652.3100876403787</v>
      </c>
      <c r="Q60" s="8">
        <v>9652.3100876403787</v>
      </c>
      <c r="R60" s="8">
        <v>9352.3100876403787</v>
      </c>
      <c r="S60" s="8">
        <v>9352.3100876403787</v>
      </c>
      <c r="T60" s="8">
        <v>9152.2400803161599</v>
      </c>
      <c r="U60" s="8">
        <v>8952.2400803161599</v>
      </c>
      <c r="V60" s="8">
        <v>8852.2400803161599</v>
      </c>
      <c r="W60" s="8">
        <v>8362.2400803161599</v>
      </c>
      <c r="X60" s="8">
        <v>8262.2400803161599</v>
      </c>
      <c r="Y60" s="8">
        <v>8262.2400803161599</v>
      </c>
      <c r="Z60" s="8">
        <v>4367.2414803161601</v>
      </c>
      <c r="AA60" s="8">
        <v>3767.2414803161601</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114.059997558593</v>
      </c>
      <c r="D62" s="8">
        <v>160.27999877929599</v>
      </c>
      <c r="E62" s="8">
        <v>216.5</v>
      </c>
      <c r="F62" s="8">
        <v>316.69000244140602</v>
      </c>
      <c r="G62" s="8">
        <v>408.63001060485823</v>
      </c>
      <c r="H62" s="8">
        <v>514.71000289916947</v>
      </c>
      <c r="I62" s="8">
        <v>637.18997955322186</v>
      </c>
      <c r="J62" s="8">
        <v>779.40998840331906</v>
      </c>
      <c r="K62" s="8">
        <v>931.30001831054608</v>
      </c>
      <c r="L62" s="8">
        <v>1109.9199829101551</v>
      </c>
      <c r="M62" s="8">
        <v>1323.1300354003899</v>
      </c>
      <c r="N62" s="8">
        <v>1566.3199768066349</v>
      </c>
      <c r="O62" s="8">
        <v>1838.15002441406</v>
      </c>
      <c r="P62" s="8">
        <v>2136.809997558591</v>
      </c>
      <c r="Q62" s="8">
        <v>2453.2900390625</v>
      </c>
      <c r="R62" s="8">
        <v>2794.9199829101481</v>
      </c>
      <c r="S62" s="8">
        <v>3172.30004882812</v>
      </c>
      <c r="T62" s="8">
        <v>3574.4798583984302</v>
      </c>
      <c r="U62" s="8">
        <v>4004.3798828125</v>
      </c>
      <c r="V62" s="8">
        <v>4454.77001953124</v>
      </c>
      <c r="W62" s="8">
        <v>4925.06005859375</v>
      </c>
      <c r="X62" s="8">
        <v>5419.1701660156195</v>
      </c>
      <c r="Y62" s="8">
        <v>5938.1101074218695</v>
      </c>
      <c r="Z62" s="8">
        <v>6482.06005859374</v>
      </c>
      <c r="AA62" s="8">
        <v>6787.1198730468695</v>
      </c>
    </row>
    <row r="63" spans="1:27">
      <c r="A63" s="77" t="s">
        <v>83</v>
      </c>
      <c r="B63" s="77"/>
      <c r="C63" s="70">
        <v>18290.58998680114</v>
      </c>
      <c r="D63" s="70">
        <v>21848.732992172234</v>
      </c>
      <c r="E63" s="70">
        <v>22621.242994308464</v>
      </c>
      <c r="F63" s="70">
        <v>27456.151556749865</v>
      </c>
      <c r="G63" s="70">
        <v>27480.018189420152</v>
      </c>
      <c r="H63" s="70">
        <v>27777.431551714464</v>
      </c>
      <c r="I63" s="70">
        <v>28566.911528368517</v>
      </c>
      <c r="J63" s="70">
        <v>29313.371997294911</v>
      </c>
      <c r="K63" s="70">
        <v>34713.038130202134</v>
      </c>
      <c r="L63" s="70">
        <v>35442.340644801749</v>
      </c>
      <c r="M63" s="70">
        <v>36655.550697291983</v>
      </c>
      <c r="N63" s="70">
        <v>37848.46300174998</v>
      </c>
      <c r="O63" s="70">
        <v>38695.29287935741</v>
      </c>
      <c r="P63" s="70">
        <v>39053.952822501938</v>
      </c>
      <c r="Q63" s="70">
        <v>39082.132868583481</v>
      </c>
      <c r="R63" s="70">
        <v>41090.952102431133</v>
      </c>
      <c r="S63" s="70">
        <v>41551.48696911204</v>
      </c>
      <c r="T63" s="70">
        <v>42247.210808306379</v>
      </c>
      <c r="U63" s="70">
        <v>42255.179529415269</v>
      </c>
      <c r="V63" s="70">
        <v>41954.277507934552</v>
      </c>
      <c r="W63" s="70">
        <v>43436.916826997061</v>
      </c>
      <c r="X63" s="70">
        <v>43280.086793655988</v>
      </c>
      <c r="Y63" s="70">
        <v>43709.59143170531</v>
      </c>
      <c r="Z63" s="70">
        <v>39302.992802713612</v>
      </c>
      <c r="AA63" s="70">
        <v>39636.385021134018</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825.23799923706031</v>
      </c>
      <c r="O70" s="8">
        <v>825.23799923706031</v>
      </c>
      <c r="P70" s="8">
        <v>825.23799923706031</v>
      </c>
      <c r="Q70" s="8">
        <v>825.23799923706031</v>
      </c>
      <c r="R70" s="8">
        <v>825.23799923706031</v>
      </c>
      <c r="S70" s="8">
        <v>825.23799923706031</v>
      </c>
      <c r="T70" s="8">
        <v>825.23799923706031</v>
      </c>
      <c r="U70" s="8">
        <v>813.1005392370605</v>
      </c>
      <c r="V70" s="8">
        <v>813.1005392370605</v>
      </c>
      <c r="W70" s="8">
        <v>659.1005392370605</v>
      </c>
      <c r="X70" s="8">
        <v>659.1005392370605</v>
      </c>
      <c r="Y70" s="8">
        <v>659.1005392370605</v>
      </c>
      <c r="Z70" s="8">
        <v>659.1005392370605</v>
      </c>
      <c r="AA70" s="8">
        <v>768.13861923706042</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3052.0099983215282</v>
      </c>
      <c r="E73" s="8">
        <v>3052.0099983215282</v>
      </c>
      <c r="F73" s="8">
        <v>3402.2157483215283</v>
      </c>
      <c r="G73" s="8">
        <v>3336.2157483215283</v>
      </c>
      <c r="H73" s="8">
        <v>3245.4657483215283</v>
      </c>
      <c r="I73" s="8">
        <v>3245.4657483215283</v>
      </c>
      <c r="J73" s="8">
        <v>3113.7657513732861</v>
      </c>
      <c r="K73" s="8">
        <v>3113.7657513732861</v>
      </c>
      <c r="L73" s="8">
        <v>2845.8657498474072</v>
      </c>
      <c r="M73" s="8">
        <v>2882.5791167956504</v>
      </c>
      <c r="N73" s="8">
        <v>4177.0434527956504</v>
      </c>
      <c r="O73" s="8">
        <v>4230.6528167956503</v>
      </c>
      <c r="P73" s="8">
        <v>4043.5296060327105</v>
      </c>
      <c r="Q73" s="8">
        <v>4029.9748260327106</v>
      </c>
      <c r="R73" s="8">
        <v>4158.6254760327101</v>
      </c>
      <c r="S73" s="8">
        <v>4191.8669860327109</v>
      </c>
      <c r="T73" s="8">
        <v>3978.0069854223602</v>
      </c>
      <c r="U73" s="8">
        <v>4469.0842454223603</v>
      </c>
      <c r="V73" s="8">
        <v>4256.6842438964813</v>
      </c>
      <c r="W73" s="8">
        <v>4650.9501738964818</v>
      </c>
      <c r="X73" s="8">
        <v>4650.9501738964818</v>
      </c>
      <c r="Y73" s="8">
        <v>4466.7355738964816</v>
      </c>
      <c r="Z73" s="8">
        <v>4263.2355738964816</v>
      </c>
      <c r="AA73" s="8">
        <v>4263.2355738964816</v>
      </c>
    </row>
    <row r="74" spans="1:27">
      <c r="A74" s="16" t="s">
        <v>26</v>
      </c>
      <c r="B74" s="16" t="s">
        <v>8</v>
      </c>
      <c r="C74" s="8">
        <v>682.98999595642067</v>
      </c>
      <c r="D74" s="8">
        <v>938.7499904632557</v>
      </c>
      <c r="E74" s="8">
        <v>938.7499904632557</v>
      </c>
      <c r="F74" s="8">
        <v>1498.7441904632556</v>
      </c>
      <c r="G74" s="8">
        <v>1498.7441904632556</v>
      </c>
      <c r="H74" s="8">
        <v>1492.6241905776965</v>
      </c>
      <c r="I74" s="8">
        <v>1492.6241905776965</v>
      </c>
      <c r="J74" s="8">
        <v>1492.6241905776965</v>
      </c>
      <c r="K74" s="8">
        <v>1492.6241905776965</v>
      </c>
      <c r="L74" s="8">
        <v>1492.6241905776965</v>
      </c>
      <c r="M74" s="8">
        <v>1492.6241905776965</v>
      </c>
      <c r="N74" s="8">
        <v>1548.1290856570965</v>
      </c>
      <c r="O74" s="8">
        <v>1548.1290856577366</v>
      </c>
      <c r="P74" s="8">
        <v>1548.1290856595965</v>
      </c>
      <c r="Q74" s="8">
        <v>1548.1290856627165</v>
      </c>
      <c r="R74" s="8">
        <v>2076.6702913406361</v>
      </c>
      <c r="S74" s="8">
        <v>2076.6702913406361</v>
      </c>
      <c r="T74" s="8">
        <v>3521.460711340636</v>
      </c>
      <c r="U74" s="8">
        <v>3251.460711340636</v>
      </c>
      <c r="V74" s="8">
        <v>3233.080711226195</v>
      </c>
      <c r="W74" s="8">
        <v>3233.080711226195</v>
      </c>
      <c r="X74" s="8">
        <v>3153.8807142779528</v>
      </c>
      <c r="Y74" s="8">
        <v>3153.8807142779528</v>
      </c>
      <c r="Z74" s="8">
        <v>3045.8807142779528</v>
      </c>
      <c r="AA74" s="8">
        <v>3045.8807142779528</v>
      </c>
    </row>
    <row r="75" spans="1:27">
      <c r="A75" s="16" t="s">
        <v>26</v>
      </c>
      <c r="B75" s="16" t="s">
        <v>84</v>
      </c>
      <c r="C75" s="8">
        <v>1051.0699992179871</v>
      </c>
      <c r="D75" s="8">
        <v>1674.0699992179871</v>
      </c>
      <c r="E75" s="8">
        <v>1674.0699992179871</v>
      </c>
      <c r="F75" s="8">
        <v>2121.069976217987</v>
      </c>
      <c r="G75" s="8">
        <v>2091.069976217987</v>
      </c>
      <c r="H75" s="8">
        <v>2091.069976217987</v>
      </c>
      <c r="I75" s="8">
        <v>2091.069976217987</v>
      </c>
      <c r="J75" s="8">
        <v>2091.069976217987</v>
      </c>
      <c r="K75" s="8">
        <v>2066.069976217987</v>
      </c>
      <c r="L75" s="8">
        <v>2066.069976217987</v>
      </c>
      <c r="M75" s="8">
        <v>2066.069976217987</v>
      </c>
      <c r="N75" s="8">
        <v>2066.069976217987</v>
      </c>
      <c r="O75" s="8">
        <v>2066.069976217987</v>
      </c>
      <c r="P75" s="8">
        <v>2066.069976217987</v>
      </c>
      <c r="Q75" s="8">
        <v>2066.069976217987</v>
      </c>
      <c r="R75" s="8">
        <v>2158.2270292370604</v>
      </c>
      <c r="S75" s="8">
        <v>2158.2270292370604</v>
      </c>
      <c r="T75" s="8">
        <v>1900.2270292370606</v>
      </c>
      <c r="U75" s="8">
        <v>1711.4674792370606</v>
      </c>
      <c r="V75" s="8">
        <v>1701.4674792370606</v>
      </c>
      <c r="W75" s="8">
        <v>1641.4674792370606</v>
      </c>
      <c r="X75" s="8">
        <v>1641.4674792370606</v>
      </c>
      <c r="Y75" s="8">
        <v>1590.6674800000001</v>
      </c>
      <c r="Z75" s="8">
        <v>1032.6675</v>
      </c>
      <c r="AA75" s="8">
        <v>1089.9829300000001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143.03999328613199</v>
      </c>
      <c r="D77" s="8">
        <v>178.88000488281199</v>
      </c>
      <c r="E77" s="8">
        <v>219.42999267578099</v>
      </c>
      <c r="F77" s="8">
        <v>233.21000671386699</v>
      </c>
      <c r="G77" s="8">
        <v>272.42000722885058</v>
      </c>
      <c r="H77" s="8">
        <v>317.35999774932782</v>
      </c>
      <c r="I77" s="8">
        <v>368.0200004577635</v>
      </c>
      <c r="J77" s="8">
        <v>424.38001060485823</v>
      </c>
      <c r="K77" s="8">
        <v>483.53000640869089</v>
      </c>
      <c r="L77" s="8">
        <v>550.83000564575138</v>
      </c>
      <c r="M77" s="8">
        <v>627.77000427246003</v>
      </c>
      <c r="N77" s="8">
        <v>714.04997253417901</v>
      </c>
      <c r="O77" s="8">
        <v>810.29002380370991</v>
      </c>
      <c r="P77" s="8">
        <v>910.18998718261696</v>
      </c>
      <c r="Q77" s="8">
        <v>1018.7000274658191</v>
      </c>
      <c r="R77" s="8">
        <v>1133.869979858398</v>
      </c>
      <c r="S77" s="8">
        <v>1258.9200134277339</v>
      </c>
      <c r="T77" s="8">
        <v>1391.30004882812</v>
      </c>
      <c r="U77" s="8">
        <v>1529.1799621581949</v>
      </c>
      <c r="V77" s="8">
        <v>1671.1399841308539</v>
      </c>
      <c r="W77" s="8">
        <v>1814.9399719238249</v>
      </c>
      <c r="X77" s="8">
        <v>1962.860046386711</v>
      </c>
      <c r="Y77" s="8">
        <v>2117.2600097656223</v>
      </c>
      <c r="Z77" s="8">
        <v>2274.0300292968723</v>
      </c>
      <c r="AA77" s="8">
        <v>2355.5200195312473</v>
      </c>
    </row>
    <row r="78" spans="1:27">
      <c r="A78" s="77" t="s">
        <v>83</v>
      </c>
      <c r="B78" s="77"/>
      <c r="C78" s="70">
        <v>6808.9699835777228</v>
      </c>
      <c r="D78" s="70">
        <v>8013.3699774742054</v>
      </c>
      <c r="E78" s="70">
        <v>7737.419965267175</v>
      </c>
      <c r="F78" s="70">
        <v>9108.3999063052597</v>
      </c>
      <c r="G78" s="70">
        <v>8805.6099068202439</v>
      </c>
      <c r="H78" s="70">
        <v>8753.6798974551621</v>
      </c>
      <c r="I78" s="70">
        <v>8527.4799148120346</v>
      </c>
      <c r="J78" s="70">
        <v>8452.1399280108872</v>
      </c>
      <c r="K78" s="70">
        <v>8486.2899238147202</v>
      </c>
      <c r="L78" s="70">
        <v>8205.6899215259018</v>
      </c>
      <c r="M78" s="70">
        <v>8319.3432871008554</v>
      </c>
      <c r="N78" s="70">
        <v>9330.5304864419741</v>
      </c>
      <c r="O78" s="70">
        <v>9480.3799017121437</v>
      </c>
      <c r="P78" s="70">
        <v>9393.1566543299705</v>
      </c>
      <c r="Q78" s="70">
        <v>9488.1119146162928</v>
      </c>
      <c r="R78" s="70">
        <v>10352.630775705866</v>
      </c>
      <c r="S78" s="70">
        <v>10510.922319275203</v>
      </c>
      <c r="T78" s="70">
        <v>11616.232774065238</v>
      </c>
      <c r="U78" s="70">
        <v>11774.292937395312</v>
      </c>
      <c r="V78" s="70">
        <v>11675.472957727652</v>
      </c>
      <c r="W78" s="70">
        <v>11999.538875520622</v>
      </c>
      <c r="X78" s="70">
        <v>12068.258953035267</v>
      </c>
      <c r="Y78" s="70">
        <v>11987.644317177117</v>
      </c>
      <c r="Z78" s="70">
        <v>11274.914356708367</v>
      </c>
      <c r="AA78" s="70">
        <v>11522.757856942742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1171.4406984741208</v>
      </c>
      <c r="E88" s="8">
        <v>1487.424858474121</v>
      </c>
      <c r="F88" s="8">
        <v>1799.1866084741209</v>
      </c>
      <c r="G88" s="8">
        <v>1918.872018474121</v>
      </c>
      <c r="H88" s="8">
        <v>2038.5574184741208</v>
      </c>
      <c r="I88" s="8">
        <v>2158.2428084741209</v>
      </c>
      <c r="J88" s="8">
        <v>2277.9282384741209</v>
      </c>
      <c r="K88" s="8">
        <v>2397.6135684741212</v>
      </c>
      <c r="L88" s="8">
        <v>2517.2990184741211</v>
      </c>
      <c r="M88" s="8">
        <v>2639.9021284741211</v>
      </c>
      <c r="N88" s="8">
        <v>2775.0465984741213</v>
      </c>
      <c r="O88" s="8">
        <v>2894.7319984741212</v>
      </c>
      <c r="P88" s="8">
        <v>3015.9308684741209</v>
      </c>
      <c r="Q88" s="8">
        <v>3015.9308684741209</v>
      </c>
      <c r="R88" s="8">
        <v>3015.9308684741209</v>
      </c>
      <c r="S88" s="8">
        <v>3015.9308684741209</v>
      </c>
      <c r="T88" s="8">
        <v>3015.9308684741209</v>
      </c>
      <c r="U88" s="8">
        <v>2871.9308684741209</v>
      </c>
      <c r="V88" s="8">
        <v>2871.9308684741209</v>
      </c>
      <c r="W88" s="8">
        <v>2871.9308684741209</v>
      </c>
      <c r="X88" s="8">
        <v>2871.9308684741209</v>
      </c>
      <c r="Y88" s="8">
        <v>2871.9308684741209</v>
      </c>
      <c r="Z88" s="8">
        <v>2871.9308684741209</v>
      </c>
      <c r="AA88" s="8">
        <v>2564.1808684741209</v>
      </c>
    </row>
    <row r="89" spans="1:27">
      <c r="A89" s="16" t="s">
        <v>27</v>
      </c>
      <c r="B89" s="16" t="s">
        <v>8</v>
      </c>
      <c r="C89" s="8">
        <v>0</v>
      </c>
      <c r="D89" s="8">
        <v>0</v>
      </c>
      <c r="E89" s="8">
        <v>360.79998779296801</v>
      </c>
      <c r="F89" s="8">
        <v>360.79998779296801</v>
      </c>
      <c r="G89" s="8">
        <v>360.79998779296801</v>
      </c>
      <c r="H89" s="8">
        <v>360.79998779296801</v>
      </c>
      <c r="I89" s="8">
        <v>360.79998779296801</v>
      </c>
      <c r="J89" s="8">
        <v>360.79998779296801</v>
      </c>
      <c r="K89" s="8">
        <v>360.79998779296801</v>
      </c>
      <c r="L89" s="8">
        <v>360.79998779296801</v>
      </c>
      <c r="M89" s="8">
        <v>360.79998779296801</v>
      </c>
      <c r="N89" s="8">
        <v>360.79998779296801</v>
      </c>
      <c r="O89" s="8">
        <v>360.79998779296801</v>
      </c>
      <c r="P89" s="8">
        <v>360.79998779296801</v>
      </c>
      <c r="Q89" s="8">
        <v>360.79998779296801</v>
      </c>
      <c r="R89" s="8">
        <v>360.79998779296801</v>
      </c>
      <c r="S89" s="8">
        <v>360.79998779296801</v>
      </c>
      <c r="T89" s="8">
        <v>360.79998779296801</v>
      </c>
      <c r="U89" s="8">
        <v>360.79998779296801</v>
      </c>
      <c r="V89" s="8">
        <v>360.79998779296801</v>
      </c>
      <c r="W89" s="8">
        <v>360.79998779296801</v>
      </c>
      <c r="X89" s="8">
        <v>360.79998779296801</v>
      </c>
      <c r="Y89" s="8">
        <v>360.79998779296801</v>
      </c>
      <c r="Z89" s="8">
        <v>360.79998779296801</v>
      </c>
      <c r="AA89" s="8">
        <v>360.79998779296801</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5.9699997901916504</v>
      </c>
      <c r="D92" s="8">
        <v>9</v>
      </c>
      <c r="E92" s="8">
        <v>12.689999580383301</v>
      </c>
      <c r="F92" s="8">
        <v>20.2600002288818</v>
      </c>
      <c r="G92" s="8">
        <v>25.730000317096628</v>
      </c>
      <c r="H92" s="8">
        <v>31.799999594688337</v>
      </c>
      <c r="I92" s="8">
        <v>39.130001783370879</v>
      </c>
      <c r="J92" s="8">
        <v>47.249999046325627</v>
      </c>
      <c r="K92" s="8">
        <v>56.330000400543135</v>
      </c>
      <c r="L92" s="8">
        <v>67.300001144409094</v>
      </c>
      <c r="M92" s="8">
        <v>81.189998626708899</v>
      </c>
      <c r="N92" s="8">
        <v>96.510000228881708</v>
      </c>
      <c r="O92" s="8">
        <v>114.6299972534179</v>
      </c>
      <c r="P92" s="8">
        <v>133.55000305175781</v>
      </c>
      <c r="Q92" s="8">
        <v>154.5</v>
      </c>
      <c r="R92" s="8">
        <v>177.2200012207029</v>
      </c>
      <c r="S92" s="8">
        <v>202.38999938964781</v>
      </c>
      <c r="T92" s="8">
        <v>229.35000610351477</v>
      </c>
      <c r="U92" s="8">
        <v>258.37999725341791</v>
      </c>
      <c r="V92" s="8">
        <v>288.77000427246003</v>
      </c>
      <c r="W92" s="8">
        <v>320.49999999999898</v>
      </c>
      <c r="X92" s="8">
        <v>353.91999816894395</v>
      </c>
      <c r="Y92" s="8">
        <v>388.97999572753901</v>
      </c>
      <c r="Z92" s="8">
        <v>425.67001342773398</v>
      </c>
      <c r="AA92" s="8">
        <v>445.08999633789</v>
      </c>
    </row>
    <row r="93" spans="1:27">
      <c r="A93" s="77" t="s">
        <v>83</v>
      </c>
      <c r="B93" s="77"/>
      <c r="C93" s="70">
        <v>3364.3199982643127</v>
      </c>
      <c r="D93" s="70">
        <v>3975.4406984741208</v>
      </c>
      <c r="E93" s="70">
        <v>4655.914845847472</v>
      </c>
      <c r="F93" s="70">
        <v>4975.2465964959711</v>
      </c>
      <c r="G93" s="70">
        <v>5440.3020004806694</v>
      </c>
      <c r="H93" s="70">
        <v>5566.0573997582605</v>
      </c>
      <c r="I93" s="70">
        <v>5693.0727919469437</v>
      </c>
      <c r="J93" s="70">
        <v>5820.8782192098979</v>
      </c>
      <c r="K93" s="70">
        <v>5949.6435505641157</v>
      </c>
      <c r="L93" s="70">
        <v>6080.2990013079825</v>
      </c>
      <c r="M93" s="70">
        <v>6216.7921087902823</v>
      </c>
      <c r="N93" s="70">
        <v>6367.2565803924545</v>
      </c>
      <c r="O93" s="70">
        <v>6505.0619774169909</v>
      </c>
      <c r="P93" s="70">
        <v>6645.1808532153309</v>
      </c>
      <c r="Q93" s="70">
        <v>6546.1308501635731</v>
      </c>
      <c r="R93" s="70">
        <v>6568.8508513842762</v>
      </c>
      <c r="S93" s="70">
        <v>6594.0208495532206</v>
      </c>
      <c r="T93" s="70">
        <v>6620.9808562670878</v>
      </c>
      <c r="U93" s="70">
        <v>6506.0108474169911</v>
      </c>
      <c r="V93" s="70">
        <v>6536.4008544360331</v>
      </c>
      <c r="W93" s="70">
        <v>6568.1308501635722</v>
      </c>
      <c r="X93" s="70">
        <v>6601.5508483325175</v>
      </c>
      <c r="Y93" s="70">
        <v>6636.6108458911121</v>
      </c>
      <c r="Z93" s="70">
        <v>6673.3008635913075</v>
      </c>
      <c r="AA93" s="70">
        <v>6118.9708465014628</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12480.839999675747</v>
      </c>
      <c r="E98" s="8">
        <v>14054.589984416958</v>
      </c>
      <c r="F98" s="8">
        <v>21727.589961416958</v>
      </c>
      <c r="G98" s="8">
        <v>21697.589961416958</v>
      </c>
      <c r="H98" s="8">
        <v>21897.589961416961</v>
      </c>
      <c r="I98" s="8">
        <v>21897.589961416961</v>
      </c>
      <c r="J98" s="8">
        <v>22410.23136149325</v>
      </c>
      <c r="K98" s="8">
        <v>23395.332861493251</v>
      </c>
      <c r="L98" s="8">
        <v>23395.332861493251</v>
      </c>
      <c r="M98" s="8">
        <v>23345.332861493251</v>
      </c>
      <c r="N98" s="8">
        <v>23345.332861493251</v>
      </c>
      <c r="O98" s="8">
        <v>23240.332861493251</v>
      </c>
      <c r="P98" s="8">
        <v>23240.332861493251</v>
      </c>
      <c r="Q98" s="8">
        <v>23175.332861493251</v>
      </c>
      <c r="R98" s="8">
        <v>23719.200414512321</v>
      </c>
      <c r="S98" s="8">
        <v>23669.200414512321</v>
      </c>
      <c r="T98" s="8">
        <v>23161.130407188102</v>
      </c>
      <c r="U98" s="8">
        <v>22472.370857188103</v>
      </c>
      <c r="V98" s="8">
        <v>21784.770856806634</v>
      </c>
      <c r="W98" s="8">
        <v>21994.346556806635</v>
      </c>
      <c r="X98" s="8">
        <v>21494.346556806635</v>
      </c>
      <c r="Y98" s="8">
        <v>22028.184455433347</v>
      </c>
      <c r="Z98" s="8">
        <v>14278.184375433346</v>
      </c>
      <c r="AA98" s="8">
        <v>13850.084605433347</v>
      </c>
    </row>
    <row r="99" spans="1:27" collapsed="1">
      <c r="A99" s="16" t="s">
        <v>17</v>
      </c>
      <c r="B99" s="16" t="s">
        <v>188</v>
      </c>
      <c r="C99" s="8">
        <v>1560</v>
      </c>
      <c r="D99" s="8">
        <v>1560</v>
      </c>
      <c r="E99" s="8">
        <v>1560</v>
      </c>
      <c r="F99" s="8">
        <v>4410</v>
      </c>
      <c r="G99" s="8">
        <v>4410</v>
      </c>
      <c r="H99" s="8">
        <v>4410</v>
      </c>
      <c r="I99" s="8">
        <v>4410</v>
      </c>
      <c r="J99" s="8">
        <v>4410</v>
      </c>
      <c r="K99" s="8">
        <v>4410</v>
      </c>
      <c r="L99" s="8">
        <v>6408</v>
      </c>
      <c r="M99" s="8">
        <v>6408</v>
      </c>
      <c r="N99" s="8">
        <v>6408</v>
      </c>
      <c r="O99" s="8">
        <v>6408</v>
      </c>
      <c r="P99" s="8">
        <v>6408</v>
      </c>
      <c r="Q99" s="8">
        <v>6408</v>
      </c>
      <c r="R99" s="8">
        <v>6408</v>
      </c>
      <c r="S99" s="8">
        <v>6408</v>
      </c>
      <c r="T99" s="8">
        <v>6408</v>
      </c>
      <c r="U99" s="8">
        <v>6408</v>
      </c>
      <c r="V99" s="8">
        <v>6408</v>
      </c>
      <c r="W99" s="8">
        <v>6408</v>
      </c>
      <c r="X99" s="8">
        <v>6408</v>
      </c>
      <c r="Y99" s="8">
        <v>6408</v>
      </c>
      <c r="Z99" s="8">
        <v>6408</v>
      </c>
      <c r="AA99" s="8">
        <v>6408</v>
      </c>
    </row>
    <row r="100" spans="1:27">
      <c r="A100" s="16" t="s">
        <v>17</v>
      </c>
      <c r="B100" s="16" t="s">
        <v>94</v>
      </c>
      <c r="C100" s="8">
        <v>560.71998453140077</v>
      </c>
      <c r="D100" s="8">
        <v>757.83000183105196</v>
      </c>
      <c r="E100" s="8">
        <v>999.78997516631932</v>
      </c>
      <c r="F100" s="8">
        <v>1339.3899898529039</v>
      </c>
      <c r="G100" s="8">
        <v>1678.9999831318833</v>
      </c>
      <c r="H100" s="8">
        <v>2065.6799787282921</v>
      </c>
      <c r="I100" s="8">
        <v>2515.6600043773642</v>
      </c>
      <c r="J100" s="8">
        <v>3029.1199998855573</v>
      </c>
      <c r="K100" s="8">
        <v>3572.280066013333</v>
      </c>
      <c r="L100" s="8">
        <v>4202.1699848174976</v>
      </c>
      <c r="M100" s="8">
        <v>4958.6400260925202</v>
      </c>
      <c r="N100" s="8">
        <v>5808.5099544525046</v>
      </c>
      <c r="O100" s="8">
        <v>6774.0400161743073</v>
      </c>
      <c r="P100" s="8">
        <v>7821.3199462890516</v>
      </c>
      <c r="Q100" s="8">
        <v>8943.3200836181568</v>
      </c>
      <c r="R100" s="8">
        <v>10148.9699859619</v>
      </c>
      <c r="S100" s="8">
        <v>11471.569961547841</v>
      </c>
      <c r="T100" s="8">
        <v>12877.209869384742</v>
      </c>
      <c r="U100" s="8">
        <v>14372.240013122544</v>
      </c>
      <c r="V100" s="8">
        <v>15924.399856567354</v>
      </c>
      <c r="W100" s="8">
        <v>17535.530059814435</v>
      </c>
      <c r="X100" s="8">
        <v>19218.190322875955</v>
      </c>
      <c r="Y100" s="8">
        <v>20977.850112915021</v>
      </c>
      <c r="Z100" s="8">
        <v>22803.040130615216</v>
      </c>
      <c r="AA100" s="8">
        <v>23763.410064697247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3846.1199970245343</v>
      </c>
      <c r="E103" s="8">
        <v>3946.1199970245343</v>
      </c>
      <c r="F103" s="8">
        <v>5256.648597024534</v>
      </c>
      <c r="G103" s="8">
        <v>5256.648597024534</v>
      </c>
      <c r="H103" s="8">
        <v>5456.6485970245358</v>
      </c>
      <c r="I103" s="8">
        <v>5456.6485970245358</v>
      </c>
      <c r="J103" s="8">
        <v>6024.6199970245352</v>
      </c>
      <c r="K103" s="8">
        <v>6024.6199970245352</v>
      </c>
      <c r="L103" s="8">
        <v>6024.6199970245352</v>
      </c>
      <c r="M103" s="8">
        <v>5974.6199970245352</v>
      </c>
      <c r="N103" s="8">
        <v>5974.6199970245352</v>
      </c>
      <c r="O103" s="8">
        <v>5974.6199970245352</v>
      </c>
      <c r="P103" s="8">
        <v>5974.6199970245352</v>
      </c>
      <c r="Q103" s="8">
        <v>5909.6199970245352</v>
      </c>
      <c r="R103" s="8">
        <v>5909.6199970245352</v>
      </c>
      <c r="S103" s="8">
        <v>5909.6199970245352</v>
      </c>
      <c r="T103" s="8">
        <v>5859.6199970245343</v>
      </c>
      <c r="U103" s="8">
        <v>5859.6199970245343</v>
      </c>
      <c r="V103" s="8">
        <v>5832.0199966430646</v>
      </c>
      <c r="W103" s="8">
        <v>5282.0199966430655</v>
      </c>
      <c r="X103" s="8">
        <v>5182.0199966430655</v>
      </c>
      <c r="Y103" s="8">
        <v>5081.6999969482413</v>
      </c>
      <c r="Z103" s="8">
        <v>3971.1713969482412</v>
      </c>
      <c r="AA103" s="8">
        <v>3971.1713969482412</v>
      </c>
    </row>
    <row r="104" spans="1:27">
      <c r="A104" s="16" t="s">
        <v>23</v>
      </c>
      <c r="B104" s="16" t="s">
        <v>188</v>
      </c>
      <c r="C104" s="8">
        <v>840</v>
      </c>
      <c r="D104" s="8">
        <v>840</v>
      </c>
      <c r="E104" s="8">
        <v>840</v>
      </c>
      <c r="F104" s="8">
        <v>3690</v>
      </c>
      <c r="G104" s="8">
        <v>3690</v>
      </c>
      <c r="H104" s="8">
        <v>3690</v>
      </c>
      <c r="I104" s="8">
        <v>3690</v>
      </c>
      <c r="J104" s="8">
        <v>3690</v>
      </c>
      <c r="K104" s="8">
        <v>3690</v>
      </c>
      <c r="L104" s="8">
        <v>3690</v>
      </c>
      <c r="M104" s="8">
        <v>3690</v>
      </c>
      <c r="N104" s="8">
        <v>3690</v>
      </c>
      <c r="O104" s="8">
        <v>3690</v>
      </c>
      <c r="P104" s="8">
        <v>3690</v>
      </c>
      <c r="Q104" s="8">
        <v>3690</v>
      </c>
      <c r="R104" s="8">
        <v>3690</v>
      </c>
      <c r="S104" s="8">
        <v>3690</v>
      </c>
      <c r="T104" s="8">
        <v>3690</v>
      </c>
      <c r="U104" s="8">
        <v>3690</v>
      </c>
      <c r="V104" s="8">
        <v>3690</v>
      </c>
      <c r="W104" s="8">
        <v>3690</v>
      </c>
      <c r="X104" s="8">
        <v>3690</v>
      </c>
      <c r="Y104" s="8">
        <v>3690</v>
      </c>
      <c r="Z104" s="8">
        <v>3690</v>
      </c>
      <c r="AA104" s="8">
        <v>3690</v>
      </c>
    </row>
    <row r="105" spans="1:27">
      <c r="A105" s="16" t="s">
        <v>23</v>
      </c>
      <c r="B105" s="16" t="s">
        <v>94</v>
      </c>
      <c r="C105" s="8">
        <v>212.69999694824199</v>
      </c>
      <c r="D105" s="8">
        <v>287.33999633789</v>
      </c>
      <c r="E105" s="8">
        <v>379.26998901367102</v>
      </c>
      <c r="F105" s="8">
        <v>509.92999267578102</v>
      </c>
      <c r="G105" s="8">
        <v>631.03997802734295</v>
      </c>
      <c r="H105" s="8">
        <v>766.259971618652</v>
      </c>
      <c r="I105" s="8">
        <v>926.27001953125</v>
      </c>
      <c r="J105" s="8">
        <v>1103.119979858398</v>
      </c>
      <c r="K105" s="8">
        <v>1277.5900421142569</v>
      </c>
      <c r="L105" s="8">
        <v>1478.98999023437</v>
      </c>
      <c r="M105" s="8">
        <v>1734.84997558593</v>
      </c>
      <c r="N105" s="8">
        <v>2020.5200500488249</v>
      </c>
      <c r="O105" s="8">
        <v>2347.580017089841</v>
      </c>
      <c r="P105" s="8">
        <v>2703.2099609374973</v>
      </c>
      <c r="Q105" s="8">
        <v>3090.0299682617178</v>
      </c>
      <c r="R105" s="8">
        <v>3504.55004882812</v>
      </c>
      <c r="S105" s="8">
        <v>3958.0899658203098</v>
      </c>
      <c r="T105" s="8">
        <v>4435.9299316406195</v>
      </c>
      <c r="U105" s="8">
        <v>4945.2000732421802</v>
      </c>
      <c r="V105" s="8">
        <v>5471.8898925781195</v>
      </c>
      <c r="W105" s="8">
        <v>6021.6599121093695</v>
      </c>
      <c r="X105" s="8">
        <v>6591.18017578125</v>
      </c>
      <c r="Y105" s="8">
        <v>7184.9099121093695</v>
      </c>
      <c r="Z105" s="8">
        <v>7803.1799316406195</v>
      </c>
      <c r="AA105" s="8">
        <v>8115.0002441406195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3106.8600006103511</v>
      </c>
      <c r="E108" s="8">
        <v>3506.8600006103511</v>
      </c>
      <c r="F108" s="8">
        <v>5547.3328006103511</v>
      </c>
      <c r="G108" s="8">
        <v>5547.3328006103511</v>
      </c>
      <c r="H108" s="8">
        <v>5547.3328006103511</v>
      </c>
      <c r="I108" s="8">
        <v>5547.3328006103511</v>
      </c>
      <c r="J108" s="8">
        <v>5547.3328006103511</v>
      </c>
      <c r="K108" s="8">
        <v>5547.3328006103511</v>
      </c>
      <c r="L108" s="8">
        <v>5547.3328006103511</v>
      </c>
      <c r="M108" s="8">
        <v>5547.3328006103511</v>
      </c>
      <c r="N108" s="8">
        <v>5547.3328006103511</v>
      </c>
      <c r="O108" s="8">
        <v>5447.3328006103511</v>
      </c>
      <c r="P108" s="8">
        <v>5447.3328006103511</v>
      </c>
      <c r="Q108" s="8">
        <v>5447.3328006103511</v>
      </c>
      <c r="R108" s="8">
        <v>6199.0433006103513</v>
      </c>
      <c r="S108" s="8">
        <v>6149.0433006103513</v>
      </c>
      <c r="T108" s="8">
        <v>6149.0433006103513</v>
      </c>
      <c r="U108" s="8">
        <v>5949.0433006103513</v>
      </c>
      <c r="V108" s="8">
        <v>5399.0433006103513</v>
      </c>
      <c r="W108" s="8">
        <v>6708.6190006103516</v>
      </c>
      <c r="X108" s="8">
        <v>6408.6190006103516</v>
      </c>
      <c r="Y108" s="8">
        <v>7093.5768981689453</v>
      </c>
      <c r="Z108" s="8">
        <v>4907.1039981689446</v>
      </c>
      <c r="AA108" s="8">
        <v>5021.6887981689451</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84.949996948242102</v>
      </c>
      <c r="D110" s="8">
        <v>122.33000183105401</v>
      </c>
      <c r="E110" s="8">
        <v>171.89999389648401</v>
      </c>
      <c r="F110" s="8">
        <v>259.29998779296801</v>
      </c>
      <c r="G110" s="8">
        <v>341.17998695373473</v>
      </c>
      <c r="H110" s="8">
        <v>435.5500068664544</v>
      </c>
      <c r="I110" s="8">
        <v>545.05000305175781</v>
      </c>
      <c r="J110" s="8">
        <v>674.96002197265602</v>
      </c>
      <c r="K110" s="8">
        <v>823.52999877929597</v>
      </c>
      <c r="L110" s="8">
        <v>995.13000488281205</v>
      </c>
      <c r="M110" s="8">
        <v>1191.700012207031</v>
      </c>
      <c r="N110" s="8">
        <v>1411.1099548339839</v>
      </c>
      <c r="O110" s="8">
        <v>1663.3899536132781</v>
      </c>
      <c r="P110" s="8">
        <v>1937.5599975585881</v>
      </c>
      <c r="Q110" s="8">
        <v>2226.80004882812</v>
      </c>
      <c r="R110" s="8">
        <v>2538.4099731445313</v>
      </c>
      <c r="S110" s="8">
        <v>2879.8699340820281</v>
      </c>
      <c r="T110" s="8">
        <v>3246.150024414057</v>
      </c>
      <c r="U110" s="8">
        <v>3635.10009765625</v>
      </c>
      <c r="V110" s="8">
        <v>4037.8299560546802</v>
      </c>
      <c r="W110" s="8">
        <v>4453.37011718749</v>
      </c>
      <c r="X110" s="8">
        <v>4891.0599365234302</v>
      </c>
      <c r="Y110" s="8">
        <v>5348.5900878906195</v>
      </c>
      <c r="Z110" s="8">
        <v>5818.10009765625</v>
      </c>
      <c r="AA110" s="8">
        <v>6060.6799316406195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4827.5399875640851</v>
      </c>
      <c r="F113" s="8">
        <v>8702.5385875640859</v>
      </c>
      <c r="G113" s="8">
        <v>8702.5385875640859</v>
      </c>
      <c r="H113" s="8">
        <v>8702.5385875640859</v>
      </c>
      <c r="I113" s="8">
        <v>8702.5385875640859</v>
      </c>
      <c r="J113" s="8">
        <v>8647.208587640378</v>
      </c>
      <c r="K113" s="8">
        <v>9657.3100876403769</v>
      </c>
      <c r="L113" s="8">
        <v>9657.3100876403769</v>
      </c>
      <c r="M113" s="8">
        <v>9657.3100876403769</v>
      </c>
      <c r="N113" s="8">
        <v>9657.3100876403769</v>
      </c>
      <c r="O113" s="8">
        <v>9652.3100876403769</v>
      </c>
      <c r="P113" s="8">
        <v>9652.3100876403769</v>
      </c>
      <c r="Q113" s="8">
        <v>9652.3100876403769</v>
      </c>
      <c r="R113" s="8">
        <v>9352.3100876403769</v>
      </c>
      <c r="S113" s="8">
        <v>9352.3100876403769</v>
      </c>
      <c r="T113" s="8">
        <v>9152.2400803161599</v>
      </c>
      <c r="U113" s="8">
        <v>8952.2400803161599</v>
      </c>
      <c r="V113" s="8">
        <v>8852.2400803161599</v>
      </c>
      <c r="W113" s="8">
        <v>8362.2400803161599</v>
      </c>
      <c r="X113" s="8">
        <v>8262.2400803161599</v>
      </c>
      <c r="Y113" s="8">
        <v>8262.2400803161599</v>
      </c>
      <c r="Z113" s="8">
        <v>4367.2414803161601</v>
      </c>
      <c r="AA113" s="8">
        <v>3767.2414803161601</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114.059997558593</v>
      </c>
      <c r="D115" s="8">
        <v>160.27999877929599</v>
      </c>
      <c r="E115" s="8">
        <v>216.5</v>
      </c>
      <c r="F115" s="8">
        <v>316.69000244140602</v>
      </c>
      <c r="G115" s="8">
        <v>408.63001060485823</v>
      </c>
      <c r="H115" s="8">
        <v>514.71000289916947</v>
      </c>
      <c r="I115" s="8">
        <v>637.18997955322186</v>
      </c>
      <c r="J115" s="8">
        <v>779.40998840331906</v>
      </c>
      <c r="K115" s="8">
        <v>931.30001831054608</v>
      </c>
      <c r="L115" s="8">
        <v>1109.9199829101551</v>
      </c>
      <c r="M115" s="8">
        <v>1323.1300354003899</v>
      </c>
      <c r="N115" s="8">
        <v>1566.3199768066349</v>
      </c>
      <c r="O115" s="8">
        <v>1838.15002441406</v>
      </c>
      <c r="P115" s="8">
        <v>2136.809997558591</v>
      </c>
      <c r="Q115" s="8">
        <v>2453.2900390625</v>
      </c>
      <c r="R115" s="8">
        <v>2794.9199829101481</v>
      </c>
      <c r="S115" s="8">
        <v>3172.30004882812</v>
      </c>
      <c r="T115" s="8">
        <v>3574.4798583984302</v>
      </c>
      <c r="U115" s="8">
        <v>4004.3798828125</v>
      </c>
      <c r="V115" s="8">
        <v>4454.77001953124</v>
      </c>
      <c r="W115" s="8">
        <v>4925.06005859375</v>
      </c>
      <c r="X115" s="8">
        <v>5419.1701660156195</v>
      </c>
      <c r="Y115" s="8">
        <v>5938.1101074218695</v>
      </c>
      <c r="Z115" s="8">
        <v>6482.06005859374</v>
      </c>
      <c r="AA115" s="8">
        <v>6787.1198730468695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1774.0699992179871</v>
      </c>
      <c r="F118" s="8">
        <v>2221.069976217987</v>
      </c>
      <c r="G118" s="8">
        <v>2191.069976217987</v>
      </c>
      <c r="H118" s="8">
        <v>2191.069976217987</v>
      </c>
      <c r="I118" s="8">
        <v>2191.069976217987</v>
      </c>
      <c r="J118" s="8">
        <v>2191.069976217987</v>
      </c>
      <c r="K118" s="8">
        <v>2166.069976217987</v>
      </c>
      <c r="L118" s="8">
        <v>2166.069976217987</v>
      </c>
      <c r="M118" s="8">
        <v>2166.069976217987</v>
      </c>
      <c r="N118" s="8">
        <v>2166.069976217987</v>
      </c>
      <c r="O118" s="8">
        <v>2166.069976217987</v>
      </c>
      <c r="P118" s="8">
        <v>2166.069976217987</v>
      </c>
      <c r="Q118" s="8">
        <v>2166.069976217987</v>
      </c>
      <c r="R118" s="8">
        <v>2258.2270292370604</v>
      </c>
      <c r="S118" s="8">
        <v>2258.2270292370604</v>
      </c>
      <c r="T118" s="8">
        <v>2000.2270292370606</v>
      </c>
      <c r="U118" s="8">
        <v>1711.4674792370606</v>
      </c>
      <c r="V118" s="8">
        <v>1701.4674792370606</v>
      </c>
      <c r="W118" s="8">
        <v>1641.4674792370606</v>
      </c>
      <c r="X118" s="8">
        <v>1641.4674792370606</v>
      </c>
      <c r="Y118" s="8">
        <v>1590.6674800000001</v>
      </c>
      <c r="Z118" s="8">
        <v>1032.6675</v>
      </c>
      <c r="AA118" s="8">
        <v>1089.9829300000001</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143.03999328613199</v>
      </c>
      <c r="D120" s="8">
        <v>178.88000488281199</v>
      </c>
      <c r="E120" s="8">
        <v>219.42999267578099</v>
      </c>
      <c r="F120" s="8">
        <v>233.21000671386699</v>
      </c>
      <c r="G120" s="8">
        <v>272.42000722885058</v>
      </c>
      <c r="H120" s="8">
        <v>317.35999774932782</v>
      </c>
      <c r="I120" s="8">
        <v>368.0200004577635</v>
      </c>
      <c r="J120" s="8">
        <v>424.38001060485823</v>
      </c>
      <c r="K120" s="8">
        <v>483.53000640869089</v>
      </c>
      <c r="L120" s="8">
        <v>550.83000564575138</v>
      </c>
      <c r="M120" s="8">
        <v>627.77000427246003</v>
      </c>
      <c r="N120" s="8">
        <v>714.04997253417901</v>
      </c>
      <c r="O120" s="8">
        <v>810.29002380370991</v>
      </c>
      <c r="P120" s="8">
        <v>910.18998718261696</v>
      </c>
      <c r="Q120" s="8">
        <v>1018.7000274658191</v>
      </c>
      <c r="R120" s="8">
        <v>1133.869979858398</v>
      </c>
      <c r="S120" s="8">
        <v>1258.9200134277339</v>
      </c>
      <c r="T120" s="8">
        <v>1391.30004882812</v>
      </c>
      <c r="U120" s="8">
        <v>1529.1799621581949</v>
      </c>
      <c r="V120" s="8">
        <v>1671.1399841308539</v>
      </c>
      <c r="W120" s="8">
        <v>1814.9399719238249</v>
      </c>
      <c r="X120" s="8">
        <v>1962.860046386711</v>
      </c>
      <c r="Y120" s="8">
        <v>2117.2600097656223</v>
      </c>
      <c r="Z120" s="8">
        <v>2274.0300292968723</v>
      </c>
      <c r="AA120" s="8">
        <v>2355.5200195312473</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5.9699997901916504</v>
      </c>
      <c r="D125" s="8">
        <v>9</v>
      </c>
      <c r="E125" s="8">
        <v>12.689999580383301</v>
      </c>
      <c r="F125" s="8">
        <v>20.2600002288818</v>
      </c>
      <c r="G125" s="8">
        <v>25.730000317096628</v>
      </c>
      <c r="H125" s="8">
        <v>31.799999594688337</v>
      </c>
      <c r="I125" s="8">
        <v>39.130001783370879</v>
      </c>
      <c r="J125" s="8">
        <v>47.249999046325627</v>
      </c>
      <c r="K125" s="8">
        <v>56.330000400543135</v>
      </c>
      <c r="L125" s="8">
        <v>67.300001144409094</v>
      </c>
      <c r="M125" s="8">
        <v>81.189998626708899</v>
      </c>
      <c r="N125" s="8">
        <v>96.510000228881708</v>
      </c>
      <c r="O125" s="8">
        <v>114.6299972534179</v>
      </c>
      <c r="P125" s="8">
        <v>133.55000305175781</v>
      </c>
      <c r="Q125" s="8">
        <v>154.5</v>
      </c>
      <c r="R125" s="8">
        <v>177.2200012207029</v>
      </c>
      <c r="S125" s="8">
        <v>202.38999938964781</v>
      </c>
      <c r="T125" s="8">
        <v>229.35000610351477</v>
      </c>
      <c r="U125" s="8">
        <v>258.37999725341791</v>
      </c>
      <c r="V125" s="8">
        <v>288.77000427246003</v>
      </c>
      <c r="W125" s="8">
        <v>320.49999999999898</v>
      </c>
      <c r="X125" s="8">
        <v>353.91999816894395</v>
      </c>
      <c r="Y125" s="8">
        <v>388.97999572753901</v>
      </c>
      <c r="Z125" s="8">
        <v>425.67001342773398</v>
      </c>
      <c r="AA125" s="8">
        <v>445.08999633789</v>
      </c>
    </row>
  </sheetData>
  <sheetProtection algorithmName="SHA-512" hashValue="ou6oIhDqMgMJvA/Hfj7bzN+Y9w9tS/4xxcXygSCL7cHdL5g/QBAmS1QwLwuKF1NZyMNoQJ3dHHYSTcCw9N305w==" saltValue="knmE7FG4iqgZEgF76MeY/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03E8-E0BA-45E3-BF88-788318E52223}">
  <sheetPr codeName="Sheet107">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s>
  <sheetData>
    <row r="1" spans="1:29" s="19" customFormat="1" ht="23.25" customHeight="1">
      <c r="A1" s="68" t="s">
        <v>241</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19" customFormat="1">
      <c r="A2" s="6" t="s">
        <v>254</v>
      </c>
    </row>
    <row r="3" spans="1:29" s="19" customFormat="1"/>
    <row r="4" spans="1:29" s="5" customFormat="1">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s="5" customFormat="1">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s="5" customFormat="1">
      <c r="A6" s="16" t="s">
        <v>96</v>
      </c>
      <c r="B6" s="16" t="s">
        <v>97</v>
      </c>
      <c r="C6" s="16" t="s">
        <v>132</v>
      </c>
      <c r="D6" s="16" t="s">
        <v>10</v>
      </c>
      <c r="E6" s="8">
        <v>0</v>
      </c>
      <c r="F6" s="8">
        <v>1.6578487E-7</v>
      </c>
      <c r="G6" s="8">
        <v>3.2853787999999999E-7</v>
      </c>
      <c r="H6" s="8">
        <v>4.2487315000000001E-7</v>
      </c>
      <c r="I6" s="8">
        <v>4.0818155999999999E-7</v>
      </c>
      <c r="J6" s="8">
        <v>4.2586017999999999E-7</v>
      </c>
      <c r="K6" s="8">
        <v>4.4052142999999998E-7</v>
      </c>
      <c r="L6" s="8">
        <v>4.0788630000000001E-7</v>
      </c>
      <c r="M6" s="8">
        <v>3.8613049999999999E-7</v>
      </c>
      <c r="N6" s="8">
        <v>3.9958732000000001E-7</v>
      </c>
      <c r="O6" s="8">
        <v>3.9096864E-7</v>
      </c>
      <c r="P6" s="8">
        <v>3.737888E-7</v>
      </c>
      <c r="Q6" s="8">
        <v>4.0106214999999998E-7</v>
      </c>
      <c r="R6" s="8">
        <v>4.0027280000000002E-7</v>
      </c>
      <c r="S6" s="8">
        <v>3.9239069999999998E-7</v>
      </c>
      <c r="T6" s="8">
        <v>3.9846833000000002E-7</v>
      </c>
      <c r="U6" s="8">
        <v>3.8201330000000002E-7</v>
      </c>
      <c r="V6" s="8">
        <v>3.6053919999999998E-7</v>
      </c>
      <c r="W6" s="8">
        <v>3.5904049999999998E-7</v>
      </c>
      <c r="X6" s="8">
        <v>3.5292810000000001E-7</v>
      </c>
      <c r="Y6" s="8">
        <v>3.4113704999999999E-7</v>
      </c>
      <c r="Z6" s="8">
        <v>3.6893223E-7</v>
      </c>
      <c r="AA6" s="8">
        <v>3.7848358E-7</v>
      </c>
      <c r="AB6" s="8">
        <v>3.7443083999999998E-7</v>
      </c>
      <c r="AC6" s="8">
        <v>3.8620040000000003E-7</v>
      </c>
    </row>
    <row r="7" spans="1:29" s="5" customFormat="1">
      <c r="A7" s="16" t="s">
        <v>96</v>
      </c>
      <c r="B7" s="16" t="s">
        <v>98</v>
      </c>
      <c r="C7" s="16" t="s">
        <v>133</v>
      </c>
      <c r="D7" s="16" t="s">
        <v>10</v>
      </c>
      <c r="E7" s="8">
        <v>221.435293</v>
      </c>
      <c r="F7" s="8">
        <v>184.36666616354171</v>
      </c>
      <c r="G7" s="8">
        <v>183.184102291632</v>
      </c>
      <c r="H7" s="8">
        <v>224.17402640711995</v>
      </c>
      <c r="I7" s="8">
        <v>220.7282503857659</v>
      </c>
      <c r="J7" s="8">
        <v>225.59239844596729</v>
      </c>
      <c r="K7" s="8">
        <v>228.11150543465854</v>
      </c>
      <c r="L7" s="8">
        <v>222.4521924194018</v>
      </c>
      <c r="M7" s="8">
        <v>228.35095340719351</v>
      </c>
      <c r="N7" s="8">
        <v>242.68929741385367</v>
      </c>
      <c r="O7" s="8">
        <v>244.17568942762099</v>
      </c>
      <c r="P7" s="8">
        <v>92.122769394449108</v>
      </c>
      <c r="Q7" s="8">
        <v>94.933708409154832</v>
      </c>
      <c r="R7" s="8">
        <v>96.626650403118262</v>
      </c>
      <c r="S7" s="8">
        <v>99.740821408723676</v>
      </c>
      <c r="T7" s="8">
        <v>100.64029039529561</v>
      </c>
      <c r="U7" s="8">
        <v>98.676388393153275</v>
      </c>
      <c r="V7" s="8">
        <v>97.239395379476008</v>
      </c>
      <c r="W7" s="8">
        <v>101.2098013740558</v>
      </c>
      <c r="X7" s="8">
        <v>103.6428553876633</v>
      </c>
      <c r="Y7" s="8">
        <v>50.500530362388417</v>
      </c>
      <c r="Z7" s="8">
        <v>52.356280377601536</v>
      </c>
      <c r="AA7" s="8">
        <v>3.8334616E-7</v>
      </c>
      <c r="AB7" s="8">
        <v>3.9346212999999997E-7</v>
      </c>
      <c r="AC7" s="8">
        <v>3.8644606000000002E-7</v>
      </c>
    </row>
    <row r="8" spans="1:29" s="5" customFormat="1">
      <c r="A8" s="16" t="s">
        <v>96</v>
      </c>
      <c r="B8" s="16" t="s">
        <v>99</v>
      </c>
      <c r="C8" s="16" t="s">
        <v>134</v>
      </c>
      <c r="D8" s="16" t="s">
        <v>10</v>
      </c>
      <c r="E8" s="8">
        <v>1176.8138100000001</v>
      </c>
      <c r="F8" s="8">
        <v>1549.3475801595557</v>
      </c>
      <c r="G8" s="8">
        <v>1832.402620289919</v>
      </c>
      <c r="H8" s="8">
        <v>2319.4142109495469</v>
      </c>
      <c r="I8" s="8">
        <v>2371.322100941562</v>
      </c>
      <c r="J8" s="8">
        <v>2364.8196520189886</v>
      </c>
      <c r="K8" s="8">
        <v>2445.0035520393003</v>
      </c>
      <c r="L8" s="8">
        <v>2354.5529119704074</v>
      </c>
      <c r="M8" s="8">
        <v>2307.5556917996323</v>
      </c>
      <c r="N8" s="8">
        <v>2416.6721443487709</v>
      </c>
      <c r="O8" s="8">
        <v>2339.1966442118205</v>
      </c>
      <c r="P8" s="8">
        <v>3558.9752699999999</v>
      </c>
      <c r="Q8" s="8">
        <v>3751.44769</v>
      </c>
      <c r="R8" s="8">
        <v>3746.8183200000003</v>
      </c>
      <c r="S8" s="8">
        <v>3683.6283000000003</v>
      </c>
      <c r="T8" s="8">
        <v>3910.3471100000002</v>
      </c>
      <c r="U8" s="8">
        <v>3998.3304800000001</v>
      </c>
      <c r="V8" s="8">
        <v>3417.9666299999999</v>
      </c>
      <c r="W8" s="8">
        <v>3432.3188</v>
      </c>
      <c r="X8" s="8">
        <v>3336.8122900000003</v>
      </c>
      <c r="Y8" s="8">
        <v>4654.3139499999997</v>
      </c>
      <c r="Z8" s="8">
        <v>4436.6442999999999</v>
      </c>
      <c r="AA8" s="8">
        <v>4727.2778099999996</v>
      </c>
      <c r="AB8" s="8">
        <v>4695.6967500000001</v>
      </c>
      <c r="AC8" s="8">
        <v>5004.0659699999997</v>
      </c>
    </row>
    <row r="9" spans="1:29" s="5" customFormat="1">
      <c r="A9" s="16" t="s">
        <v>96</v>
      </c>
      <c r="B9" s="16" t="s">
        <v>100</v>
      </c>
      <c r="C9" s="16" t="s">
        <v>135</v>
      </c>
      <c r="D9" s="16" t="s">
        <v>10</v>
      </c>
      <c r="E9" s="8">
        <v>1629.3410870000002</v>
      </c>
      <c r="F9" s="8">
        <v>1426.2321351696771</v>
      </c>
      <c r="G9" s="8">
        <v>1346.4986252433912</v>
      </c>
      <c r="H9" s="8">
        <v>1678.9036056736854</v>
      </c>
      <c r="I9" s="8">
        <v>1681.3628906417091</v>
      </c>
      <c r="J9" s="8">
        <v>1725.5698584628979</v>
      </c>
      <c r="K9" s="8">
        <v>1756.0675634257477</v>
      </c>
      <c r="L9" s="8">
        <v>1693.8116213847115</v>
      </c>
      <c r="M9" s="8">
        <v>1665.0425813442753</v>
      </c>
      <c r="N9" s="8">
        <v>1812.0598136260051</v>
      </c>
      <c r="O9" s="8">
        <v>1780.3169451739595</v>
      </c>
      <c r="P9" s="8">
        <v>1534.5075434804273</v>
      </c>
      <c r="Q9" s="8">
        <v>1711.2571348824918</v>
      </c>
      <c r="R9" s="8">
        <v>1746.9446086498056</v>
      </c>
      <c r="S9" s="8">
        <v>1781.5922659053042</v>
      </c>
      <c r="T9" s="8">
        <v>1834.6514956398307</v>
      </c>
      <c r="U9" s="8">
        <v>1768.501817976037</v>
      </c>
      <c r="V9" s="8">
        <v>1704.7823725569217</v>
      </c>
      <c r="W9" s="8">
        <v>1697.3871193825491</v>
      </c>
      <c r="X9" s="8">
        <v>1669.1099424498473</v>
      </c>
      <c r="Y9" s="8">
        <v>1438.2746880143309</v>
      </c>
      <c r="Z9" s="8">
        <v>1606.8618989650374</v>
      </c>
      <c r="AA9" s="8">
        <v>433.55248142900297</v>
      </c>
      <c r="AB9" s="8">
        <v>59.499182110653997</v>
      </c>
      <c r="AC9" s="8">
        <v>1.1982535999999999E-5</v>
      </c>
    </row>
    <row r="10" spans="1:29" s="5" customFormat="1">
      <c r="A10" s="16" t="s">
        <v>96</v>
      </c>
      <c r="B10" s="16" t="s">
        <v>101</v>
      </c>
      <c r="C10" s="16" t="s">
        <v>136</v>
      </c>
      <c r="D10" s="16" t="s">
        <v>10</v>
      </c>
      <c r="E10" s="8">
        <v>32.842857000000002</v>
      </c>
      <c r="F10" s="8">
        <v>30.25752018387016</v>
      </c>
      <c r="G10" s="8">
        <v>29.606522310886596</v>
      </c>
      <c r="H10" s="8">
        <v>37.26098685228925</v>
      </c>
      <c r="I10" s="8">
        <v>36.746437819847863</v>
      </c>
      <c r="J10" s="8">
        <v>37.598355576212199</v>
      </c>
      <c r="K10" s="8">
        <v>37.403935553976098</v>
      </c>
      <c r="L10" s="8">
        <v>36.405713520742104</v>
      </c>
      <c r="M10" s="8">
        <v>37.203061453638</v>
      </c>
      <c r="N10" s="8">
        <v>41.332891591016001</v>
      </c>
      <c r="O10" s="8">
        <v>42.186407736575497</v>
      </c>
      <c r="P10" s="8">
        <v>37.736259427816996</v>
      </c>
      <c r="Q10" s="8">
        <v>38.817415621734</v>
      </c>
      <c r="R10" s="8">
        <v>39.637197402377005</v>
      </c>
      <c r="S10" s="8">
        <v>40.880395584311998</v>
      </c>
      <c r="T10" s="8">
        <v>41.458597194813997</v>
      </c>
      <c r="U10" s="8">
        <v>40.444439618666998</v>
      </c>
      <c r="V10" s="8">
        <v>2.8610648000000001E-5</v>
      </c>
      <c r="W10" s="8">
        <v>3.1542440000000001E-5</v>
      </c>
      <c r="X10" s="8">
        <v>3.2389521999999999E-5</v>
      </c>
      <c r="Y10" s="8">
        <v>2.9428943999999999E-5</v>
      </c>
      <c r="Z10" s="8">
        <v>3.015188E-5</v>
      </c>
      <c r="AA10" s="8">
        <v>20.131746</v>
      </c>
      <c r="AB10" s="8">
        <v>20.828714000000002</v>
      </c>
      <c r="AC10" s="8">
        <v>22.891914</v>
      </c>
    </row>
    <row r="11" spans="1:29" s="5" customFormat="1">
      <c r="A11" s="16" t="s">
        <v>96</v>
      </c>
      <c r="B11" s="16" t="s">
        <v>102</v>
      </c>
      <c r="C11" s="16" t="s">
        <v>137</v>
      </c>
      <c r="D11" s="16" t="s">
        <v>10</v>
      </c>
      <c r="E11" s="8">
        <v>221.0761</v>
      </c>
      <c r="F11" s="8">
        <v>196.70935012230862</v>
      </c>
      <c r="G11" s="8">
        <v>171.73904011747626</v>
      </c>
      <c r="H11" s="8">
        <v>1190.41678</v>
      </c>
      <c r="I11" s="8">
        <v>1028.9880800000001</v>
      </c>
      <c r="J11" s="8">
        <v>1134.21045</v>
      </c>
      <c r="K11" s="8">
        <v>1029.4533900000001</v>
      </c>
      <c r="L11" s="8">
        <v>1020.10393</v>
      </c>
      <c r="M11" s="8">
        <v>1149.90536</v>
      </c>
      <c r="N11" s="8">
        <v>1364.1194999999998</v>
      </c>
      <c r="O11" s="8">
        <v>1400.4171999999999</v>
      </c>
      <c r="P11" s="8">
        <v>4779.9524900000006</v>
      </c>
      <c r="Q11" s="8">
        <v>4723.7758300000005</v>
      </c>
      <c r="R11" s="8">
        <v>4231.9630699999998</v>
      </c>
      <c r="S11" s="8">
        <v>4467.7705999999998</v>
      </c>
      <c r="T11" s="8">
        <v>4574.1032000000005</v>
      </c>
      <c r="U11" s="8">
        <v>4782.3387300000004</v>
      </c>
      <c r="V11" s="8">
        <v>5714.6270199999999</v>
      </c>
      <c r="W11" s="8">
        <v>5512.9888799999999</v>
      </c>
      <c r="X11" s="8">
        <v>5612.2261500000004</v>
      </c>
      <c r="Y11" s="8">
        <v>5834.5268999999998</v>
      </c>
      <c r="Z11" s="8">
        <v>5741.5837899999997</v>
      </c>
      <c r="AA11" s="8">
        <v>5112.4450700000007</v>
      </c>
      <c r="AB11" s="8">
        <v>5598.35394</v>
      </c>
      <c r="AC11" s="8">
        <v>6221.8200999999999</v>
      </c>
    </row>
    <row r="12" spans="1:29" s="5" customFormat="1">
      <c r="A12" s="16" t="s">
        <v>96</v>
      </c>
      <c r="B12" s="16" t="s">
        <v>103</v>
      </c>
      <c r="C12" s="16" t="s">
        <v>138</v>
      </c>
      <c r="D12" s="16" t="s">
        <v>10</v>
      </c>
      <c r="E12" s="8">
        <v>931.69478000000004</v>
      </c>
      <c r="F12" s="8">
        <v>1045.6299280994353</v>
      </c>
      <c r="G12" s="8">
        <v>1150.3560100927621</v>
      </c>
      <c r="H12" s="8">
        <v>1900.9426899999999</v>
      </c>
      <c r="I12" s="8">
        <v>1841.59861</v>
      </c>
      <c r="J12" s="8">
        <v>1954.5544500000001</v>
      </c>
      <c r="K12" s="8">
        <v>1881.60517</v>
      </c>
      <c r="L12" s="8">
        <v>1895.2239500000001</v>
      </c>
      <c r="M12" s="8">
        <v>1961.8436199999999</v>
      </c>
      <c r="N12" s="8">
        <v>2087.8203600000002</v>
      </c>
      <c r="O12" s="8">
        <v>2099.66372</v>
      </c>
      <c r="P12" s="8">
        <v>1810.16705</v>
      </c>
      <c r="Q12" s="8">
        <v>1945.24044</v>
      </c>
      <c r="R12" s="8">
        <v>1941.5522499999997</v>
      </c>
      <c r="S12" s="8">
        <v>2056.5986000000003</v>
      </c>
      <c r="T12" s="8">
        <v>2035.5455899999999</v>
      </c>
      <c r="U12" s="8">
        <v>2055.8937799999999</v>
      </c>
      <c r="V12" s="8">
        <v>2028.23675</v>
      </c>
      <c r="W12" s="8">
        <v>2048.2810600000003</v>
      </c>
      <c r="X12" s="8">
        <v>2049.6695</v>
      </c>
      <c r="Y12" s="8">
        <v>1777.4304059999999</v>
      </c>
      <c r="Z12" s="8">
        <v>1928.8781800000002</v>
      </c>
      <c r="AA12" s="8">
        <v>1942.9902999999999</v>
      </c>
      <c r="AB12" s="8">
        <v>1797.9808700000001</v>
      </c>
      <c r="AC12" s="8">
        <v>1803.8332499999999</v>
      </c>
    </row>
    <row r="13" spans="1:29" s="5" customFormat="1">
      <c r="A13" s="16" t="s">
        <v>96</v>
      </c>
      <c r="B13" s="16" t="s">
        <v>104</v>
      </c>
      <c r="C13" s="16" t="s">
        <v>28</v>
      </c>
      <c r="D13" s="16" t="s">
        <v>10</v>
      </c>
      <c r="E13" s="8">
        <v>2873.6592459999997</v>
      </c>
      <c r="F13" s="8">
        <v>3972.5665391897028</v>
      </c>
      <c r="G13" s="8">
        <v>3670.6781842737723</v>
      </c>
      <c r="H13" s="8">
        <v>4317.9979066030501</v>
      </c>
      <c r="I13" s="8">
        <v>4437.4136464458679</v>
      </c>
      <c r="J13" s="8">
        <v>4737.3960215693005</v>
      </c>
      <c r="K13" s="8">
        <v>4552.158837398988</v>
      </c>
      <c r="L13" s="8">
        <v>4417.1704043556847</v>
      </c>
      <c r="M13" s="8">
        <v>4416.5389654383926</v>
      </c>
      <c r="N13" s="8">
        <v>4705.5921436910621</v>
      </c>
      <c r="O13" s="8">
        <v>4822.3106849999995</v>
      </c>
      <c r="P13" s="8">
        <v>6265.5311470000006</v>
      </c>
      <c r="Q13" s="8">
        <v>6363.7937360000014</v>
      </c>
      <c r="R13" s="8">
        <v>6320.6495410000007</v>
      </c>
      <c r="S13" s="8">
        <v>9378.4398899999978</v>
      </c>
      <c r="T13" s="8">
        <v>9360.7028960000007</v>
      </c>
      <c r="U13" s="8">
        <v>10328.956151</v>
      </c>
      <c r="V13" s="8">
        <v>12053.364034999999</v>
      </c>
      <c r="W13" s="8">
        <v>12225.512930000001</v>
      </c>
      <c r="X13" s="8">
        <v>12393.436796000002</v>
      </c>
      <c r="Y13" s="8">
        <v>11798.500690000001</v>
      </c>
      <c r="Z13" s="8">
        <v>11177.19586</v>
      </c>
      <c r="AA13" s="8">
        <v>10285.323609999999</v>
      </c>
      <c r="AB13" s="8">
        <v>10948.770330000001</v>
      </c>
      <c r="AC13" s="8">
        <v>11810.537489999999</v>
      </c>
    </row>
    <row r="14" spans="1:29" s="5" customFormat="1">
      <c r="A14" s="16" t="s">
        <v>96</v>
      </c>
      <c r="B14" s="16" t="s">
        <v>105</v>
      </c>
      <c r="C14" s="16" t="s">
        <v>139</v>
      </c>
      <c r="D14" s="16" t="s">
        <v>10</v>
      </c>
      <c r="E14" s="8">
        <v>0</v>
      </c>
      <c r="F14" s="8">
        <v>1.5384605000000001E-7</v>
      </c>
      <c r="G14" s="8">
        <v>2.2593296E-7</v>
      </c>
      <c r="H14" s="8">
        <v>1.222963E-6</v>
      </c>
      <c r="I14" s="8">
        <v>1.1041116000000001E-6</v>
      </c>
      <c r="J14" s="8">
        <v>1.1669715E-6</v>
      </c>
      <c r="K14" s="8">
        <v>1.1043376E-6</v>
      </c>
      <c r="L14" s="8">
        <v>1.0870898999999999E-6</v>
      </c>
      <c r="M14" s="8">
        <v>1.0916388999999999E-6</v>
      </c>
      <c r="N14" s="8">
        <v>1.9128569999999998E-6</v>
      </c>
      <c r="O14" s="8">
        <v>2.4142753000000001E-6</v>
      </c>
      <c r="P14" s="8">
        <v>5.1516976999999999E-6</v>
      </c>
      <c r="Q14" s="8">
        <v>5.3246849999999998E-6</v>
      </c>
      <c r="R14" s="8">
        <v>5.0358512000000004E-6</v>
      </c>
      <c r="S14" s="8">
        <v>1.2528578E-5</v>
      </c>
      <c r="T14" s="8">
        <v>1.1751142999999999E-5</v>
      </c>
      <c r="U14" s="8">
        <v>2.1335651999999998E-5</v>
      </c>
      <c r="V14" s="8">
        <v>1.3967288000000001E-4</v>
      </c>
      <c r="W14" s="8">
        <v>1.3392387E-4</v>
      </c>
      <c r="X14" s="8">
        <v>1.3620291E-4</v>
      </c>
      <c r="Y14" s="8">
        <v>5644.4116000000004</v>
      </c>
      <c r="Z14" s="8">
        <v>5282.9340000000002</v>
      </c>
      <c r="AA14" s="8">
        <v>6013.0280000000002</v>
      </c>
      <c r="AB14" s="8">
        <v>6595.8046999999997</v>
      </c>
      <c r="AC14" s="8">
        <v>7279.4350000000004</v>
      </c>
    </row>
    <row r="15" spans="1:29" s="5" customFormat="1">
      <c r="A15" s="16" t="s">
        <v>161</v>
      </c>
      <c r="B15" s="16" t="s">
        <v>106</v>
      </c>
      <c r="C15" s="16" t="s">
        <v>140</v>
      </c>
      <c r="D15" s="16" t="s">
        <v>10</v>
      </c>
      <c r="E15" s="8">
        <v>437.74023</v>
      </c>
      <c r="F15" s="8">
        <v>346.73809519533921</v>
      </c>
      <c r="G15" s="8">
        <v>320.8282002740537</v>
      </c>
      <c r="H15" s="8">
        <v>397.60395232236885</v>
      </c>
      <c r="I15" s="8">
        <v>417.77238230380277</v>
      </c>
      <c r="J15" s="8">
        <v>423.46860236784005</v>
      </c>
      <c r="K15" s="8">
        <v>413.52489221956802</v>
      </c>
      <c r="L15" s="8">
        <v>417.91677222807061</v>
      </c>
      <c r="M15" s="8">
        <v>400.43570213564391</v>
      </c>
      <c r="N15" s="8">
        <v>451.04964226767106</v>
      </c>
      <c r="O15" s="8">
        <v>452.23213231148799</v>
      </c>
      <c r="P15" s="8">
        <v>389.78239349532765</v>
      </c>
      <c r="Q15" s="8">
        <v>404.05374802453099</v>
      </c>
      <c r="R15" s="8">
        <v>426.07136806797104</v>
      </c>
      <c r="S15" s="8">
        <v>476.33399699999995</v>
      </c>
      <c r="T15" s="8">
        <v>465.96624200000002</v>
      </c>
      <c r="U15" s="8">
        <v>496.07848799999999</v>
      </c>
      <c r="V15" s="8">
        <v>489.00749999999999</v>
      </c>
      <c r="W15" s="8">
        <v>530.82160999999996</v>
      </c>
      <c r="X15" s="8">
        <v>531.74211000000003</v>
      </c>
      <c r="Y15" s="8">
        <v>331.99621000000002</v>
      </c>
      <c r="Z15" s="8">
        <v>415.73901999999998</v>
      </c>
      <c r="AA15" s="8">
        <v>438.43187</v>
      </c>
      <c r="AB15" s="8">
        <v>444.82648</v>
      </c>
      <c r="AC15" s="8">
        <v>453.19322</v>
      </c>
    </row>
    <row r="16" spans="1:29" s="5" customFormat="1">
      <c r="A16" s="16" t="s">
        <v>161</v>
      </c>
      <c r="B16" s="16" t="s">
        <v>107</v>
      </c>
      <c r="C16" s="16" t="s">
        <v>141</v>
      </c>
      <c r="D16" s="16" t="s">
        <v>10</v>
      </c>
      <c r="E16" s="8">
        <v>1175.7831820000001</v>
      </c>
      <c r="F16" s="8">
        <v>1082.6440021820106</v>
      </c>
      <c r="G16" s="8">
        <v>949.21573824912673</v>
      </c>
      <c r="H16" s="8">
        <v>8328.124092</v>
      </c>
      <c r="I16" s="8">
        <v>8129.7508880000005</v>
      </c>
      <c r="J16" s="8">
        <v>8010.5602650000001</v>
      </c>
      <c r="K16" s="8">
        <v>9009.4403829999992</v>
      </c>
      <c r="L16" s="8">
        <v>9641.8343679999998</v>
      </c>
      <c r="M16" s="8">
        <v>9636.6144469999999</v>
      </c>
      <c r="N16" s="8">
        <v>11277.548735999999</v>
      </c>
      <c r="O16" s="8">
        <v>11178.613437</v>
      </c>
      <c r="P16" s="8">
        <v>9765.1210940000001</v>
      </c>
      <c r="Q16" s="8">
        <v>9435.1789400000016</v>
      </c>
      <c r="R16" s="8">
        <v>9626.1914550000001</v>
      </c>
      <c r="S16" s="8">
        <v>10256.771916</v>
      </c>
      <c r="T16" s="8">
        <v>9700.2382840000009</v>
      </c>
      <c r="U16" s="8">
        <v>10204.92354</v>
      </c>
      <c r="V16" s="8">
        <v>9995.2738800000006</v>
      </c>
      <c r="W16" s="8">
        <v>11083.14553</v>
      </c>
      <c r="X16" s="8">
        <v>11039.976419999999</v>
      </c>
      <c r="Y16" s="8">
        <v>9422.7690000000002</v>
      </c>
      <c r="Z16" s="8">
        <v>9035.0862799999995</v>
      </c>
      <c r="AA16" s="8">
        <v>9248.5497400000004</v>
      </c>
      <c r="AB16" s="8">
        <v>9380.8533000000007</v>
      </c>
      <c r="AC16" s="8">
        <v>10253.680469999999</v>
      </c>
    </row>
    <row r="17" spans="1:29" s="5" customFormat="1">
      <c r="A17" s="16" t="s">
        <v>161</v>
      </c>
      <c r="B17" s="16" t="s">
        <v>108</v>
      </c>
      <c r="C17" s="16" t="s">
        <v>142</v>
      </c>
      <c r="D17" s="16" t="s">
        <v>10</v>
      </c>
      <c r="E17" s="8">
        <v>2039.1975200000002</v>
      </c>
      <c r="F17" s="8">
        <v>2609.3283251402445</v>
      </c>
      <c r="G17" s="8">
        <v>3218.0607252898703</v>
      </c>
      <c r="H17" s="8">
        <v>3635.4655129847074</v>
      </c>
      <c r="I17" s="8">
        <v>3841.4789879861542</v>
      </c>
      <c r="J17" s="8">
        <v>3900.6741228997571</v>
      </c>
      <c r="K17" s="8">
        <v>3873.9699178719388</v>
      </c>
      <c r="L17" s="8">
        <v>3770.7696377415009</v>
      </c>
      <c r="M17" s="8">
        <v>3685.9686766859909</v>
      </c>
      <c r="N17" s="8">
        <v>3984.4769028063088</v>
      </c>
      <c r="O17" s="8">
        <v>3978.563397493715</v>
      </c>
      <c r="P17" s="8">
        <v>3579.349932597745</v>
      </c>
      <c r="Q17" s="8">
        <v>3649.2478781513482</v>
      </c>
      <c r="R17" s="8">
        <v>3873.8910082326711</v>
      </c>
      <c r="S17" s="8">
        <v>4044.6684899999991</v>
      </c>
      <c r="T17" s="8">
        <v>4020.2340049999998</v>
      </c>
      <c r="U17" s="8">
        <v>3672.4907899999998</v>
      </c>
      <c r="V17" s="8">
        <v>6647.4063999999998</v>
      </c>
      <c r="W17" s="8">
        <v>7112.2912699999997</v>
      </c>
      <c r="X17" s="8">
        <v>7383.5513099999998</v>
      </c>
      <c r="Y17" s="8">
        <v>6931.8715400000001</v>
      </c>
      <c r="Z17" s="8">
        <v>6684.9697400000005</v>
      </c>
      <c r="AA17" s="8">
        <v>6852.3782200000005</v>
      </c>
      <c r="AB17" s="8">
        <v>6262.6516799999999</v>
      </c>
      <c r="AC17" s="8">
        <v>6683.5170699999999</v>
      </c>
    </row>
    <row r="18" spans="1:29" s="5" customFormat="1">
      <c r="A18" s="16" t="s">
        <v>161</v>
      </c>
      <c r="B18" s="16" t="s">
        <v>109</v>
      </c>
      <c r="C18" s="16" t="s">
        <v>143</v>
      </c>
      <c r="D18" s="16" t="s">
        <v>10</v>
      </c>
      <c r="E18" s="8">
        <v>95.43356</v>
      </c>
      <c r="F18" s="8">
        <v>100.32896022627229</v>
      </c>
      <c r="G18" s="8">
        <v>99.885430402220763</v>
      </c>
      <c r="H18" s="8">
        <v>121.84396480929699</v>
      </c>
      <c r="I18" s="8">
        <v>120.1001045249258</v>
      </c>
      <c r="J18" s="8">
        <v>120.4679744213766</v>
      </c>
      <c r="K18" s="8">
        <v>120.9142804369253</v>
      </c>
      <c r="L18" s="8">
        <v>117.233990194722</v>
      </c>
      <c r="M18" s="8">
        <v>118.80338427263061</v>
      </c>
      <c r="N18" s="8">
        <v>129.52770436943101</v>
      </c>
      <c r="O18" s="8">
        <v>131.03940451057099</v>
      </c>
      <c r="P18" s="8">
        <v>127.12243559999999</v>
      </c>
      <c r="Q18" s="8">
        <v>129.76272800000001</v>
      </c>
      <c r="R18" s="8">
        <v>128.48609149999999</v>
      </c>
      <c r="S18" s="8">
        <v>130.99470099999999</v>
      </c>
      <c r="T18" s="8">
        <v>131.90165960000002</v>
      </c>
      <c r="U18" s="8">
        <v>127.68892099999999</v>
      </c>
      <c r="V18" s="8">
        <v>270.29498000000001</v>
      </c>
      <c r="W18" s="8">
        <v>279.30016999999998</v>
      </c>
      <c r="X18" s="8">
        <v>293.46204</v>
      </c>
      <c r="Y18" s="8">
        <v>263.36745999999999</v>
      </c>
      <c r="Z18" s="8">
        <v>249.72011000000001</v>
      </c>
      <c r="AA18" s="8">
        <v>232.74262999999999</v>
      </c>
      <c r="AB18" s="8">
        <v>233.64814999999999</v>
      </c>
      <c r="AC18" s="8">
        <v>271.74862999999999</v>
      </c>
    </row>
    <row r="19" spans="1:29" s="5" customFormat="1">
      <c r="A19" s="16" t="s">
        <v>161</v>
      </c>
      <c r="B19" s="16" t="s">
        <v>110</v>
      </c>
      <c r="C19" s="16" t="s">
        <v>144</v>
      </c>
      <c r="D19" s="16" t="s">
        <v>10</v>
      </c>
      <c r="E19" s="8">
        <v>2560.5917539999996</v>
      </c>
      <c r="F19" s="8">
        <v>3258.3197971854629</v>
      </c>
      <c r="G19" s="8">
        <v>3210.7447383234248</v>
      </c>
      <c r="H19" s="8">
        <v>3675.3876520333033</v>
      </c>
      <c r="I19" s="8">
        <v>3710.4562118665344</v>
      </c>
      <c r="J19" s="8">
        <v>3664.9739687845349</v>
      </c>
      <c r="K19" s="8">
        <v>3789.4932718738601</v>
      </c>
      <c r="L19" s="8">
        <v>3661.2154377683146</v>
      </c>
      <c r="M19" s="8">
        <v>3496.9711967221624</v>
      </c>
      <c r="N19" s="8">
        <v>3811.1237617378442</v>
      </c>
      <c r="O19" s="8">
        <v>3804.9429920295647</v>
      </c>
      <c r="P19" s="8">
        <v>3581.2937637348969</v>
      </c>
      <c r="Q19" s="8">
        <v>3692.0238177167516</v>
      </c>
      <c r="R19" s="8">
        <v>3749.2298772863828</v>
      </c>
      <c r="S19" s="8">
        <v>3730.3233595138831</v>
      </c>
      <c r="T19" s="8">
        <v>3855.233779679118</v>
      </c>
      <c r="U19" s="8">
        <v>3718.4666394112637</v>
      </c>
      <c r="V19" s="8">
        <v>3210.8513643382385</v>
      </c>
      <c r="W19" s="8">
        <v>3448.9730548754032</v>
      </c>
      <c r="X19" s="8">
        <v>3443.1965144127862</v>
      </c>
      <c r="Y19" s="8">
        <v>3018.3885470461005</v>
      </c>
      <c r="Z19" s="8">
        <v>3113.055787282934</v>
      </c>
      <c r="AA19" s="8">
        <v>3185.917186430836</v>
      </c>
      <c r="AB19" s="8">
        <v>2193.9913663719763</v>
      </c>
      <c r="AC19" s="8">
        <v>1602.3639278683531</v>
      </c>
    </row>
    <row r="20" spans="1:29" s="5" customFormat="1">
      <c r="A20" s="16" t="s">
        <v>161</v>
      </c>
      <c r="B20" s="16" t="s">
        <v>111</v>
      </c>
      <c r="C20" s="16" t="s">
        <v>145</v>
      </c>
      <c r="D20" s="16" t="s">
        <v>10</v>
      </c>
      <c r="E20" s="8">
        <v>1357.7355</v>
      </c>
      <c r="F20" s="8">
        <v>1327.6116721919007</v>
      </c>
      <c r="G20" s="8">
        <v>1233.9437633463594</v>
      </c>
      <c r="H20" s="8">
        <v>1467.9990928935786</v>
      </c>
      <c r="I20" s="8">
        <v>1523.0195367239426</v>
      </c>
      <c r="J20" s="8">
        <v>1468.7357535673148</v>
      </c>
      <c r="K20" s="8">
        <v>1538.3837126629028</v>
      </c>
      <c r="L20" s="8">
        <v>1520.7552575406119</v>
      </c>
      <c r="M20" s="8">
        <v>1462.3487924018395</v>
      </c>
      <c r="N20" s="8">
        <v>1567.4323724978622</v>
      </c>
      <c r="O20" s="8">
        <v>1579.6868385171783</v>
      </c>
      <c r="P20" s="8">
        <v>1394.5451956122131</v>
      </c>
      <c r="Q20" s="8">
        <v>1475.573645731135</v>
      </c>
      <c r="R20" s="8">
        <v>1534.0349994846799</v>
      </c>
      <c r="S20" s="8">
        <v>1494.1115495413799</v>
      </c>
      <c r="T20" s="8">
        <v>1563.9747448005996</v>
      </c>
      <c r="U20" s="8">
        <v>1540.95169446098</v>
      </c>
      <c r="V20" s="8">
        <v>1492.4166535224492</v>
      </c>
      <c r="W20" s="8">
        <v>1573.756682849126</v>
      </c>
      <c r="X20" s="8">
        <v>1583.11582141338</v>
      </c>
      <c r="Y20" s="8">
        <v>4601.7733260000005</v>
      </c>
      <c r="Z20" s="8">
        <v>4490.6278599999996</v>
      </c>
      <c r="AA20" s="8">
        <v>4394.4262650000001</v>
      </c>
      <c r="AB20" s="8">
        <v>4184.2293439999994</v>
      </c>
      <c r="AC20" s="8">
        <v>4445.4352200000003</v>
      </c>
    </row>
    <row r="21" spans="1:29" s="5" customFormat="1">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162</v>
      </c>
      <c r="B24" s="16" t="s">
        <v>114</v>
      </c>
      <c r="C24" s="16" t="s">
        <v>259</v>
      </c>
      <c r="D24" s="16" t="s">
        <v>10</v>
      </c>
      <c r="E24" s="8">
        <v>1187.63041</v>
      </c>
      <c r="F24" s="8">
        <v>1141.9808361787182</v>
      </c>
      <c r="G24" s="8">
        <v>1138.8657602795022</v>
      </c>
      <c r="H24" s="8">
        <v>1973.60925</v>
      </c>
      <c r="I24" s="8">
        <v>2097.6690699999999</v>
      </c>
      <c r="J24" s="8">
        <v>2080.4630900000002</v>
      </c>
      <c r="K24" s="8">
        <v>2165.4926840000003</v>
      </c>
      <c r="L24" s="8">
        <v>2110.4867199999999</v>
      </c>
      <c r="M24" s="8">
        <v>4330.5484460000007</v>
      </c>
      <c r="N24" s="8">
        <v>4667.7297749999998</v>
      </c>
      <c r="O24" s="8">
        <v>4810.0343899999998</v>
      </c>
      <c r="P24" s="8">
        <v>4568.9337639999994</v>
      </c>
      <c r="Q24" s="8">
        <v>4568.5260600000001</v>
      </c>
      <c r="R24" s="8">
        <v>4307.8202300000003</v>
      </c>
      <c r="S24" s="8">
        <v>4378.0642239999997</v>
      </c>
      <c r="T24" s="8">
        <v>4497.63843</v>
      </c>
      <c r="U24" s="8">
        <v>4417.4548699999996</v>
      </c>
      <c r="V24" s="8">
        <v>4417.078305</v>
      </c>
      <c r="W24" s="8">
        <v>4730.9596300000003</v>
      </c>
      <c r="X24" s="8">
        <v>4840.4779399999998</v>
      </c>
      <c r="Y24" s="8">
        <v>4426.1078399999997</v>
      </c>
      <c r="Z24" s="8">
        <v>4387.9840299999996</v>
      </c>
      <c r="AA24" s="8">
        <v>4065.7155299999999</v>
      </c>
      <c r="AB24" s="8">
        <v>3199.1546400000002</v>
      </c>
      <c r="AC24" s="8">
        <v>3075.5641999999998</v>
      </c>
    </row>
    <row r="25" spans="1:29" s="5" customFormat="1">
      <c r="A25" s="16" t="s">
        <v>162</v>
      </c>
      <c r="B25" s="16" t="s">
        <v>115</v>
      </c>
      <c r="C25" s="16" t="s">
        <v>258</v>
      </c>
      <c r="D25" s="16" t="s">
        <v>10</v>
      </c>
      <c r="E25" s="8">
        <v>0</v>
      </c>
      <c r="F25" s="8">
        <v>199.73424017300897</v>
      </c>
      <c r="G25" s="8">
        <v>195.24120024826738</v>
      </c>
      <c r="H25" s="8">
        <v>237.0849017161444</v>
      </c>
      <c r="I25" s="8">
        <v>238.71440164816892</v>
      </c>
      <c r="J25" s="8">
        <v>231.35352155179982</v>
      </c>
      <c r="K25" s="8">
        <v>245.5376016766705</v>
      </c>
      <c r="L25" s="8">
        <v>244.18114160033181</v>
      </c>
      <c r="M25" s="8">
        <v>239.9524437906073</v>
      </c>
      <c r="N25" s="8">
        <v>255.30812394931979</v>
      </c>
      <c r="O25" s="8">
        <v>253.49297397763002</v>
      </c>
      <c r="P25" s="8">
        <v>234.9891436658655</v>
      </c>
      <c r="Q25" s="8">
        <v>242.81416364943777</v>
      </c>
      <c r="R25" s="8">
        <v>242.30432366880569</v>
      </c>
      <c r="S25" s="8">
        <v>238.0381635858636</v>
      </c>
      <c r="T25" s="8">
        <v>251.9493737204939</v>
      </c>
      <c r="U25" s="8">
        <v>252.9957137253503</v>
      </c>
      <c r="V25" s="8">
        <v>246.98164359300429</v>
      </c>
      <c r="W25" s="8">
        <v>258.04920375901958</v>
      </c>
      <c r="X25" s="8">
        <v>256.29544382375497</v>
      </c>
      <c r="Y25" s="8">
        <v>235.24937366577339</v>
      </c>
      <c r="Z25" s="8">
        <v>243.74486358960999</v>
      </c>
      <c r="AA25" s="8">
        <v>247.3686440533846</v>
      </c>
      <c r="AB25" s="8">
        <v>241.91640395360261</v>
      </c>
      <c r="AC25" s="8">
        <v>254.005134151601</v>
      </c>
    </row>
    <row r="26" spans="1:29" s="5" customFormat="1">
      <c r="A26" s="16" t="s">
        <v>162</v>
      </c>
      <c r="B26" s="16" t="s">
        <v>116</v>
      </c>
      <c r="C26" s="16" t="s">
        <v>260</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s="5" customFormat="1">
      <c r="A27" s="16" t="s">
        <v>162</v>
      </c>
      <c r="B27" s="16" t="s">
        <v>117</v>
      </c>
      <c r="C27" s="16" t="s">
        <v>261</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162</v>
      </c>
      <c r="B28" s="16" t="s">
        <v>118</v>
      </c>
      <c r="C28" s="16" t="s">
        <v>257</v>
      </c>
      <c r="D28" s="16" t="s">
        <v>10</v>
      </c>
      <c r="E28" s="8">
        <v>667.89729999999997</v>
      </c>
      <c r="F28" s="8">
        <v>1794.4482</v>
      </c>
      <c r="G28" s="8">
        <v>1628.8318999999999</v>
      </c>
      <c r="H28" s="8">
        <v>1834.3820000000001</v>
      </c>
      <c r="I28" s="8">
        <v>1755.0435</v>
      </c>
      <c r="J28" s="8">
        <v>1964.8832</v>
      </c>
      <c r="K28" s="8">
        <v>1700.623</v>
      </c>
      <c r="L28" s="8">
        <v>1752.3864000000001</v>
      </c>
      <c r="M28" s="8">
        <v>1802.5829000000001</v>
      </c>
      <c r="N28" s="8">
        <v>1907.9537</v>
      </c>
      <c r="O28" s="8">
        <v>1937.8148000000001</v>
      </c>
      <c r="P28" s="8">
        <v>1723.2635</v>
      </c>
      <c r="Q28" s="8">
        <v>1857.462</v>
      </c>
      <c r="R28" s="8">
        <v>1775.2982</v>
      </c>
      <c r="S28" s="8">
        <v>1986.7992999999999</v>
      </c>
      <c r="T28" s="8">
        <v>1718.7614000000001</v>
      </c>
      <c r="U28" s="8">
        <v>1765.569</v>
      </c>
      <c r="V28" s="8">
        <v>1834.3334</v>
      </c>
      <c r="W28" s="8">
        <v>1912.4512999999999</v>
      </c>
      <c r="X28" s="8">
        <v>1944.9649999999999</v>
      </c>
      <c r="Y28" s="8">
        <v>1729.6760999999999</v>
      </c>
      <c r="Z28" s="8">
        <v>1870.8843999999999</v>
      </c>
      <c r="AA28" s="8">
        <v>1782.838</v>
      </c>
      <c r="AB28" s="8">
        <v>2000.3969999999999</v>
      </c>
      <c r="AC28" s="8">
        <v>1728.2212999999999</v>
      </c>
    </row>
    <row r="29" spans="1:29" s="5" customFormat="1">
      <c r="A29" s="16" t="s">
        <v>162</v>
      </c>
      <c r="B29" s="16" t="s">
        <v>119</v>
      </c>
      <c r="C29" s="16" t="s">
        <v>263</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s="5" customFormat="1">
      <c r="A30" s="16" t="s">
        <v>162</v>
      </c>
      <c r="B30" s="16" t="s">
        <v>262</v>
      </c>
      <c r="C30" s="16" t="s">
        <v>148</v>
      </c>
      <c r="D30" s="16" t="s">
        <v>10</v>
      </c>
      <c r="E30" s="8">
        <v>919.93091200000003</v>
      </c>
      <c r="F30" s="8">
        <v>1722.3758901608874</v>
      </c>
      <c r="G30" s="8">
        <v>1777.2335552523009</v>
      </c>
      <c r="H30" s="8">
        <v>2090.8878112820385</v>
      </c>
      <c r="I30" s="8">
        <v>2108.9683112897701</v>
      </c>
      <c r="J30" s="8">
        <v>2033.1783811852586</v>
      </c>
      <c r="K30" s="8">
        <v>2185.170151309223</v>
      </c>
      <c r="L30" s="8">
        <v>2157.516301235943</v>
      </c>
      <c r="M30" s="8">
        <v>2034.5325853402587</v>
      </c>
      <c r="N30" s="8">
        <v>2158.0701444799975</v>
      </c>
      <c r="O30" s="8">
        <v>2189.5676254131063</v>
      </c>
      <c r="P30" s="8">
        <v>2079.0038904914654</v>
      </c>
      <c r="Q30" s="8">
        <v>2143.0476856292212</v>
      </c>
      <c r="R30" s="8">
        <v>2137.3670716459819</v>
      </c>
      <c r="S30" s="8">
        <v>2092.5741203357516</v>
      </c>
      <c r="T30" s="8">
        <v>2221.9194958578878</v>
      </c>
      <c r="U30" s="8">
        <v>2208.5295606092213</v>
      </c>
      <c r="V30" s="8">
        <v>2094.9284914585828</v>
      </c>
      <c r="W30" s="8">
        <v>2027.8924754244288</v>
      </c>
      <c r="X30" s="8">
        <v>2037.2978403445418</v>
      </c>
      <c r="Y30" s="8">
        <v>1943.0572917562245</v>
      </c>
      <c r="Z30" s="8">
        <v>2006.4545078680908</v>
      </c>
      <c r="AA30" s="8">
        <v>2019.343258012748</v>
      </c>
      <c r="AB30" s="8">
        <v>1973.6320375877631</v>
      </c>
      <c r="AC30" s="8">
        <v>2085.2640482338088</v>
      </c>
    </row>
    <row r="31" spans="1:29" s="5" customFormat="1">
      <c r="A31" s="16" t="s">
        <v>163</v>
      </c>
      <c r="B31" s="16" t="s">
        <v>120</v>
      </c>
      <c r="C31" s="16" t="s">
        <v>149</v>
      </c>
      <c r="D31" s="16" t="s">
        <v>10</v>
      </c>
      <c r="E31" s="8">
        <v>281.96139800000003</v>
      </c>
      <c r="F31" s="8">
        <v>277.70107264669366</v>
      </c>
      <c r="G31" s="8">
        <v>262.13342322550085</v>
      </c>
      <c r="H31" s="8">
        <v>328.5812892261946</v>
      </c>
      <c r="I31" s="8">
        <v>324.32197616747277</v>
      </c>
      <c r="J31" s="8">
        <v>318.80452412122673</v>
      </c>
      <c r="K31" s="8">
        <v>328.03465112727321</v>
      </c>
      <c r="L31" s="8">
        <v>329.34062011086769</v>
      </c>
      <c r="M31" s="8">
        <v>315.59228603858338</v>
      </c>
      <c r="N31" s="8">
        <v>333.19752802718386</v>
      </c>
      <c r="O31" s="8">
        <v>347.50325002219137</v>
      </c>
      <c r="P31" s="8">
        <v>313.12652929617832</v>
      </c>
      <c r="Q31" s="8">
        <v>337.10845934242093</v>
      </c>
      <c r="R31" s="8">
        <v>333.78995941511243</v>
      </c>
      <c r="S31" s="8">
        <v>332.42605666819969</v>
      </c>
      <c r="T31" s="8">
        <v>279.1002117322991</v>
      </c>
      <c r="U31" s="8">
        <v>279.81239509475637</v>
      </c>
      <c r="V31" s="8">
        <v>266.40269546441402</v>
      </c>
      <c r="W31" s="8">
        <v>277.56114937856722</v>
      </c>
      <c r="X31" s="8">
        <v>287.1842293497196</v>
      </c>
      <c r="Y31" s="8">
        <v>259.78686146492277</v>
      </c>
      <c r="Z31" s="8">
        <v>280.33766255273525</v>
      </c>
      <c r="AA31" s="8">
        <v>278.80519325326003</v>
      </c>
      <c r="AB31" s="8">
        <v>35.236123250020398</v>
      </c>
      <c r="AC31" s="8">
        <v>36.489978236807303</v>
      </c>
    </row>
    <row r="32" spans="1:29" s="5" customFormat="1">
      <c r="A32" s="16" t="s">
        <v>163</v>
      </c>
      <c r="B32" s="16" t="s">
        <v>121</v>
      </c>
      <c r="C32" s="16" t="s">
        <v>150</v>
      </c>
      <c r="D32" s="16" t="s">
        <v>10</v>
      </c>
      <c r="E32" s="8">
        <v>43.852071500000001</v>
      </c>
      <c r="F32" s="8">
        <v>42.976070495440375</v>
      </c>
      <c r="G32" s="8">
        <v>37.121539901790499</v>
      </c>
      <c r="H32" s="8">
        <v>47.9681980149902</v>
      </c>
      <c r="I32" s="8">
        <v>49.74534992048001</v>
      </c>
      <c r="J32" s="8">
        <v>35.495024863154107</v>
      </c>
      <c r="K32" s="8">
        <v>36.329588898643699</v>
      </c>
      <c r="L32" s="8">
        <v>38.039152742943301</v>
      </c>
      <c r="M32" s="8">
        <v>38.922523693247804</v>
      </c>
      <c r="N32" s="8">
        <v>39.412189673801997</v>
      </c>
      <c r="O32" s="8">
        <v>41.9600167894096</v>
      </c>
      <c r="P32" s="8">
        <v>34.288737175805004</v>
      </c>
      <c r="Q32" s="8">
        <v>37.415685210065497</v>
      </c>
      <c r="R32" s="8">
        <v>39.256092185412008</v>
      </c>
      <c r="S32" s="8">
        <v>37.864703502863001</v>
      </c>
      <c r="T32" s="8">
        <v>14.759705271637701</v>
      </c>
      <c r="U32" s="8">
        <v>15.681827198740001</v>
      </c>
      <c r="V32" s="8">
        <v>15.860109568272</v>
      </c>
      <c r="W32" s="8">
        <v>15.926152754269999</v>
      </c>
      <c r="X32" s="8">
        <v>1.5383511999999999E-5</v>
      </c>
      <c r="Y32" s="8">
        <v>1.4891569999999999E-5</v>
      </c>
      <c r="Z32" s="8">
        <v>1.4940073000000001E-5</v>
      </c>
      <c r="AA32" s="8">
        <v>1.5201492999999999E-5</v>
      </c>
      <c r="AB32" s="8">
        <v>1.5495596E-5</v>
      </c>
      <c r="AC32" s="8">
        <v>1.5657417E-5</v>
      </c>
    </row>
    <row r="33" spans="1:29" s="5" customFormat="1">
      <c r="A33" s="16" t="s">
        <v>163</v>
      </c>
      <c r="B33" s="16" t="s">
        <v>122</v>
      </c>
      <c r="C33" s="16" t="s">
        <v>151</v>
      </c>
      <c r="D33" s="16" t="s">
        <v>10</v>
      </c>
      <c r="E33" s="8">
        <v>0</v>
      </c>
      <c r="F33" s="8">
        <v>1.9824745999999999E-7</v>
      </c>
      <c r="G33" s="8">
        <v>3.3881815000000002E-7</v>
      </c>
      <c r="H33" s="8">
        <v>7.1147599999999998E-6</v>
      </c>
      <c r="I33" s="8">
        <v>6.8735566999999998E-6</v>
      </c>
      <c r="J33" s="8">
        <v>6.6435860000000003E-6</v>
      </c>
      <c r="K33" s="8">
        <v>6.7343099999999999E-6</v>
      </c>
      <c r="L33" s="8">
        <v>6.4914975000000003E-6</v>
      </c>
      <c r="M33" s="8">
        <v>6.1377395000000003E-6</v>
      </c>
      <c r="N33" s="8">
        <v>6.2492785999999999E-6</v>
      </c>
      <c r="O33" s="8">
        <v>6.4601689999999998E-6</v>
      </c>
      <c r="P33" s="8">
        <v>2.3690274000000001E-5</v>
      </c>
      <c r="Q33" s="8">
        <v>2.3754329999999999E-5</v>
      </c>
      <c r="R33" s="8">
        <v>2.3269924000000001E-5</v>
      </c>
      <c r="S33" s="8">
        <v>2.3382958000000001E-5</v>
      </c>
      <c r="T33" s="8">
        <v>2.3538688999999999E-5</v>
      </c>
      <c r="U33" s="8">
        <v>2.3556833000000001E-5</v>
      </c>
      <c r="V33" s="8">
        <v>1337.6859999999999</v>
      </c>
      <c r="W33" s="8">
        <v>1405.528</v>
      </c>
      <c r="X33" s="8">
        <v>1551.5498</v>
      </c>
      <c r="Y33" s="8">
        <v>1457.5103999999999</v>
      </c>
      <c r="Z33" s="8">
        <v>1384.6095</v>
      </c>
      <c r="AA33" s="8">
        <v>1307.741</v>
      </c>
      <c r="AB33" s="8">
        <v>1419.9032</v>
      </c>
      <c r="AC33" s="8">
        <v>1404.3438000000001</v>
      </c>
    </row>
    <row r="34" spans="1:29" s="5" customFormat="1">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s="5" customFormat="1">
      <c r="A35" s="16" t="s">
        <v>163</v>
      </c>
      <c r="B35" s="16" t="s">
        <v>124</v>
      </c>
      <c r="C35" s="16" t="s">
        <v>153</v>
      </c>
      <c r="D35" s="16" t="s">
        <v>10</v>
      </c>
      <c r="E35" s="8">
        <v>820.09216000000004</v>
      </c>
      <c r="F35" s="8">
        <v>721.40843020780005</v>
      </c>
      <c r="G35" s="8">
        <v>708.1648303901959</v>
      </c>
      <c r="H35" s="8">
        <v>826.377080333246</v>
      </c>
      <c r="I35" s="8">
        <v>817.20362991303489</v>
      </c>
      <c r="J35" s="8">
        <v>829.27798915773303</v>
      </c>
      <c r="K35" s="8">
        <v>831.56603953876697</v>
      </c>
      <c r="L35" s="8">
        <v>803.95224850142301</v>
      </c>
      <c r="M35" s="8">
        <v>800.83911840394194</v>
      </c>
      <c r="N35" s="8">
        <v>830.85792844593993</v>
      </c>
      <c r="O35" s="8">
        <v>860.93423862451198</v>
      </c>
      <c r="P35" s="8">
        <v>813.1977261103001</v>
      </c>
      <c r="Q35" s="8">
        <v>843.83845081243999</v>
      </c>
      <c r="R35" s="8">
        <v>833.61799054632991</v>
      </c>
      <c r="S35" s="8">
        <v>852.71885486330007</v>
      </c>
      <c r="T35" s="8">
        <v>1633.0282299999999</v>
      </c>
      <c r="U35" s="8">
        <v>1617.89329</v>
      </c>
      <c r="V35" s="8">
        <v>1979.85563</v>
      </c>
      <c r="W35" s="8">
        <v>1374.2040299999999</v>
      </c>
      <c r="X35" s="8">
        <v>1480.9490499999999</v>
      </c>
      <c r="Y35" s="8">
        <v>1440.6531199999999</v>
      </c>
      <c r="Z35" s="8">
        <v>1144.5677000000001</v>
      </c>
      <c r="AA35" s="8">
        <v>1106.4016999999999</v>
      </c>
      <c r="AB35" s="8">
        <v>1171.0217</v>
      </c>
      <c r="AC35" s="8">
        <v>1186.4195999999999</v>
      </c>
    </row>
    <row r="36" spans="1:29" s="5" customFormat="1">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s="5" customFormat="1">
      <c r="A37" s="16" t="s">
        <v>163</v>
      </c>
      <c r="B37" s="16" t="s">
        <v>126</v>
      </c>
      <c r="C37" s="16" t="s">
        <v>155</v>
      </c>
      <c r="D37" s="16" t="s">
        <v>10</v>
      </c>
      <c r="E37" s="8">
        <v>0</v>
      </c>
      <c r="F37" s="8">
        <v>2.2150150000000001E-7</v>
      </c>
      <c r="G37" s="8">
        <v>4.522113E-7</v>
      </c>
      <c r="H37" s="8">
        <v>882.97986000000003</v>
      </c>
      <c r="I37" s="8">
        <v>818.94415000000004</v>
      </c>
      <c r="J37" s="8">
        <v>843.46479999999997</v>
      </c>
      <c r="K37" s="8">
        <v>789.0403</v>
      </c>
      <c r="L37" s="8">
        <v>778.995</v>
      </c>
      <c r="M37" s="8">
        <v>862.34607000000005</v>
      </c>
      <c r="N37" s="8">
        <v>876.50789999999995</v>
      </c>
      <c r="O37" s="8">
        <v>943.97249999999997</v>
      </c>
      <c r="P37" s="8">
        <v>1014.7584000000001</v>
      </c>
      <c r="Q37" s="8">
        <v>949.43024000000003</v>
      </c>
      <c r="R37" s="8">
        <v>925.774</v>
      </c>
      <c r="S37" s="8">
        <v>987.61725000000001</v>
      </c>
      <c r="T37" s="8">
        <v>897.81910000000005</v>
      </c>
      <c r="U37" s="8">
        <v>907.53905999999995</v>
      </c>
      <c r="V37" s="8">
        <v>996.51904000000002</v>
      </c>
      <c r="W37" s="8">
        <v>1023.35547</v>
      </c>
      <c r="X37" s="8">
        <v>1110.5927999999999</v>
      </c>
      <c r="Y37" s="8">
        <v>1080.5916999999999</v>
      </c>
      <c r="Z37" s="8">
        <v>989.95320000000004</v>
      </c>
      <c r="AA37" s="8">
        <v>946.63025000000005</v>
      </c>
      <c r="AB37" s="8">
        <v>1024.2913000000001</v>
      </c>
      <c r="AC37" s="8">
        <v>998.8356</v>
      </c>
    </row>
    <row r="38" spans="1:29" s="5" customFormat="1">
      <c r="A38" s="16" t="s">
        <v>163</v>
      </c>
      <c r="B38" s="16" t="s">
        <v>127</v>
      </c>
      <c r="C38" s="16" t="s">
        <v>156</v>
      </c>
      <c r="D38" s="16" t="s">
        <v>10</v>
      </c>
      <c r="E38" s="8">
        <v>0</v>
      </c>
      <c r="F38" s="8">
        <v>1.7478267999999999E-7</v>
      </c>
      <c r="G38" s="8">
        <v>2.6552226E-7</v>
      </c>
      <c r="H38" s="8">
        <v>2.1697987999999998E-6</v>
      </c>
      <c r="I38" s="8">
        <v>2.1326533999999999E-6</v>
      </c>
      <c r="J38" s="8">
        <v>2.0489342E-6</v>
      </c>
      <c r="K38" s="8">
        <v>2.1011491999999998E-6</v>
      </c>
      <c r="L38" s="8">
        <v>1.9881608999999999E-6</v>
      </c>
      <c r="M38" s="8">
        <v>1.9916379E-6</v>
      </c>
      <c r="N38" s="8">
        <v>1.9226760999999999E-6</v>
      </c>
      <c r="O38" s="8">
        <v>1.9995881999999999E-6</v>
      </c>
      <c r="P38" s="8">
        <v>3.1088965999999999E-6</v>
      </c>
      <c r="Q38" s="8">
        <v>3.1781692E-6</v>
      </c>
      <c r="R38" s="8">
        <v>3.2178704999999999E-6</v>
      </c>
      <c r="S38" s="8">
        <v>3.2918856000000001E-6</v>
      </c>
      <c r="T38" s="8">
        <v>4.1588480000000004E-6</v>
      </c>
      <c r="U38" s="8">
        <v>4.1064676999999997E-6</v>
      </c>
      <c r="V38" s="8">
        <v>5.9133213000000004E-6</v>
      </c>
      <c r="W38" s="8">
        <v>5.4707098E-6</v>
      </c>
      <c r="X38" s="8">
        <v>5.7220814000000001E-6</v>
      </c>
      <c r="Y38" s="8">
        <v>5.3099169999999996E-6</v>
      </c>
      <c r="Z38" s="8">
        <v>5.4322912999999998E-6</v>
      </c>
      <c r="AA38" s="8">
        <v>5.6780809999999996E-6</v>
      </c>
      <c r="AB38" s="8">
        <v>5.6456964999999996E-6</v>
      </c>
      <c r="AC38" s="8">
        <v>5.7972220000000003E-6</v>
      </c>
    </row>
    <row r="39" spans="1:29" s="5" customFormat="1">
      <c r="A39" s="16" t="s">
        <v>163</v>
      </c>
      <c r="B39" s="16" t="s">
        <v>128</v>
      </c>
      <c r="C39" s="16" t="s">
        <v>157</v>
      </c>
      <c r="D39" s="16" t="s">
        <v>10</v>
      </c>
      <c r="E39" s="8">
        <v>0</v>
      </c>
      <c r="F39" s="8">
        <v>1.6403641000000001E-7</v>
      </c>
      <c r="G39" s="8">
        <v>2.8492522000000002E-7</v>
      </c>
      <c r="H39" s="8">
        <v>1.3169781E-6</v>
      </c>
      <c r="I39" s="8">
        <v>1.2553676000000001E-6</v>
      </c>
      <c r="J39" s="8">
        <v>1.2026123000000001E-6</v>
      </c>
      <c r="K39" s="8">
        <v>1.2264013000000001E-6</v>
      </c>
      <c r="L39" s="8">
        <v>1.1770175000000001E-6</v>
      </c>
      <c r="M39" s="8">
        <v>1.1693699000000001E-6</v>
      </c>
      <c r="N39" s="8">
        <v>1.1508392E-6</v>
      </c>
      <c r="O39" s="8">
        <v>1.186601E-6</v>
      </c>
      <c r="P39" s="8">
        <v>1.9404805999999998E-6</v>
      </c>
      <c r="Q39" s="8">
        <v>1.9329360999999998E-6</v>
      </c>
      <c r="R39" s="8">
        <v>2.1451187000000001E-6</v>
      </c>
      <c r="S39" s="8">
        <v>2.3703540000000002E-6</v>
      </c>
      <c r="T39" s="8">
        <v>3.4145098000000001E-6</v>
      </c>
      <c r="U39" s="8">
        <v>3.7409853999999998E-6</v>
      </c>
      <c r="V39" s="8">
        <v>4.6733666999999999E-6</v>
      </c>
      <c r="W39" s="8">
        <v>4.2611263999999998E-6</v>
      </c>
      <c r="X39" s="8">
        <v>4.4037992999999997E-6</v>
      </c>
      <c r="Y39" s="8">
        <v>4.3056175000000003E-6</v>
      </c>
      <c r="Z39" s="8">
        <v>4.2509019999999999E-6</v>
      </c>
      <c r="AA39" s="8">
        <v>4.568502E-6</v>
      </c>
      <c r="AB39" s="8">
        <v>4.5240244999999997E-6</v>
      </c>
      <c r="AC39" s="8">
        <v>4.6286559999999999E-6</v>
      </c>
    </row>
    <row r="40" spans="1:29" s="5" customFormat="1">
      <c r="A40" s="16" t="s">
        <v>164</v>
      </c>
      <c r="B40" s="16" t="s">
        <v>129</v>
      </c>
      <c r="C40" s="16" t="s">
        <v>158</v>
      </c>
      <c r="D40" s="16" t="s">
        <v>10</v>
      </c>
      <c r="E40" s="8">
        <v>0</v>
      </c>
      <c r="F40" s="8">
        <v>1.6279579E-7</v>
      </c>
      <c r="G40" s="8">
        <v>1.8427598999999999E-7</v>
      </c>
      <c r="H40" s="8">
        <v>3.2637013000000003E-7</v>
      </c>
      <c r="I40" s="8">
        <v>3.9507432E-7</v>
      </c>
      <c r="J40" s="8">
        <v>5.271284E-7</v>
      </c>
      <c r="K40" s="8">
        <v>5.7591444000000004E-7</v>
      </c>
      <c r="L40" s="8">
        <v>5.5487374000000001E-7</v>
      </c>
      <c r="M40" s="8">
        <v>5.3478490000000002E-7</v>
      </c>
      <c r="N40" s="8">
        <v>5.9241124999999998E-7</v>
      </c>
      <c r="O40" s="8">
        <v>5.9604776000000002E-7</v>
      </c>
      <c r="P40" s="8">
        <v>7.4738179999999998E-7</v>
      </c>
      <c r="Q40" s="8">
        <v>7.5014617000000001E-7</v>
      </c>
      <c r="R40" s="8">
        <v>8.8826072999999999E-7</v>
      </c>
      <c r="S40" s="8">
        <v>9.3494869999999999E-7</v>
      </c>
      <c r="T40" s="8">
        <v>1.0758982E-6</v>
      </c>
      <c r="U40" s="8">
        <v>1.0843752999999999E-6</v>
      </c>
      <c r="V40" s="8">
        <v>1.0586534000000001E-6</v>
      </c>
      <c r="W40" s="8">
        <v>1.2068344000000001E-6</v>
      </c>
      <c r="X40" s="8">
        <v>1.1861176000000001E-6</v>
      </c>
      <c r="Y40" s="8">
        <v>1.3562118000000001E-6</v>
      </c>
      <c r="Z40" s="8">
        <v>1.3325503000000001E-6</v>
      </c>
      <c r="AA40" s="8">
        <v>1.7651290999999999E-6</v>
      </c>
      <c r="AB40" s="8">
        <v>1.6991717E-6</v>
      </c>
      <c r="AC40" s="8">
        <v>1.7475331E-6</v>
      </c>
    </row>
    <row r="41" spans="1:29" s="5" customFormat="1">
      <c r="A41" s="16" t="s">
        <v>164</v>
      </c>
      <c r="B41" s="16" t="s">
        <v>130</v>
      </c>
      <c r="C41" s="16" t="s">
        <v>159</v>
      </c>
      <c r="D41" s="16" t="s">
        <v>10</v>
      </c>
      <c r="E41" s="8">
        <v>0</v>
      </c>
      <c r="F41" s="8">
        <v>2.7652752000000001E-7</v>
      </c>
      <c r="G41" s="8">
        <v>5.4784476000000002E-7</v>
      </c>
      <c r="H41" s="8">
        <v>1.3511607E-6</v>
      </c>
      <c r="I41" s="8">
        <v>1.4188643999999999E-6</v>
      </c>
      <c r="J41" s="8">
        <v>1.2989854E-6</v>
      </c>
      <c r="K41" s="8">
        <v>1.3710203E-6</v>
      </c>
      <c r="L41" s="8">
        <v>1.3381455E-6</v>
      </c>
      <c r="M41" s="8">
        <v>1.2585929E-6</v>
      </c>
      <c r="N41" s="8">
        <v>1.8932173999999999E-6</v>
      </c>
      <c r="O41" s="8">
        <v>1.8741275E-6</v>
      </c>
      <c r="P41" s="8">
        <v>2.4390736E-6</v>
      </c>
      <c r="Q41" s="8">
        <v>2.4552517000000002E-6</v>
      </c>
      <c r="R41" s="8">
        <v>4.8019332999999998E-6</v>
      </c>
      <c r="S41" s="8">
        <v>4.5824380000000002E-6</v>
      </c>
      <c r="T41" s="8">
        <v>4.7093599999999999E-6</v>
      </c>
      <c r="U41" s="8">
        <v>4.7789816999999996E-6</v>
      </c>
      <c r="V41" s="8">
        <v>4.5904070000000001E-6</v>
      </c>
      <c r="W41" s="8">
        <v>4.5092546999999998E-6</v>
      </c>
      <c r="X41" s="8">
        <v>4.4425988000000003E-6</v>
      </c>
      <c r="Y41" s="8">
        <v>4.5634950000000001E-6</v>
      </c>
      <c r="Z41" s="8">
        <v>4.4982103000000001E-6</v>
      </c>
      <c r="AA41" s="8">
        <v>4.6242803E-6</v>
      </c>
      <c r="AB41" s="8">
        <v>4.3825626E-6</v>
      </c>
      <c r="AC41" s="8">
        <v>4.5634015000000002E-6</v>
      </c>
    </row>
    <row r="42" spans="1:29" s="5" customFormat="1">
      <c r="A42" s="16" t="s">
        <v>164</v>
      </c>
      <c r="B42" s="16" t="s">
        <v>131</v>
      </c>
      <c r="C42" s="16" t="s">
        <v>160</v>
      </c>
      <c r="D42" s="16" t="s">
        <v>10</v>
      </c>
      <c r="E42" s="8">
        <v>0</v>
      </c>
      <c r="F42" s="8">
        <v>739.88237030929611</v>
      </c>
      <c r="G42" s="8">
        <v>831.65746040058934</v>
      </c>
      <c r="H42" s="8">
        <v>875.29230193547505</v>
      </c>
      <c r="I42" s="8">
        <v>893.78740192727309</v>
      </c>
      <c r="J42" s="8">
        <v>878.05302192781983</v>
      </c>
      <c r="K42" s="8">
        <v>919.13440209664861</v>
      </c>
      <c r="L42" s="8">
        <v>906.37218201172516</v>
      </c>
      <c r="M42" s="8">
        <v>895.67278418020624</v>
      </c>
      <c r="N42" s="8">
        <v>922.51668438337731</v>
      </c>
      <c r="O42" s="8">
        <v>918.31757443056927</v>
      </c>
      <c r="P42" s="8">
        <v>884.19284433993153</v>
      </c>
      <c r="Q42" s="8">
        <v>883.44626429727907</v>
      </c>
      <c r="R42" s="8">
        <v>897.53272432993856</v>
      </c>
      <c r="S42" s="8">
        <v>880.32746431470707</v>
      </c>
      <c r="T42" s="8">
        <v>918.21617454974182</v>
      </c>
      <c r="U42" s="8">
        <v>908.53526457117744</v>
      </c>
      <c r="V42" s="8">
        <v>890.72999440669685</v>
      </c>
      <c r="W42" s="8">
        <v>924.98017467587283</v>
      </c>
      <c r="X42" s="8">
        <v>918.55124476809556</v>
      </c>
      <c r="Y42" s="8">
        <v>878.71952478473986</v>
      </c>
      <c r="Z42" s="8">
        <v>878.10666466107341</v>
      </c>
      <c r="AA42" s="8">
        <v>895.53569540538888</v>
      </c>
      <c r="AB42" s="8">
        <v>879.16300530546914</v>
      </c>
      <c r="AC42" s="8">
        <v>911.93909551980119</v>
      </c>
    </row>
    <row r="43" spans="1:29" s="5" customFormat="1"/>
    <row r="44" spans="1:29" s="5" customFormat="1">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s="5" customFormat="1">
      <c r="A45" s="16" t="s">
        <v>96</v>
      </c>
      <c r="B45" s="16" t="s">
        <v>97</v>
      </c>
      <c r="C45" s="16" t="s">
        <v>132</v>
      </c>
      <c r="D45" s="16" t="s">
        <v>9</v>
      </c>
      <c r="E45" s="8">
        <v>864.57254</v>
      </c>
      <c r="F45" s="8">
        <v>853.89002098923538</v>
      </c>
      <c r="G45" s="8">
        <v>771.31180158364214</v>
      </c>
      <c r="H45" s="8">
        <v>2368.1368525758407</v>
      </c>
      <c r="I45" s="8">
        <v>2469.2843724332679</v>
      </c>
      <c r="J45" s="8">
        <v>2778.3156627512626</v>
      </c>
      <c r="K45" s="8">
        <v>2921.7523427314732</v>
      </c>
      <c r="L45" s="8">
        <v>2321.1049422646543</v>
      </c>
      <c r="M45" s="8">
        <v>2509.068352539291</v>
      </c>
      <c r="N45" s="8">
        <v>2772.9308425281229</v>
      </c>
      <c r="O45" s="8">
        <v>2806.4935627082273</v>
      </c>
      <c r="P45" s="8">
        <v>2394.1312423503537</v>
      </c>
      <c r="Q45" s="8">
        <v>2478.938582420953</v>
      </c>
      <c r="R45" s="8">
        <v>2565.4323122487654</v>
      </c>
      <c r="S45" s="8">
        <v>2671.4768424963277</v>
      </c>
      <c r="T45" s="8">
        <v>2853.592882287352</v>
      </c>
      <c r="U45" s="8">
        <v>2305.7767620566046</v>
      </c>
      <c r="V45" s="8">
        <v>1944.784162322052</v>
      </c>
      <c r="W45" s="8">
        <v>1995.6548022570105</v>
      </c>
      <c r="X45" s="8">
        <v>1987.333902354512</v>
      </c>
      <c r="Y45" s="8">
        <v>1780.117722090999</v>
      </c>
      <c r="Z45" s="8">
        <v>1859.3760621234335</v>
      </c>
      <c r="AA45" s="8">
        <v>1520.9542020369688</v>
      </c>
      <c r="AB45" s="8">
        <v>1579.7178023103568</v>
      </c>
      <c r="AC45" s="8">
        <v>1729.3438022208177</v>
      </c>
    </row>
    <row r="46" spans="1:29" s="19" customFormat="1">
      <c r="A46" s="16" t="s">
        <v>96</v>
      </c>
      <c r="B46" s="16" t="s">
        <v>98</v>
      </c>
      <c r="C46" s="16" t="s">
        <v>133</v>
      </c>
      <c r="D46" s="16" t="s">
        <v>9</v>
      </c>
      <c r="E46" s="8">
        <v>134.81847999999999</v>
      </c>
      <c r="F46" s="8">
        <v>130.30179075274768</v>
      </c>
      <c r="G46" s="8">
        <v>120.4266750151919</v>
      </c>
      <c r="H46" s="8">
        <v>124.85216324752891</v>
      </c>
      <c r="I46" s="8">
        <v>134.17303316405622</v>
      </c>
      <c r="J46" s="8">
        <v>133.83105321804729</v>
      </c>
      <c r="K46" s="8">
        <v>135.27527324073776</v>
      </c>
      <c r="L46" s="8">
        <v>122.98439308592981</v>
      </c>
      <c r="M46" s="8">
        <v>127.34027349592171</v>
      </c>
      <c r="N46" s="8">
        <v>138.60742359614738</v>
      </c>
      <c r="O46" s="8">
        <v>142.86261391185849</v>
      </c>
      <c r="P46" s="8">
        <v>128.07613359432571</v>
      </c>
      <c r="Q46" s="8">
        <v>126.3621534453432</v>
      </c>
      <c r="R46" s="8">
        <v>137.14467335139759</v>
      </c>
      <c r="S46" s="8">
        <v>136.40488339108219</v>
      </c>
      <c r="T46" s="8">
        <v>139.06941317426549</v>
      </c>
      <c r="U46" s="8">
        <v>127.24521322784739</v>
      </c>
      <c r="V46" s="8">
        <v>129.0453333286535</v>
      </c>
      <c r="W46" s="8">
        <v>138.81201334191991</v>
      </c>
      <c r="X46" s="8">
        <v>143.47588348352869</v>
      </c>
      <c r="Y46" s="8">
        <v>128.32495318016811</v>
      </c>
      <c r="Z46" s="8">
        <v>126.9198930177385</v>
      </c>
      <c r="AA46" s="8">
        <v>138.37817304105602</v>
      </c>
      <c r="AB46" s="8">
        <v>137.10364310829652</v>
      </c>
      <c r="AC46" s="8">
        <v>139.77654307966822</v>
      </c>
    </row>
    <row r="47" spans="1:29" s="19" customFormat="1">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s="19" customFormat="1">
      <c r="A48" s="16" t="s">
        <v>96</v>
      </c>
      <c r="B48" s="16" t="s">
        <v>100</v>
      </c>
      <c r="C48" s="16" t="s">
        <v>135</v>
      </c>
      <c r="D48" s="16" t="s">
        <v>9</v>
      </c>
      <c r="E48" s="8">
        <v>0</v>
      </c>
      <c r="F48" s="8">
        <v>600.67126056511972</v>
      </c>
      <c r="G48" s="8">
        <v>781.72720059129767</v>
      </c>
      <c r="H48" s="8">
        <v>853.39966236473163</v>
      </c>
      <c r="I48" s="8">
        <v>855.95300237385379</v>
      </c>
      <c r="J48" s="8">
        <v>908.37964254844576</v>
      </c>
      <c r="K48" s="8">
        <v>840.82760268386176</v>
      </c>
      <c r="L48" s="8">
        <v>809.23120317536279</v>
      </c>
      <c r="M48" s="8">
        <v>871.16016383980502</v>
      </c>
      <c r="N48" s="8">
        <v>852.87910353632253</v>
      </c>
      <c r="O48" s="8">
        <v>967.00411047249588</v>
      </c>
      <c r="P48" s="8">
        <v>828.79793161614941</v>
      </c>
      <c r="Q48" s="8">
        <v>862.52957060746121</v>
      </c>
      <c r="R48" s="8">
        <v>873.74429020509149</v>
      </c>
      <c r="S48" s="8">
        <v>1969.4536641866912</v>
      </c>
      <c r="T48" s="8">
        <v>1835.268904793734</v>
      </c>
      <c r="U48" s="8">
        <v>1784.5253457149211</v>
      </c>
      <c r="V48" s="8">
        <v>1837.6639058779381</v>
      </c>
      <c r="W48" s="8">
        <v>1734.5803254621201</v>
      </c>
      <c r="X48" s="8">
        <v>1994.0876062793418</v>
      </c>
      <c r="Y48" s="8">
        <v>1707.5723352585599</v>
      </c>
      <c r="Z48" s="8">
        <v>1737.2691647965614</v>
      </c>
      <c r="AA48" s="8">
        <v>1805.7700450418974</v>
      </c>
      <c r="AB48" s="8">
        <v>1912.284708679184</v>
      </c>
      <c r="AC48" s="8">
        <v>1802.629708853864</v>
      </c>
    </row>
    <row r="49" spans="1:29" s="19" customFormat="1">
      <c r="A49" s="16" t="s">
        <v>96</v>
      </c>
      <c r="B49" s="16" t="s">
        <v>101</v>
      </c>
      <c r="C49" s="16" t="s">
        <v>136</v>
      </c>
      <c r="D49" s="16" t="s">
        <v>9</v>
      </c>
      <c r="E49" s="8">
        <v>0</v>
      </c>
      <c r="F49" s="8">
        <v>9.0423430000000008E-7</v>
      </c>
      <c r="G49" s="8">
        <v>1.1473067999999999E-6</v>
      </c>
      <c r="H49" s="8">
        <v>276.70026230155202</v>
      </c>
      <c r="I49" s="8">
        <v>285.56350233897598</v>
      </c>
      <c r="J49" s="8">
        <v>292.34268223874045</v>
      </c>
      <c r="K49" s="8">
        <v>1654.9469028897784</v>
      </c>
      <c r="L49" s="8">
        <v>3162.3572054140291</v>
      </c>
      <c r="M49" s="8">
        <v>5042.1826000000001</v>
      </c>
      <c r="N49" s="8">
        <v>5468.0866000000005</v>
      </c>
      <c r="O49" s="8">
        <v>5791.5569999999998</v>
      </c>
      <c r="P49" s="8">
        <v>5356.4830000000002</v>
      </c>
      <c r="Q49" s="8">
        <v>5004.0673999999999</v>
      </c>
      <c r="R49" s="8">
        <v>5133.6947</v>
      </c>
      <c r="S49" s="8">
        <v>4817.6813999999995</v>
      </c>
      <c r="T49" s="8">
        <v>5174.8266000000003</v>
      </c>
      <c r="U49" s="8">
        <v>5194.7520000000004</v>
      </c>
      <c r="V49" s="8">
        <v>5444.1108000000004</v>
      </c>
      <c r="W49" s="8">
        <v>5511.1625999999997</v>
      </c>
      <c r="X49" s="8">
        <v>5626.2993000000006</v>
      </c>
      <c r="Y49" s="8">
        <v>5033.6617999999999</v>
      </c>
      <c r="Z49" s="8">
        <v>4709.0848999999998</v>
      </c>
      <c r="AA49" s="8">
        <v>4939.6167000000005</v>
      </c>
      <c r="AB49" s="8">
        <v>4812.3521000000001</v>
      </c>
      <c r="AC49" s="8">
        <v>5258.0673999999999</v>
      </c>
    </row>
    <row r="50" spans="1:29" s="19" customFormat="1">
      <c r="A50" s="16" t="s">
        <v>96</v>
      </c>
      <c r="B50" s="16" t="s">
        <v>102</v>
      </c>
      <c r="C50" s="16" t="s">
        <v>137</v>
      </c>
      <c r="D50" s="16" t="s">
        <v>9</v>
      </c>
      <c r="E50" s="8">
        <v>0</v>
      </c>
      <c r="F50" s="8">
        <v>516.64075058351182</v>
      </c>
      <c r="G50" s="8">
        <v>632.50470061549731</v>
      </c>
      <c r="H50" s="8">
        <v>1603.0562708162747</v>
      </c>
      <c r="I50" s="8">
        <v>1591.1695007162773</v>
      </c>
      <c r="J50" s="8">
        <v>1621.3855507242852</v>
      </c>
      <c r="K50" s="8">
        <v>1699.8947008984971</v>
      </c>
      <c r="L50" s="8">
        <v>1584.2412016731159</v>
      </c>
      <c r="M50" s="8">
        <v>1729.7799420350298</v>
      </c>
      <c r="N50" s="8">
        <v>1698.7752019528004</v>
      </c>
      <c r="O50" s="8">
        <v>3675.1943046609813</v>
      </c>
      <c r="P50" s="8">
        <v>3170.0389770560319</v>
      </c>
      <c r="Q50" s="8">
        <v>3168.1893667319541</v>
      </c>
      <c r="R50" s="8">
        <v>3102.7370548007998</v>
      </c>
      <c r="S50" s="8">
        <v>2935.901775647123</v>
      </c>
      <c r="T50" s="8">
        <v>3339.4884299999999</v>
      </c>
      <c r="U50" s="8">
        <v>3904.5810000000001</v>
      </c>
      <c r="V50" s="8">
        <v>4517.1954999999998</v>
      </c>
      <c r="W50" s="8">
        <v>5814.03845</v>
      </c>
      <c r="X50" s="8">
        <v>6516.1110399999998</v>
      </c>
      <c r="Y50" s="8">
        <v>7894.5980600000003</v>
      </c>
      <c r="Z50" s="8">
        <v>7828.4951999999994</v>
      </c>
      <c r="AA50" s="8">
        <v>7442.7419599999994</v>
      </c>
      <c r="AB50" s="8">
        <v>7287.8987999999999</v>
      </c>
      <c r="AC50" s="8">
        <v>8024.7357400000001</v>
      </c>
    </row>
    <row r="51" spans="1:29" s="19" customFormat="1">
      <c r="A51" s="16" t="s">
        <v>96</v>
      </c>
      <c r="B51" s="16" t="s">
        <v>103</v>
      </c>
      <c r="C51" s="16" t="s">
        <v>138</v>
      </c>
      <c r="D51" s="16" t="s">
        <v>9</v>
      </c>
      <c r="E51" s="8">
        <v>0</v>
      </c>
      <c r="F51" s="8">
        <v>3.5081709999999998E-7</v>
      </c>
      <c r="G51" s="8">
        <v>5.0197707000000006E-7</v>
      </c>
      <c r="H51" s="8">
        <v>1.4181759000000001E-6</v>
      </c>
      <c r="I51" s="8">
        <v>1.29087823E-6</v>
      </c>
      <c r="J51" s="8">
        <v>1.1415461999999999E-6</v>
      </c>
      <c r="K51" s="8">
        <v>1.2466143000000001E-6</v>
      </c>
      <c r="L51" s="8">
        <v>1.725776E-6</v>
      </c>
      <c r="M51" s="8">
        <v>1.8018451E-6</v>
      </c>
      <c r="N51" s="8">
        <v>1.8065510600000001E-6</v>
      </c>
      <c r="O51" s="8">
        <v>2.3671617999999999E-6</v>
      </c>
      <c r="P51" s="8">
        <v>7.0040700000000009E-6</v>
      </c>
      <c r="Q51" s="8">
        <v>6.9130823999999996E-6</v>
      </c>
      <c r="R51" s="8">
        <v>6.4458326000000007E-6</v>
      </c>
      <c r="S51" s="8">
        <v>6.0226987999999998E-6</v>
      </c>
      <c r="T51" s="8">
        <v>6.2147180999999991E-6</v>
      </c>
      <c r="U51" s="8">
        <v>7.8279720000000003E-6</v>
      </c>
      <c r="V51" s="8">
        <v>7.4887960000000009E-6</v>
      </c>
      <c r="W51" s="8">
        <v>7.1024181000000008E-6</v>
      </c>
      <c r="X51" s="8">
        <v>7.7409234E-6</v>
      </c>
      <c r="Y51" s="8">
        <v>295.282688072658</v>
      </c>
      <c r="Z51" s="8">
        <v>298.32294782838301</v>
      </c>
      <c r="AA51" s="8">
        <v>283.74000760959353</v>
      </c>
      <c r="AB51" s="8">
        <v>265.43195712728516</v>
      </c>
      <c r="AC51" s="8">
        <v>294.020007752423</v>
      </c>
    </row>
    <row r="52" spans="1:29" s="19" customFormat="1">
      <c r="A52" s="16" t="s">
        <v>96</v>
      </c>
      <c r="B52" s="16" t="s">
        <v>104</v>
      </c>
      <c r="C52" s="16" t="s">
        <v>28</v>
      </c>
      <c r="D52" s="16" t="s">
        <v>9</v>
      </c>
      <c r="E52" s="8">
        <v>4559.0643</v>
      </c>
      <c r="F52" s="8">
        <v>4816.8564408914062</v>
      </c>
      <c r="G52" s="8">
        <v>4489.1488810245755</v>
      </c>
      <c r="H52" s="8">
        <v>8515.4795629376003</v>
      </c>
      <c r="I52" s="8">
        <v>8831.6101229981032</v>
      </c>
      <c r="J52" s="8">
        <v>8503.5666428342192</v>
      </c>
      <c r="K52" s="8">
        <v>8963.9865630928198</v>
      </c>
      <c r="L52" s="8">
        <v>8671.358760000001</v>
      </c>
      <c r="M52" s="8">
        <v>8940.6246999999985</v>
      </c>
      <c r="N52" s="8">
        <v>9248.9972000000016</v>
      </c>
      <c r="O52" s="8">
        <v>12520.393700000001</v>
      </c>
      <c r="P52" s="8">
        <v>12754.13394</v>
      </c>
      <c r="Q52" s="8">
        <v>12513.296840000001</v>
      </c>
      <c r="R52" s="8">
        <v>12958.43475</v>
      </c>
      <c r="S52" s="8">
        <v>12308.039339999999</v>
      </c>
      <c r="T52" s="8">
        <v>18829.069500000001</v>
      </c>
      <c r="U52" s="8">
        <v>18888.403200000001</v>
      </c>
      <c r="V52" s="8">
        <v>19017.104899999998</v>
      </c>
      <c r="W52" s="8">
        <v>17649.8786</v>
      </c>
      <c r="X52" s="8">
        <v>18733.485540000001</v>
      </c>
      <c r="Y52" s="8">
        <v>16182.237150000001</v>
      </c>
      <c r="Z52" s="8">
        <v>15860.0753</v>
      </c>
      <c r="AA52" s="8">
        <v>16700.439599999998</v>
      </c>
      <c r="AB52" s="8">
        <v>16370.321899999999</v>
      </c>
      <c r="AC52" s="8">
        <v>17655.68823</v>
      </c>
    </row>
    <row r="53" spans="1:29" s="19" customFormat="1">
      <c r="A53" s="16" t="s">
        <v>96</v>
      </c>
      <c r="B53" s="16" t="s">
        <v>105</v>
      </c>
      <c r="C53" s="16" t="s">
        <v>139</v>
      </c>
      <c r="D53" s="16" t="s">
        <v>9</v>
      </c>
      <c r="E53" s="8">
        <v>0</v>
      </c>
      <c r="F53" s="8">
        <v>4.2347402000000004E-7</v>
      </c>
      <c r="G53" s="8">
        <v>4.8569948999999991E-7</v>
      </c>
      <c r="H53" s="8">
        <v>1.44845126E-6</v>
      </c>
      <c r="I53" s="8">
        <v>1.40708166E-6</v>
      </c>
      <c r="J53" s="8">
        <v>1.35939863E-6</v>
      </c>
      <c r="K53" s="8">
        <v>1.5061355999999998E-6</v>
      </c>
      <c r="L53" s="8">
        <v>1.9744824999999999E-6</v>
      </c>
      <c r="M53" s="8">
        <v>2.1321205700000002E-6</v>
      </c>
      <c r="N53" s="8">
        <v>1.9521109400000002E-6</v>
      </c>
      <c r="O53" s="8">
        <v>3.2001468E-6</v>
      </c>
      <c r="P53" s="8">
        <v>7.629939400000001E-6</v>
      </c>
      <c r="Q53" s="8">
        <v>7.1033774999999997E-6</v>
      </c>
      <c r="R53" s="8">
        <v>7.0159057999999999E-6</v>
      </c>
      <c r="S53" s="8">
        <v>1.3199534300000001E-5</v>
      </c>
      <c r="T53" s="8">
        <v>1.44066482E-5</v>
      </c>
      <c r="U53" s="8">
        <v>1.45202114E-5</v>
      </c>
      <c r="V53" s="8">
        <v>1.42388644E-5</v>
      </c>
      <c r="W53" s="8">
        <v>1.24675475E-5</v>
      </c>
      <c r="X53" s="8">
        <v>1.4639963200000001E-5</v>
      </c>
      <c r="Y53" s="8">
        <v>2.7386503600000001E-5</v>
      </c>
      <c r="Z53" s="8">
        <v>2.51495504E-5</v>
      </c>
      <c r="AA53" s="8">
        <v>2.80973805E-5</v>
      </c>
      <c r="AB53" s="8">
        <v>5.3600168299999996E-5</v>
      </c>
      <c r="AC53" s="8">
        <v>5.6200204000000002E-5</v>
      </c>
    </row>
    <row r="54" spans="1:29" s="19" customFormat="1">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s="19" customFormat="1">
      <c r="A55" s="16" t="s">
        <v>161</v>
      </c>
      <c r="B55" s="16" t="s">
        <v>107</v>
      </c>
      <c r="C55" s="16" t="s">
        <v>141</v>
      </c>
      <c r="D55" s="16" t="s">
        <v>9</v>
      </c>
      <c r="E55" s="8">
        <v>1154.9929999999999</v>
      </c>
      <c r="F55" s="8">
        <v>1936.622200416771</v>
      </c>
      <c r="G55" s="8">
        <v>1890.5292408628932</v>
      </c>
      <c r="H55" s="8">
        <v>5856.5398052964993</v>
      </c>
      <c r="I55" s="8">
        <v>6043.6007855645676</v>
      </c>
      <c r="J55" s="8">
        <v>5718.549305468041</v>
      </c>
      <c r="K55" s="8">
        <v>6630.2189061185136</v>
      </c>
      <c r="L55" s="8">
        <v>6643.0331858749087</v>
      </c>
      <c r="M55" s="8">
        <v>6517.5741053828306</v>
      </c>
      <c r="N55" s="8">
        <v>6769.806675790227</v>
      </c>
      <c r="O55" s="8">
        <v>7094.963325173173</v>
      </c>
      <c r="P55" s="8">
        <v>7313.0470057285111</v>
      </c>
      <c r="Q55" s="8">
        <v>6125.8304450825472</v>
      </c>
      <c r="R55" s="8">
        <v>6355.583705182883</v>
      </c>
      <c r="S55" s="8">
        <v>6036.6285553276557</v>
      </c>
      <c r="T55" s="8">
        <v>6309.8391254653588</v>
      </c>
      <c r="U55" s="8">
        <v>6339.1802656414848</v>
      </c>
      <c r="V55" s="8">
        <v>5261.7964050639339</v>
      </c>
      <c r="W55" s="8">
        <v>5237.9712051609849</v>
      </c>
      <c r="X55" s="8">
        <v>5480.5012047080509</v>
      </c>
      <c r="Y55" s="8">
        <v>5792.7127588519006</v>
      </c>
      <c r="Z55" s="8">
        <v>5069.2789027971294</v>
      </c>
      <c r="AA55" s="8">
        <v>5282.5028171261001</v>
      </c>
      <c r="AB55" s="8">
        <v>5040.5964986653398</v>
      </c>
      <c r="AC55" s="8">
        <v>5389.0459192364206</v>
      </c>
    </row>
    <row r="56" spans="1:29" s="19" customFormat="1">
      <c r="A56" s="16" t="s">
        <v>161</v>
      </c>
      <c r="B56" s="16" t="s">
        <v>108</v>
      </c>
      <c r="C56" s="16" t="s">
        <v>142</v>
      </c>
      <c r="D56" s="16" t="s">
        <v>9</v>
      </c>
      <c r="E56" s="8">
        <v>339.60070000000002</v>
      </c>
      <c r="F56" s="8">
        <v>2190.8508805675524</v>
      </c>
      <c r="G56" s="8">
        <v>2602.50876110628</v>
      </c>
      <c r="H56" s="8">
        <v>4217.8194638745745</v>
      </c>
      <c r="I56" s="8">
        <v>5682.4752036640893</v>
      </c>
      <c r="J56" s="8">
        <v>5585.2561334261372</v>
      </c>
      <c r="K56" s="8">
        <v>5624.6611063985301</v>
      </c>
      <c r="L56" s="8">
        <v>5528.6291076752732</v>
      </c>
      <c r="M56" s="8">
        <v>5358.260607045102</v>
      </c>
      <c r="N56" s="8">
        <v>5880.0006084402894</v>
      </c>
      <c r="O56" s="8">
        <v>5776.7805844804116</v>
      </c>
      <c r="P56" s="8">
        <v>8259.9477814517213</v>
      </c>
      <c r="Q56" s="8">
        <v>7772.7663102993856</v>
      </c>
      <c r="R56" s="8">
        <v>8681.9205097028898</v>
      </c>
      <c r="S56" s="8">
        <v>8570.3517198629997</v>
      </c>
      <c r="T56" s="8">
        <v>13189.669959999999</v>
      </c>
      <c r="U56" s="8">
        <v>14050.442630000001</v>
      </c>
      <c r="V56" s="8">
        <v>13200.662560000001</v>
      </c>
      <c r="W56" s="8">
        <v>14324.494500000001</v>
      </c>
      <c r="X56" s="8">
        <v>14224.79638</v>
      </c>
      <c r="Y56" s="8">
        <v>14469.981540000001</v>
      </c>
      <c r="Z56" s="8">
        <v>13346.476630000001</v>
      </c>
      <c r="AA56" s="8">
        <v>13453.680200000001</v>
      </c>
      <c r="AB56" s="8">
        <v>13124.730299999999</v>
      </c>
      <c r="AC56" s="8">
        <v>13870.5139</v>
      </c>
    </row>
    <row r="57" spans="1:29" s="19" customFormat="1">
      <c r="A57" s="16" t="s">
        <v>161</v>
      </c>
      <c r="B57" s="16" t="s">
        <v>109</v>
      </c>
      <c r="C57" s="16" t="s">
        <v>143</v>
      </c>
      <c r="D57" s="16" t="s">
        <v>9</v>
      </c>
      <c r="E57" s="8">
        <v>682.49854000000005</v>
      </c>
      <c r="F57" s="8">
        <v>637.13570086304992</v>
      </c>
      <c r="G57" s="8">
        <v>603.93910126492437</v>
      </c>
      <c r="H57" s="8">
        <v>792.33382553107003</v>
      </c>
      <c r="I57" s="8">
        <v>801.66210541222506</v>
      </c>
      <c r="J57" s="8">
        <v>803.459995156275</v>
      </c>
      <c r="K57" s="8">
        <v>770.18423909517162</v>
      </c>
      <c r="L57" s="8">
        <v>745.47437507839879</v>
      </c>
      <c r="M57" s="8">
        <v>768.66579471314162</v>
      </c>
      <c r="N57" s="8">
        <v>834.30167515848427</v>
      </c>
      <c r="O57" s="8">
        <v>935.50428829160114</v>
      </c>
      <c r="P57" s="8">
        <v>940.04242930095904</v>
      </c>
      <c r="Q57" s="8">
        <v>972.78853938159409</v>
      </c>
      <c r="R57" s="8">
        <v>979.47363898586491</v>
      </c>
      <c r="S57" s="8">
        <v>980.49396910764301</v>
      </c>
      <c r="T57" s="8">
        <v>944.27731822654891</v>
      </c>
      <c r="U57" s="8">
        <v>923.02933982079401</v>
      </c>
      <c r="V57" s="8">
        <v>765.00131138633003</v>
      </c>
      <c r="W57" s="8">
        <v>835.404673121016</v>
      </c>
      <c r="X57" s="8">
        <v>853.004913899641</v>
      </c>
      <c r="Y57" s="8">
        <v>809.14851708098001</v>
      </c>
      <c r="Z57" s="8">
        <v>820.83471666524804</v>
      </c>
      <c r="AA57" s="8">
        <v>811.24775684343297</v>
      </c>
      <c r="AB57" s="8">
        <v>823.08541694059409</v>
      </c>
      <c r="AC57" s="8">
        <v>805.26581652965501</v>
      </c>
    </row>
    <row r="58" spans="1:29" s="19" customFormat="1">
      <c r="A58" s="16" t="s">
        <v>161</v>
      </c>
      <c r="B58" s="16" t="s">
        <v>110</v>
      </c>
      <c r="C58" s="16" t="s">
        <v>144</v>
      </c>
      <c r="D58" s="16" t="s">
        <v>9</v>
      </c>
      <c r="E58" s="8">
        <v>0</v>
      </c>
      <c r="F58" s="8">
        <v>6.3558439000000002E-7</v>
      </c>
      <c r="G58" s="8">
        <v>7.8810033000000006E-7</v>
      </c>
      <c r="H58" s="8">
        <v>3.0056195000000001E-6</v>
      </c>
      <c r="I58" s="8">
        <v>63.497645787279694</v>
      </c>
      <c r="J58" s="8">
        <v>328.79874267555442</v>
      </c>
      <c r="K58" s="8">
        <v>315.82935279809732</v>
      </c>
      <c r="L58" s="8">
        <v>322.76898457274854</v>
      </c>
      <c r="M58" s="8">
        <v>318.61470417315968</v>
      </c>
      <c r="N58" s="8">
        <v>353.62637449967497</v>
      </c>
      <c r="O58" s="8">
        <v>360.01792634003027</v>
      </c>
      <c r="P58" s="8">
        <v>319.0371228053325</v>
      </c>
      <c r="Q58" s="8">
        <v>395.23987658442468</v>
      </c>
      <c r="R58" s="8">
        <v>382.25344326855168</v>
      </c>
      <c r="S58" s="8">
        <v>2506.0940186749149</v>
      </c>
      <c r="T58" s="8">
        <v>2412.5463774138152</v>
      </c>
      <c r="U58" s="8">
        <v>4755.8352394661624</v>
      </c>
      <c r="V58" s="8">
        <v>4569.3651967472642</v>
      </c>
      <c r="W58" s="8">
        <v>5061.9077067999669</v>
      </c>
      <c r="X58" s="8">
        <v>6855.7023775883799</v>
      </c>
      <c r="Y58" s="8">
        <v>5988.8793058627798</v>
      </c>
      <c r="Z58" s="8">
        <v>6217.475604420023</v>
      </c>
      <c r="AA58" s="8">
        <v>5989.2217852516433</v>
      </c>
      <c r="AB58" s="8">
        <v>6046.91641646883</v>
      </c>
      <c r="AC58" s="8">
        <v>6013.5102779277559</v>
      </c>
    </row>
    <row r="59" spans="1:29" s="19" customFormat="1">
      <c r="A59" s="16" t="s">
        <v>161</v>
      </c>
      <c r="B59" s="16" t="s">
        <v>111</v>
      </c>
      <c r="C59" s="16" t="s">
        <v>145</v>
      </c>
      <c r="D59" s="16" t="s">
        <v>9</v>
      </c>
      <c r="E59" s="8">
        <v>0</v>
      </c>
      <c r="F59" s="8">
        <v>5.4518144999999993E-7</v>
      </c>
      <c r="G59" s="8">
        <v>7.6876318E-7</v>
      </c>
      <c r="H59" s="8">
        <v>2.2223934700000003E-6</v>
      </c>
      <c r="I59" s="8">
        <v>2.0818286700000002E-6</v>
      </c>
      <c r="J59" s="8">
        <v>2.0357630399999998E-6</v>
      </c>
      <c r="K59" s="8">
        <v>2.6121824999999998E-6</v>
      </c>
      <c r="L59" s="8">
        <v>2.9455917000000002E-6</v>
      </c>
      <c r="M59" s="8">
        <v>2.6338202999999996E-6</v>
      </c>
      <c r="N59" s="8">
        <v>2.9412926999999999E-6</v>
      </c>
      <c r="O59" s="8">
        <v>5.7192169000000001E-6</v>
      </c>
      <c r="P59" s="8">
        <v>5.3189265E-6</v>
      </c>
      <c r="Q59" s="8">
        <v>9.2316728999999996E-6</v>
      </c>
      <c r="R59" s="8">
        <v>8.6728007000000006E-6</v>
      </c>
      <c r="S59" s="8">
        <v>1.51049923E-5</v>
      </c>
      <c r="T59" s="8">
        <v>1.4789352500000001E-5</v>
      </c>
      <c r="U59" s="8">
        <v>1.7268917E-5</v>
      </c>
      <c r="V59" s="8">
        <v>1.55219694E-5</v>
      </c>
      <c r="W59" s="8">
        <v>1.7766997499999998E-5</v>
      </c>
      <c r="X59" s="8">
        <v>2.4337236E-5</v>
      </c>
      <c r="Y59" s="8">
        <v>3.2003315E-5</v>
      </c>
      <c r="Z59" s="8">
        <v>6.4591744000000001E-5</v>
      </c>
      <c r="AA59" s="8">
        <v>6.4069220000000001E-5</v>
      </c>
      <c r="AB59" s="8">
        <v>6.8253386000000001E-5</v>
      </c>
      <c r="AC59" s="8">
        <v>7.4949998999999996E-5</v>
      </c>
    </row>
    <row r="60" spans="1:29" s="19" customFormat="1">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s="19" customFormat="1">
      <c r="A61" s="16" t="s">
        <v>161</v>
      </c>
      <c r="B61" s="16" t="s">
        <v>113</v>
      </c>
      <c r="C61" s="16" t="s">
        <v>147</v>
      </c>
      <c r="D61" s="16" t="s">
        <v>9</v>
      </c>
      <c r="E61" s="8">
        <v>357.12475999999998</v>
      </c>
      <c r="F61" s="8">
        <v>325.46370052845475</v>
      </c>
      <c r="G61" s="8">
        <v>302.68170074956475</v>
      </c>
      <c r="H61" s="8">
        <v>314.98788214717371</v>
      </c>
      <c r="I61" s="8">
        <v>337.0169021502619</v>
      </c>
      <c r="J61" s="8">
        <v>343.34155197136624</v>
      </c>
      <c r="K61" s="8">
        <v>341.40760243700601</v>
      </c>
      <c r="L61" s="8">
        <v>332.44653543698007</v>
      </c>
      <c r="M61" s="8">
        <v>332.63000524889685</v>
      </c>
      <c r="N61" s="8">
        <v>356.12827635443432</v>
      </c>
      <c r="O61" s="8">
        <v>643.37970215921496</v>
      </c>
      <c r="P61" s="8">
        <v>580.66528213880542</v>
      </c>
      <c r="Q61" s="8">
        <v>566.67279384874655</v>
      </c>
      <c r="R61" s="8">
        <v>597.27402323518493</v>
      </c>
      <c r="S61" s="8">
        <v>233.02935343766399</v>
      </c>
      <c r="T61" s="8">
        <v>235.42269420883301</v>
      </c>
      <c r="U61" s="8">
        <v>264.133462503901</v>
      </c>
      <c r="V61" s="8">
        <v>254.365642452201</v>
      </c>
      <c r="W61" s="8">
        <v>275.13508194736801</v>
      </c>
      <c r="X61" s="8">
        <v>273.92303201196</v>
      </c>
      <c r="Y61" s="8">
        <v>245.98204922073</v>
      </c>
      <c r="Z61" s="8">
        <v>647.14536999999996</v>
      </c>
      <c r="AA61" s="8">
        <v>675.55129999999997</v>
      </c>
      <c r="AB61" s="8">
        <v>659.82871999999998</v>
      </c>
      <c r="AC61" s="8">
        <v>736.23445000000004</v>
      </c>
    </row>
    <row r="62" spans="1:29" s="19" customFormat="1">
      <c r="A62" s="16" t="s">
        <v>161</v>
      </c>
      <c r="B62" s="16" t="s">
        <v>185</v>
      </c>
      <c r="C62" s="16" t="s">
        <v>186</v>
      </c>
      <c r="D62" s="16" t="s">
        <v>9</v>
      </c>
      <c r="E62" s="8">
        <v>0</v>
      </c>
      <c r="F62" s="8">
        <v>5.4741062999999996E-7</v>
      </c>
      <c r="G62" s="8">
        <v>1.0622605000000001E-6</v>
      </c>
      <c r="H62" s="8">
        <v>4.7442878000000003E-6</v>
      </c>
      <c r="I62" s="8">
        <v>4.7649777000000001E-6</v>
      </c>
      <c r="J62" s="8">
        <v>4.7447696499999997E-6</v>
      </c>
      <c r="K62" s="8">
        <v>5.0544669999999994E-6</v>
      </c>
      <c r="L62" s="8">
        <v>5.9313668000000003E-6</v>
      </c>
      <c r="M62" s="8">
        <v>5.4841510000000001E-6</v>
      </c>
      <c r="N62" s="8">
        <v>5.7972172999999998E-6</v>
      </c>
      <c r="O62" s="8">
        <v>5.8981156999999993E-6</v>
      </c>
      <c r="P62" s="8">
        <v>951.97802061870561</v>
      </c>
      <c r="Q62" s="8">
        <v>877.12360859740897</v>
      </c>
      <c r="R62" s="8">
        <v>919.87344733441773</v>
      </c>
      <c r="S62" s="8">
        <v>947.47554755468536</v>
      </c>
      <c r="T62" s="8">
        <v>1002.425782752855</v>
      </c>
      <c r="U62" s="8">
        <v>2287.9487388661546</v>
      </c>
      <c r="V62" s="8">
        <v>2187.0951080341611</v>
      </c>
      <c r="W62" s="8">
        <v>2375.2560081492038</v>
      </c>
      <c r="X62" s="8">
        <v>2285.6397474395053</v>
      </c>
      <c r="Y62" s="8">
        <v>2691.3073000000004</v>
      </c>
      <c r="Z62" s="8">
        <v>2376.48414</v>
      </c>
      <c r="AA62" s="8">
        <v>2474.9972200000002</v>
      </c>
      <c r="AB62" s="8">
        <v>2455.0189500000001</v>
      </c>
      <c r="AC62" s="8">
        <v>2713.21263</v>
      </c>
    </row>
    <row r="63" spans="1:29" s="19" customFormat="1">
      <c r="A63" s="16" t="s">
        <v>162</v>
      </c>
      <c r="B63" s="16" t="s">
        <v>114</v>
      </c>
      <c r="C63" s="16" t="s">
        <v>259</v>
      </c>
      <c r="D63" s="16" t="s">
        <v>9</v>
      </c>
      <c r="E63" s="8">
        <v>0</v>
      </c>
      <c r="F63" s="8">
        <v>6.7782442999999999E-7</v>
      </c>
      <c r="G63" s="8">
        <v>1.0730226999999999E-6</v>
      </c>
      <c r="H63" s="8">
        <v>482.72805116928998</v>
      </c>
      <c r="I63" s="8">
        <v>490.74285102739401</v>
      </c>
      <c r="J63" s="8">
        <v>516.87636081619303</v>
      </c>
      <c r="K63" s="8">
        <v>509.21816109157999</v>
      </c>
      <c r="L63" s="8">
        <v>990.17006474693994</v>
      </c>
      <c r="M63" s="8">
        <v>1112.8070299999999</v>
      </c>
      <c r="N63" s="8">
        <v>1239.2269960000001</v>
      </c>
      <c r="O63" s="8">
        <v>1280.83268</v>
      </c>
      <c r="P63" s="8">
        <v>1152.6771199999998</v>
      </c>
      <c r="Q63" s="8">
        <v>1201.2096499999998</v>
      </c>
      <c r="R63" s="8">
        <v>1144.832386</v>
      </c>
      <c r="S63" s="8">
        <v>1192.3227549999999</v>
      </c>
      <c r="T63" s="8">
        <v>1179.8162500000001</v>
      </c>
      <c r="U63" s="8">
        <v>1171.49899</v>
      </c>
      <c r="V63" s="8">
        <v>1146.3968399999999</v>
      </c>
      <c r="W63" s="8">
        <v>1903.3020000000001</v>
      </c>
      <c r="X63" s="8">
        <v>1949.9112400000001</v>
      </c>
      <c r="Y63" s="8">
        <v>1742.1076499999999</v>
      </c>
      <c r="Z63" s="8">
        <v>2678.0536999999999</v>
      </c>
      <c r="AA63" s="8">
        <v>2580.58815</v>
      </c>
      <c r="AB63" s="8">
        <v>2767.4041999999999</v>
      </c>
      <c r="AC63" s="8">
        <v>2752.8864000000003</v>
      </c>
    </row>
    <row r="64" spans="1:29" s="19" customFormat="1">
      <c r="A64" s="16" t="s">
        <v>162</v>
      </c>
      <c r="B64" s="16" t="s">
        <v>115</v>
      </c>
      <c r="C64" s="16" t="s">
        <v>258</v>
      </c>
      <c r="D64" s="16" t="s">
        <v>9</v>
      </c>
      <c r="E64" s="8">
        <v>2503.4710640000003</v>
      </c>
      <c r="F64" s="8">
        <v>2665.1802267083795</v>
      </c>
      <c r="G64" s="8">
        <v>2536.3061611459452</v>
      </c>
      <c r="H64" s="8">
        <v>5399.3351000000002</v>
      </c>
      <c r="I64" s="8">
        <v>5148.1442600000009</v>
      </c>
      <c r="J64" s="8">
        <v>5672.1761800000004</v>
      </c>
      <c r="K64" s="8">
        <v>5039.9422299999997</v>
      </c>
      <c r="L64" s="8">
        <v>5260.8279199999997</v>
      </c>
      <c r="M64" s="8">
        <v>5403.9322200000006</v>
      </c>
      <c r="N64" s="8">
        <v>5686.4964650000002</v>
      </c>
      <c r="O64" s="8">
        <v>5893.0185200000005</v>
      </c>
      <c r="P64" s="8">
        <v>5458.5357999999997</v>
      </c>
      <c r="Q64" s="8">
        <v>5699.8952950000003</v>
      </c>
      <c r="R64" s="8">
        <v>5407.2309100000002</v>
      </c>
      <c r="S64" s="8">
        <v>5983.7244800000008</v>
      </c>
      <c r="T64" s="8">
        <v>5334.651065</v>
      </c>
      <c r="U64" s="8">
        <v>5590.9828299999999</v>
      </c>
      <c r="V64" s="8">
        <v>5849.1210900000005</v>
      </c>
      <c r="W64" s="8">
        <v>4713.4469100000006</v>
      </c>
      <c r="X64" s="8">
        <v>4980.8037439999998</v>
      </c>
      <c r="Y64" s="8">
        <v>4517.9068499999994</v>
      </c>
      <c r="Z64" s="8">
        <v>4816.2058299999999</v>
      </c>
      <c r="AA64" s="8">
        <v>4590.9539700000005</v>
      </c>
      <c r="AB64" s="8">
        <v>4634.4139999999998</v>
      </c>
      <c r="AC64" s="8">
        <v>3969.2242999999999</v>
      </c>
    </row>
    <row r="65" spans="1:29" s="19" customFormat="1">
      <c r="A65" s="16" t="s">
        <v>162</v>
      </c>
      <c r="B65" s="16" t="s">
        <v>116</v>
      </c>
      <c r="C65" s="16" t="s">
        <v>260</v>
      </c>
      <c r="D65" s="16" t="s">
        <v>9</v>
      </c>
      <c r="E65" s="8">
        <v>1520.4571539999999</v>
      </c>
      <c r="F65" s="8">
        <v>1602.2952405665069</v>
      </c>
      <c r="G65" s="8">
        <v>1554.4606808974722</v>
      </c>
      <c r="H65" s="8">
        <v>1712.7279506790576</v>
      </c>
      <c r="I65" s="8">
        <v>1515.3416001946659</v>
      </c>
      <c r="J65" s="8">
        <v>1635.9324202392429</v>
      </c>
      <c r="K65" s="8">
        <v>1550.73371018836</v>
      </c>
      <c r="L65" s="8">
        <v>1479.2410100598102</v>
      </c>
      <c r="M65" s="8">
        <v>895.96544470229105</v>
      </c>
      <c r="N65" s="8">
        <v>947.31090501571896</v>
      </c>
      <c r="O65" s="8">
        <v>963.86665550405746</v>
      </c>
      <c r="P65" s="8">
        <v>901.41981437399693</v>
      </c>
      <c r="Q65" s="8">
        <v>960.04499553917788</v>
      </c>
      <c r="R65" s="8">
        <v>923.00458400023047</v>
      </c>
      <c r="S65" s="8">
        <v>1009.1394248791017</v>
      </c>
      <c r="T65" s="8">
        <v>948.42629394099845</v>
      </c>
      <c r="U65" s="8">
        <v>886.99484562568557</v>
      </c>
      <c r="V65" s="8">
        <v>904.42058486971098</v>
      </c>
      <c r="W65" s="8">
        <v>694.265144464179</v>
      </c>
      <c r="X65" s="8">
        <v>710.91280172321751</v>
      </c>
      <c r="Y65" s="8">
        <v>657.4209337631255</v>
      </c>
      <c r="Z65" s="8">
        <v>138.71932618517502</v>
      </c>
      <c r="AA65" s="8">
        <v>136.404271966442</v>
      </c>
      <c r="AB65" s="8">
        <v>8.7686545000000005E-5</v>
      </c>
      <c r="AC65" s="8">
        <v>8.6554434999999995E-5</v>
      </c>
    </row>
    <row r="66" spans="1:29" s="19" customFormat="1">
      <c r="A66" s="16" t="s">
        <v>162</v>
      </c>
      <c r="B66" s="16" t="s">
        <v>117</v>
      </c>
      <c r="C66" s="16" t="s">
        <v>261</v>
      </c>
      <c r="D66" s="16" t="s">
        <v>9</v>
      </c>
      <c r="E66" s="8">
        <v>1404.8339999999998</v>
      </c>
      <c r="F66" s="8">
        <v>1507.0447306597237</v>
      </c>
      <c r="G66" s="8">
        <v>1409.7894511194452</v>
      </c>
      <c r="H66" s="8">
        <v>1538.2607694577423</v>
      </c>
      <c r="I66" s="8">
        <v>1483.975997381224</v>
      </c>
      <c r="J66" s="8">
        <v>1524.703005531318</v>
      </c>
      <c r="K66" s="8">
        <v>1447.1880245703048</v>
      </c>
      <c r="L66" s="8">
        <v>1437.957758677959</v>
      </c>
      <c r="M66" s="8">
        <v>2885.3631178402802</v>
      </c>
      <c r="N66" s="8">
        <v>3135.9719358872703</v>
      </c>
      <c r="O66" s="8">
        <v>3184.5651355048699</v>
      </c>
      <c r="P66" s="8">
        <v>2958.2053951829398</v>
      </c>
      <c r="Q66" s="8">
        <v>3077.7715448567201</v>
      </c>
      <c r="R66" s="8">
        <v>2911.0194994220897</v>
      </c>
      <c r="S66" s="8">
        <v>3007.8828298152398</v>
      </c>
      <c r="T66" s="8">
        <v>2858.73739253337</v>
      </c>
      <c r="U66" s="8">
        <v>3346.0330999999996</v>
      </c>
      <c r="V66" s="8">
        <v>3446.9611300000001</v>
      </c>
      <c r="W66" s="8">
        <v>3726.2947999999997</v>
      </c>
      <c r="X66" s="8">
        <v>4481.9137000000001</v>
      </c>
      <c r="Y66" s="8">
        <v>7705.9818000000005</v>
      </c>
      <c r="Z66" s="8">
        <v>7823.3061600000001</v>
      </c>
      <c r="AA66" s="8">
        <v>7450.6170400000001</v>
      </c>
      <c r="AB66" s="8">
        <v>6928.0290999999997</v>
      </c>
      <c r="AC66" s="8">
        <v>6633.4034999999994</v>
      </c>
    </row>
    <row r="67" spans="1:29" s="19" customFormat="1">
      <c r="A67" s="16" t="s">
        <v>162</v>
      </c>
      <c r="B67" s="16" t="s">
        <v>118</v>
      </c>
      <c r="C67" s="16" t="s">
        <v>257</v>
      </c>
      <c r="D67" s="16" t="s">
        <v>9</v>
      </c>
      <c r="E67" s="8">
        <v>5312.7827600000001</v>
      </c>
      <c r="F67" s="8">
        <v>5651.8687986943887</v>
      </c>
      <c r="G67" s="8">
        <v>5156.3630182188454</v>
      </c>
      <c r="H67" s="8">
        <v>7925.8353660000012</v>
      </c>
      <c r="I67" s="8">
        <v>7592.0839129999995</v>
      </c>
      <c r="J67" s="8">
        <v>8476.3710739999988</v>
      </c>
      <c r="K67" s="8">
        <v>7350.8860330000007</v>
      </c>
      <c r="L67" s="8">
        <v>7518.9520309999998</v>
      </c>
      <c r="M67" s="8">
        <v>9711.2677500000009</v>
      </c>
      <c r="N67" s="8">
        <v>10409.16829</v>
      </c>
      <c r="O67" s="8">
        <v>10461.689760000001</v>
      </c>
      <c r="P67" s="8">
        <v>9354.438764999999</v>
      </c>
      <c r="Q67" s="8">
        <v>9342.4452000000001</v>
      </c>
      <c r="R67" s="8">
        <v>8991.6818679999997</v>
      </c>
      <c r="S67" s="8">
        <v>9581.5237300000008</v>
      </c>
      <c r="T67" s="8">
        <v>8295.5050979999996</v>
      </c>
      <c r="U67" s="8">
        <v>8481.722960000001</v>
      </c>
      <c r="V67" s="8">
        <v>9135.806700000001</v>
      </c>
      <c r="W67" s="8">
        <v>9642.8924599999991</v>
      </c>
      <c r="X67" s="8">
        <v>7019.5121799999997</v>
      </c>
      <c r="Y67" s="8">
        <v>7409.9840700000004</v>
      </c>
      <c r="Z67" s="8">
        <v>7218.1526999999996</v>
      </c>
      <c r="AA67" s="8">
        <v>7027.5972999999994</v>
      </c>
      <c r="AB67" s="8">
        <v>7861.2537000000002</v>
      </c>
      <c r="AC67" s="8">
        <v>6817.8909000000003</v>
      </c>
    </row>
    <row r="68" spans="1:29" s="19" customFormat="1">
      <c r="A68" s="16" t="s">
        <v>162</v>
      </c>
      <c r="B68" s="16" t="s">
        <v>119</v>
      </c>
      <c r="C68" s="16" t="s">
        <v>263</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s="19" customFormat="1">
      <c r="A69" s="16" t="s">
        <v>162</v>
      </c>
      <c r="B69" s="16" t="s">
        <v>262</v>
      </c>
      <c r="C69" s="16" t="s">
        <v>148</v>
      </c>
      <c r="D69" s="16" t="s">
        <v>9</v>
      </c>
      <c r="E69" s="8">
        <v>0</v>
      </c>
      <c r="F69" s="8">
        <v>6.3492881999999999E-7</v>
      </c>
      <c r="G69" s="8">
        <v>9.2272606999999999E-7</v>
      </c>
      <c r="H69" s="8">
        <v>7.0494911999999994E-6</v>
      </c>
      <c r="I69" s="8">
        <v>6.7235087000000007E-6</v>
      </c>
      <c r="J69" s="8">
        <v>6.7481873000000001E-6</v>
      </c>
      <c r="K69" s="8">
        <v>7.1829671000000002E-6</v>
      </c>
      <c r="L69" s="8">
        <v>1.2895772999999999E-5</v>
      </c>
      <c r="M69" s="8">
        <v>1.1159680700000001E-5</v>
      </c>
      <c r="N69" s="8">
        <v>1.19230403E-5</v>
      </c>
      <c r="O69" s="8">
        <v>1.2185579999999999E-5</v>
      </c>
      <c r="P69" s="8">
        <v>1.0923223E-5</v>
      </c>
      <c r="Q69" s="8">
        <v>1.1398612100000001E-5</v>
      </c>
      <c r="R69" s="8">
        <v>1.02118883E-5</v>
      </c>
      <c r="S69" s="8">
        <v>1.0851478300000001E-5</v>
      </c>
      <c r="T69" s="8">
        <v>1.2869773700000001E-5</v>
      </c>
      <c r="U69" s="8">
        <v>2.7417690500000001E-5</v>
      </c>
      <c r="V69" s="8">
        <v>2.5569991999999999E-5</v>
      </c>
      <c r="W69" s="8">
        <v>2.5884007000000001E-5</v>
      </c>
      <c r="X69" s="8">
        <v>2.7142525499999999E-5</v>
      </c>
      <c r="Y69" s="8">
        <v>2.4990281000000002E-5</v>
      </c>
      <c r="Z69" s="8">
        <v>2.5647688000000002E-5</v>
      </c>
      <c r="AA69" s="8">
        <v>2.4268264000000001E-5</v>
      </c>
      <c r="AB69" s="8">
        <v>2.5640109E-5</v>
      </c>
      <c r="AC69" s="8">
        <v>2.6918730999999998E-5</v>
      </c>
    </row>
    <row r="70" spans="1:29" s="19" customFormat="1">
      <c r="A70" s="16" t="s">
        <v>163</v>
      </c>
      <c r="B70" s="16" t="s">
        <v>120</v>
      </c>
      <c r="C70" s="16" t="s">
        <v>149</v>
      </c>
      <c r="D70" s="16" t="s">
        <v>9</v>
      </c>
      <c r="E70" s="8">
        <v>783.53381599999989</v>
      </c>
      <c r="F70" s="8">
        <v>745.81002072154581</v>
      </c>
      <c r="G70" s="8">
        <v>664.22870114620105</v>
      </c>
      <c r="H70" s="8">
        <v>750.63714927573403</v>
      </c>
      <c r="I70" s="8">
        <v>716.87774833944707</v>
      </c>
      <c r="J70" s="8">
        <v>821.12868399072795</v>
      </c>
      <c r="K70" s="8">
        <v>733.68588780428001</v>
      </c>
      <c r="L70" s="8">
        <v>714.84588250753143</v>
      </c>
      <c r="M70" s="8">
        <v>723.48099054561987</v>
      </c>
      <c r="N70" s="8">
        <v>491.43802224996199</v>
      </c>
      <c r="O70" s="8">
        <v>506.856294494964</v>
      </c>
      <c r="P70" s="8">
        <v>1115.5028789114506</v>
      </c>
      <c r="Q70" s="8">
        <v>1202.1581051468668</v>
      </c>
      <c r="R70" s="8">
        <v>1183.3097012438941</v>
      </c>
      <c r="S70" s="8">
        <v>1273.391011782277</v>
      </c>
      <c r="T70" s="8">
        <v>1152.4011109750745</v>
      </c>
      <c r="U70" s="8">
        <v>1258.0175121083469</v>
      </c>
      <c r="V70" s="8">
        <v>1208.2666110770958</v>
      </c>
      <c r="W70" s="8">
        <v>1270.6444117283759</v>
      </c>
      <c r="X70" s="8">
        <v>1305.395612212176</v>
      </c>
      <c r="Y70" s="8">
        <v>1243.683311413909</v>
      </c>
      <c r="Z70" s="8">
        <v>1297.5140114229714</v>
      </c>
      <c r="AA70" s="8">
        <v>1253.210216507804</v>
      </c>
      <c r="AB70" s="8">
        <v>1378.606717319673</v>
      </c>
      <c r="AC70" s="8">
        <v>1286.6678156352359</v>
      </c>
    </row>
    <row r="71" spans="1:29" s="19" customFormat="1">
      <c r="A71" s="16" t="s">
        <v>163</v>
      </c>
      <c r="B71" s="16" t="s">
        <v>121</v>
      </c>
      <c r="C71" s="16" t="s">
        <v>150</v>
      </c>
      <c r="D71" s="16" t="s">
        <v>9</v>
      </c>
      <c r="E71" s="8">
        <v>0</v>
      </c>
      <c r="F71" s="8">
        <v>5.0863956999999996E-7</v>
      </c>
      <c r="G71" s="8">
        <v>6.4354987000000002E-7</v>
      </c>
      <c r="H71" s="8">
        <v>1.9888989E-6</v>
      </c>
      <c r="I71" s="8">
        <v>1.90750644E-6</v>
      </c>
      <c r="J71" s="8">
        <v>1.8195556000000002E-6</v>
      </c>
      <c r="K71" s="8">
        <v>1.8202683E-6</v>
      </c>
      <c r="L71" s="8">
        <v>2.5810626E-6</v>
      </c>
      <c r="M71" s="8">
        <v>2.18476784E-6</v>
      </c>
      <c r="N71" s="8">
        <v>2.5106977000000001E-6</v>
      </c>
      <c r="O71" s="8">
        <v>3.5144554999999999E-6</v>
      </c>
      <c r="P71" s="8">
        <v>3.3048739000000001E-6</v>
      </c>
      <c r="Q71" s="8">
        <v>3.7570647999999998E-6</v>
      </c>
      <c r="R71" s="8">
        <v>3.8632266999999996E-6</v>
      </c>
      <c r="S71" s="8">
        <v>3.9707100999999997E-6</v>
      </c>
      <c r="T71" s="8">
        <v>4.4487771E-6</v>
      </c>
      <c r="U71" s="8">
        <v>7.5008678000000006E-6</v>
      </c>
      <c r="V71" s="8">
        <v>6.6091344000000002E-6</v>
      </c>
      <c r="W71" s="8">
        <v>7.2890172999999997E-6</v>
      </c>
      <c r="X71" s="8">
        <v>8.3293076000000005E-6</v>
      </c>
      <c r="Y71" s="8">
        <v>1.2919878E-5</v>
      </c>
      <c r="Z71" s="8">
        <v>1.46437483E-5</v>
      </c>
      <c r="AA71" s="8">
        <v>1.44020455E-5</v>
      </c>
      <c r="AB71" s="8">
        <v>1.4765023000000001E-5</v>
      </c>
      <c r="AC71" s="8">
        <v>1.41017818E-5</v>
      </c>
    </row>
    <row r="72" spans="1:29" s="19" customFormat="1">
      <c r="A72" s="16" t="s">
        <v>163</v>
      </c>
      <c r="B72" s="16" t="s">
        <v>122</v>
      </c>
      <c r="C72" s="16" t="s">
        <v>151</v>
      </c>
      <c r="D72" s="16" t="s">
        <v>9</v>
      </c>
      <c r="E72" s="8">
        <v>4340.2911999999997</v>
      </c>
      <c r="F72" s="8">
        <v>4302.5755207333204</v>
      </c>
      <c r="G72" s="8">
        <v>4501.0994112169765</v>
      </c>
      <c r="H72" s="8">
        <v>5331.6174627200089</v>
      </c>
      <c r="I72" s="8">
        <v>5332.2751426894665</v>
      </c>
      <c r="J72" s="8">
        <v>5645.9592425951914</v>
      </c>
      <c r="K72" s="8">
        <v>5248.5112626446135</v>
      </c>
      <c r="L72" s="8">
        <v>5071.5048828474683</v>
      </c>
      <c r="M72" s="8">
        <v>4753.8820623961819</v>
      </c>
      <c r="N72" s="8">
        <v>5221.3223541098978</v>
      </c>
      <c r="O72" s="8">
        <v>5352.2867941511104</v>
      </c>
      <c r="P72" s="8">
        <v>7421.2087537996877</v>
      </c>
      <c r="Q72" s="8">
        <v>7599.0305538864914</v>
      </c>
      <c r="R72" s="8">
        <v>6563.9295750676165</v>
      </c>
      <c r="S72" s="8">
        <v>6982.0508464313361</v>
      </c>
      <c r="T72" s="8">
        <v>6657.3950500000001</v>
      </c>
      <c r="U72" s="8">
        <v>7038.2735800000009</v>
      </c>
      <c r="V72" s="8">
        <v>5809.0285900000008</v>
      </c>
      <c r="W72" s="8">
        <v>7863.8822</v>
      </c>
      <c r="X72" s="8">
        <v>8076.6302000000005</v>
      </c>
      <c r="Y72" s="8">
        <v>7345.4733699999997</v>
      </c>
      <c r="Z72" s="8">
        <v>7409.5289999999995</v>
      </c>
      <c r="AA72" s="8">
        <v>7437.8684700000003</v>
      </c>
      <c r="AB72" s="8">
        <v>7964.0247400000007</v>
      </c>
      <c r="AC72" s="8">
        <v>7359.8352400000003</v>
      </c>
    </row>
    <row r="73" spans="1:29" s="19" customFormat="1">
      <c r="A73" s="16" t="s">
        <v>163</v>
      </c>
      <c r="B73" s="16" t="s">
        <v>123</v>
      </c>
      <c r="C73" s="16" t="s">
        <v>152</v>
      </c>
      <c r="D73" s="16" t="s">
        <v>9</v>
      </c>
      <c r="E73" s="8">
        <v>226.48007000000001</v>
      </c>
      <c r="F73" s="8">
        <v>242.0723307561785</v>
      </c>
      <c r="G73" s="8">
        <v>230.36452132218994</v>
      </c>
      <c r="H73" s="8">
        <v>248.24025455230671</v>
      </c>
      <c r="I73" s="8">
        <v>237.15853374598942</v>
      </c>
      <c r="J73" s="8">
        <v>2.4411865999999999E-5</v>
      </c>
      <c r="K73" s="8">
        <v>2.2811077999999999E-5</v>
      </c>
      <c r="L73" s="8">
        <v>2.3535257699999998E-5</v>
      </c>
      <c r="M73" s="8">
        <v>2.0467921600000001E-5</v>
      </c>
      <c r="N73" s="8">
        <v>2.3039740000000002E-5</v>
      </c>
      <c r="O73" s="8">
        <v>2.4760151999999999E-5</v>
      </c>
      <c r="P73" s="8">
        <v>2.3007401599999998E-5</v>
      </c>
      <c r="Q73" s="8">
        <v>3.7612057499999999E-5</v>
      </c>
      <c r="R73" s="8">
        <v>288.55878639733163</v>
      </c>
      <c r="S73" s="8">
        <v>312.86515825299102</v>
      </c>
      <c r="T73" s="8">
        <v>280.64738568000502</v>
      </c>
      <c r="U73" s="8">
        <v>303.79891719860802</v>
      </c>
      <c r="V73" s="8">
        <v>272.909955556152</v>
      </c>
      <c r="W73" s="8">
        <v>303.15581636714501</v>
      </c>
      <c r="X73" s="8">
        <v>318.491816910117</v>
      </c>
      <c r="Y73" s="8">
        <v>300.76500772249199</v>
      </c>
      <c r="Z73" s="8">
        <v>303.03878652226803</v>
      </c>
      <c r="AA73" s="8">
        <v>291.949650930838</v>
      </c>
      <c r="AB73" s="8">
        <v>321.47485429088204</v>
      </c>
      <c r="AC73" s="8">
        <v>293.09693158256698</v>
      </c>
    </row>
    <row r="74" spans="1:29" s="19" customFormat="1">
      <c r="A74" s="16" t="s">
        <v>163</v>
      </c>
      <c r="B74" s="16" t="s">
        <v>124</v>
      </c>
      <c r="C74" s="16" t="s">
        <v>153</v>
      </c>
      <c r="D74" s="16" t="s">
        <v>9</v>
      </c>
      <c r="E74" s="8">
        <v>1447.3133699999998</v>
      </c>
      <c r="F74" s="8">
        <v>1429.3725406758263</v>
      </c>
      <c r="G74" s="8">
        <v>1340.6108311920805</v>
      </c>
      <c r="H74" s="8">
        <v>1428.9413304440664</v>
      </c>
      <c r="I74" s="8">
        <v>1472.9055205377299</v>
      </c>
      <c r="J74" s="8">
        <v>1423.2971597772166</v>
      </c>
      <c r="K74" s="8">
        <v>1402.5670099608108</v>
      </c>
      <c r="L74" s="8">
        <v>1429.6851501272911</v>
      </c>
      <c r="M74" s="8">
        <v>1377.885548786712</v>
      </c>
      <c r="N74" s="8">
        <v>1519.3200696122924</v>
      </c>
      <c r="O74" s="8">
        <v>1537.7705696422477</v>
      </c>
      <c r="P74" s="8">
        <v>1405.3559621409065</v>
      </c>
      <c r="Q74" s="8">
        <v>1451.6101945184846</v>
      </c>
      <c r="R74" s="8">
        <v>1492.0677165607501</v>
      </c>
      <c r="S74" s="8">
        <v>1445.8375499944921</v>
      </c>
      <c r="T74" s="8">
        <v>1423.9310628613873</v>
      </c>
      <c r="U74" s="8">
        <v>1448.9399659767673</v>
      </c>
      <c r="V74" s="8">
        <v>1417.868163129898</v>
      </c>
      <c r="W74" s="8">
        <v>1535.2472134793757</v>
      </c>
      <c r="X74" s="8">
        <v>785.41112440707434</v>
      </c>
      <c r="Y74" s="8">
        <v>1736.0794269461669</v>
      </c>
      <c r="Z74" s="8">
        <v>1769.615276757163</v>
      </c>
      <c r="AA74" s="8">
        <v>1810.4323169015779</v>
      </c>
      <c r="AB74" s="8">
        <v>1764.044317048787</v>
      </c>
      <c r="AC74" s="8">
        <v>1729.0937165770229</v>
      </c>
    </row>
    <row r="75" spans="1:29" s="19" customFormat="1">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s="19" customFormat="1">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s="19" customFormat="1">
      <c r="A77" s="16" t="s">
        <v>163</v>
      </c>
      <c r="B77" s="16" t="s">
        <v>127</v>
      </c>
      <c r="C77" s="16" t="s">
        <v>156</v>
      </c>
      <c r="D77" s="16" t="s">
        <v>9</v>
      </c>
      <c r="E77" s="8">
        <v>358.09230000000002</v>
      </c>
      <c r="F77" s="8">
        <v>325.73953069378615</v>
      </c>
      <c r="G77" s="8">
        <v>310.34842126907745</v>
      </c>
      <c r="H77" s="8">
        <v>334.3719148485547</v>
      </c>
      <c r="I77" s="8">
        <v>169.65600411766599</v>
      </c>
      <c r="J77" s="8">
        <v>193.34320453540997</v>
      </c>
      <c r="K77" s="8">
        <v>160.69976373441099</v>
      </c>
      <c r="L77" s="8">
        <v>162.112313723357</v>
      </c>
      <c r="M77" s="8">
        <v>159.1469221162676</v>
      </c>
      <c r="N77" s="8">
        <v>1.7406119000000001E-5</v>
      </c>
      <c r="O77" s="8">
        <v>1.7349681999999998E-5</v>
      </c>
      <c r="P77" s="8">
        <v>300.06830686622254</v>
      </c>
      <c r="Q77" s="8">
        <v>521.58330697936049</v>
      </c>
      <c r="R77" s="8">
        <v>540.34099167973</v>
      </c>
      <c r="S77" s="8">
        <v>596.74450598462704</v>
      </c>
      <c r="T77" s="8">
        <v>533.31324791380302</v>
      </c>
      <c r="U77" s="8">
        <v>558.56615091895196</v>
      </c>
      <c r="V77" s="8">
        <v>489.63304758495599</v>
      </c>
      <c r="W77" s="8">
        <v>554.06152522755599</v>
      </c>
      <c r="X77" s="8">
        <v>581.12060669290497</v>
      </c>
      <c r="Y77" s="8">
        <v>549.22886287334995</v>
      </c>
      <c r="Z77" s="8">
        <v>558.06311129086998</v>
      </c>
      <c r="AA77" s="8">
        <v>518.43156097906206</v>
      </c>
      <c r="AB77" s="8">
        <v>577.58496702712</v>
      </c>
      <c r="AC77" s="8">
        <v>525.49956164185005</v>
      </c>
    </row>
    <row r="78" spans="1:29" s="19" customFormat="1">
      <c r="A78" s="16" t="s">
        <v>163</v>
      </c>
      <c r="B78" s="16" t="s">
        <v>128</v>
      </c>
      <c r="C78" s="16" t="s">
        <v>157</v>
      </c>
      <c r="D78" s="16" t="s">
        <v>9</v>
      </c>
      <c r="E78" s="8">
        <v>0</v>
      </c>
      <c r="F78" s="8">
        <v>6.2671179000000007E-7</v>
      </c>
      <c r="G78" s="8">
        <v>9.5585126000000004E-7</v>
      </c>
      <c r="H78" s="8">
        <v>3.5600277999999998E-6</v>
      </c>
      <c r="I78" s="8">
        <v>3.4389658000000001E-6</v>
      </c>
      <c r="J78" s="8">
        <v>3.4333567000000001E-6</v>
      </c>
      <c r="K78" s="8">
        <v>3.4300189000000001E-6</v>
      </c>
      <c r="L78" s="8">
        <v>3.5152889E-6</v>
      </c>
      <c r="M78" s="8">
        <v>3.0287092999999998E-6</v>
      </c>
      <c r="N78" s="8">
        <v>4.6116806000000002E-6</v>
      </c>
      <c r="O78" s="8">
        <v>4.6737568E-6</v>
      </c>
      <c r="P78" s="8">
        <v>4.7332974999999999E-6</v>
      </c>
      <c r="Q78" s="8">
        <v>4.7871955999999998E-6</v>
      </c>
      <c r="R78" s="8">
        <v>6.8850939999999998E-6</v>
      </c>
      <c r="S78" s="8">
        <v>7.6219002999999996E-6</v>
      </c>
      <c r="T78" s="8">
        <v>1.2962768799999999E-5</v>
      </c>
      <c r="U78" s="8">
        <v>1.4295808499999999E-5</v>
      </c>
      <c r="V78" s="8">
        <v>1.2646938999999999E-5</v>
      </c>
      <c r="W78" s="8">
        <v>1.3724736900000001E-5</v>
      </c>
      <c r="X78" s="8">
        <v>1.42665799E-5</v>
      </c>
      <c r="Y78" s="8">
        <v>1.4240394E-5</v>
      </c>
      <c r="Z78" s="8">
        <v>1.3803243E-5</v>
      </c>
      <c r="AA78" s="8">
        <v>1.3640494399999999E-5</v>
      </c>
      <c r="AB78" s="8">
        <v>1.4608837999999999E-5</v>
      </c>
      <c r="AC78" s="8">
        <v>1.3934351999999999E-5</v>
      </c>
    </row>
    <row r="79" spans="1:29" s="19" customFormat="1">
      <c r="A79" s="16" t="s">
        <v>164</v>
      </c>
      <c r="B79" s="16" t="s">
        <v>129</v>
      </c>
      <c r="C79" s="16" t="s">
        <v>158</v>
      </c>
      <c r="D79" s="16" t="s">
        <v>9</v>
      </c>
      <c r="E79" s="8">
        <v>573.87620000000004</v>
      </c>
      <c r="F79" s="8">
        <v>582.28530197062878</v>
      </c>
      <c r="G79" s="8">
        <v>921.72204130126033</v>
      </c>
      <c r="H79" s="8">
        <v>1190.4059020719253</v>
      </c>
      <c r="I79" s="8">
        <v>1131.9112320046083</v>
      </c>
      <c r="J79" s="8">
        <v>1245.8284620262218</v>
      </c>
      <c r="K79" s="8">
        <v>1157.7653020708824</v>
      </c>
      <c r="L79" s="8">
        <v>1145.7341519481588</v>
      </c>
      <c r="M79" s="8">
        <v>1193.6880520507839</v>
      </c>
      <c r="N79" s="8">
        <v>1141.9958019693534</v>
      </c>
      <c r="O79" s="8">
        <v>1252.9770034630326</v>
      </c>
      <c r="P79" s="8">
        <v>1395.2422030060213</v>
      </c>
      <c r="Q79" s="8">
        <v>1385.606942967953</v>
      </c>
      <c r="R79" s="8">
        <v>1286.8738548931792</v>
      </c>
      <c r="S79" s="8">
        <v>1382.7695752181594</v>
      </c>
      <c r="T79" s="8">
        <v>1315.713045013139</v>
      </c>
      <c r="U79" s="8">
        <v>1344.0148450609261</v>
      </c>
      <c r="V79" s="8">
        <v>1403.528995158902</v>
      </c>
      <c r="W79" s="8">
        <v>1373.6329749248707</v>
      </c>
      <c r="X79" s="8">
        <v>1442.7255050387657</v>
      </c>
      <c r="Y79" s="8">
        <v>1389.3843049912496</v>
      </c>
      <c r="Z79" s="8">
        <v>1377.4325548711081</v>
      </c>
      <c r="AA79" s="8">
        <v>1273.9711446905201</v>
      </c>
      <c r="AB79" s="8">
        <v>1400.2456050458002</v>
      </c>
      <c r="AC79" s="8">
        <v>927.74524519350939</v>
      </c>
    </row>
    <row r="80" spans="1:29" s="19" customFormat="1">
      <c r="A80" s="16" t="s">
        <v>164</v>
      </c>
      <c r="B80" s="16" t="s">
        <v>130</v>
      </c>
      <c r="C80" s="16" t="s">
        <v>159</v>
      </c>
      <c r="D80" s="16" t="s">
        <v>9</v>
      </c>
      <c r="E80" s="8">
        <v>692.17746</v>
      </c>
      <c r="F80" s="8">
        <v>668.51606136611872</v>
      </c>
      <c r="G80" s="8">
        <v>651.67284674953896</v>
      </c>
      <c r="H80" s="8">
        <v>883.76602179311442</v>
      </c>
      <c r="I80" s="8">
        <v>1684.5317823790263</v>
      </c>
      <c r="J80" s="8">
        <v>2411.4170931618796</v>
      </c>
      <c r="K80" s="8">
        <v>2542.7053928908481</v>
      </c>
      <c r="L80" s="8">
        <v>2959.1954332271002</v>
      </c>
      <c r="M80" s="8">
        <v>3233.7659437176872</v>
      </c>
      <c r="N80" s="8">
        <v>3796.4357342268527</v>
      </c>
      <c r="O80" s="8">
        <v>3890.0790549133103</v>
      </c>
      <c r="P80" s="8">
        <v>3771.6250647418287</v>
      </c>
      <c r="Q80" s="8">
        <v>4010.9826448313734</v>
      </c>
      <c r="R80" s="8">
        <v>3863.3583075464207</v>
      </c>
      <c r="S80" s="8">
        <v>4231.6209483811108</v>
      </c>
      <c r="T80" s="8">
        <v>3870.4669272011929</v>
      </c>
      <c r="U80" s="8">
        <v>4044.6424075661789</v>
      </c>
      <c r="V80" s="8">
        <v>3978.4972875097642</v>
      </c>
      <c r="W80" s="8">
        <v>4266.8280776857</v>
      </c>
      <c r="X80" s="8">
        <v>4239.2500576167804</v>
      </c>
      <c r="Y80" s="8">
        <v>4114.4715576467197</v>
      </c>
      <c r="Z80" s="8">
        <v>4115.5914474453548</v>
      </c>
      <c r="AA80" s="8">
        <v>3845.7540572659632</v>
      </c>
      <c r="AB80" s="8">
        <v>4273.6266081408476</v>
      </c>
      <c r="AC80" s="8">
        <v>3824.2756871763727</v>
      </c>
    </row>
    <row r="81" spans="1:29" s="19" customFormat="1">
      <c r="A81" s="16" t="s">
        <v>164</v>
      </c>
      <c r="B81" s="16" t="s">
        <v>131</v>
      </c>
      <c r="C81" s="16" t="s">
        <v>160</v>
      </c>
      <c r="D81" s="16" t="s">
        <v>9</v>
      </c>
      <c r="E81" s="8">
        <v>2954.8615040000004</v>
      </c>
      <c r="F81" s="8">
        <v>5216.7875282086516</v>
      </c>
      <c r="G81" s="8">
        <v>5536.4963431262076</v>
      </c>
      <c r="H81" s="8">
        <v>8832.8970221399686</v>
      </c>
      <c r="I81" s="8">
        <v>8448.8370123014702</v>
      </c>
      <c r="J81" s="8">
        <v>9096.4723121655661</v>
      </c>
      <c r="K81" s="8">
        <v>8309.2441623434297</v>
      </c>
      <c r="L81" s="8">
        <v>8581.7041424617546</v>
      </c>
      <c r="M81" s="8">
        <v>8813.6590435573871</v>
      </c>
      <c r="N81" s="8">
        <v>8896.367018220908</v>
      </c>
      <c r="O81" s="8">
        <v>9426.4061864729447</v>
      </c>
      <c r="P81" s="8">
        <v>8764.0567997087091</v>
      </c>
      <c r="Q81" s="8">
        <v>9125.75777433043</v>
      </c>
      <c r="R81" s="8">
        <v>8412.0576187096231</v>
      </c>
      <c r="S81" s="8">
        <v>9048.9487669582704</v>
      </c>
      <c r="T81" s="8">
        <v>8308.6074533789797</v>
      </c>
      <c r="U81" s="8">
        <v>8769.1252932615698</v>
      </c>
      <c r="V81" s="8">
        <v>9152.1376448886658</v>
      </c>
      <c r="W81" s="8">
        <v>7547.3100044944104</v>
      </c>
      <c r="X81" s="8">
        <v>8040.1410471648642</v>
      </c>
      <c r="Y81" s="8">
        <v>7433.9577536215093</v>
      </c>
      <c r="Z81" s="8">
        <v>7816.4219311460602</v>
      </c>
      <c r="AA81" s="8">
        <v>7246.581260369685</v>
      </c>
      <c r="AB81" s="8">
        <v>7381.7897918327799</v>
      </c>
      <c r="AC81" s="8">
        <v>6808.6486953760796</v>
      </c>
    </row>
    <row r="82" spans="1:29" s="19" customFormat="1"/>
    <row r="83" spans="1:29" s="19" customFormat="1">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s="19" customFormat="1">
      <c r="A84" s="16" t="s">
        <v>161</v>
      </c>
      <c r="B84" s="16" t="s">
        <v>171</v>
      </c>
      <c r="C84" s="16" t="s">
        <v>166</v>
      </c>
      <c r="D84" s="16" t="s">
        <v>165</v>
      </c>
      <c r="E84" s="8">
        <v>0</v>
      </c>
      <c r="F84" s="8">
        <v>8.2803080000000003E-8</v>
      </c>
      <c r="G84" s="8">
        <v>1.1690763E-7</v>
      </c>
      <c r="H84" s="8">
        <v>2.0406242999999999E-7</v>
      </c>
      <c r="I84" s="8">
        <v>2.0264362E-7</v>
      </c>
      <c r="J84" s="8">
        <v>2.0624526E-7</v>
      </c>
      <c r="K84" s="8">
        <v>2.9156374000000001E-7</v>
      </c>
      <c r="L84" s="8">
        <v>3.0275367999999999E-7</v>
      </c>
      <c r="M84" s="8">
        <v>2.9158560000000001E-7</v>
      </c>
      <c r="N84" s="8">
        <v>3.0327749999999998E-7</v>
      </c>
      <c r="O84" s="8">
        <v>2.944499E-7</v>
      </c>
      <c r="P84" s="8">
        <v>3.5941871999999999E-7</v>
      </c>
      <c r="Q84" s="8">
        <v>2.9677609999999998E-7</v>
      </c>
      <c r="R84" s="8">
        <v>4.6466576000000002E-7</v>
      </c>
      <c r="S84" s="8">
        <v>4.2473187000000003E-7</v>
      </c>
      <c r="T84" s="8">
        <v>6.1181673999999996E-7</v>
      </c>
      <c r="U84" s="8">
        <v>6.9543619999999997E-7</v>
      </c>
      <c r="V84" s="8">
        <v>6.7288969999999996E-7</v>
      </c>
      <c r="W84" s="8">
        <v>7.5076064999999996E-7</v>
      </c>
      <c r="X84" s="8">
        <v>7.6099160000000002E-7</v>
      </c>
      <c r="Y84" s="8">
        <v>1.290983E-6</v>
      </c>
      <c r="Z84" s="8">
        <v>1.0329842E-6</v>
      </c>
      <c r="AA84" s="8">
        <v>1.1663341E-6</v>
      </c>
      <c r="AB84" s="8">
        <v>1.0437332999999999E-6</v>
      </c>
      <c r="AC84" s="8">
        <v>1.1315036E-6</v>
      </c>
    </row>
    <row r="85" spans="1:29">
      <c r="A85" s="16" t="s">
        <v>161</v>
      </c>
      <c r="B85" s="16" t="s">
        <v>172</v>
      </c>
      <c r="C85" s="16" t="s">
        <v>167</v>
      </c>
      <c r="D85" s="16" t="s">
        <v>165</v>
      </c>
      <c r="E85" s="8">
        <v>0</v>
      </c>
      <c r="F85" s="8">
        <v>7.7573843999999994E-8</v>
      </c>
      <c r="G85" s="8">
        <v>1.0337493E-7</v>
      </c>
      <c r="H85" s="8">
        <v>2.017373E-7</v>
      </c>
      <c r="I85" s="8">
        <v>1.9847388E-7</v>
      </c>
      <c r="J85" s="8">
        <v>2.1248688E-7</v>
      </c>
      <c r="K85" s="8">
        <v>2.8313322999999999E-7</v>
      </c>
      <c r="L85" s="8">
        <v>2.7020985000000002E-7</v>
      </c>
      <c r="M85" s="8">
        <v>2.6433069999999998E-7</v>
      </c>
      <c r="N85" s="8">
        <v>2.7427646000000001E-7</v>
      </c>
      <c r="O85" s="8">
        <v>2.7443755000000002E-7</v>
      </c>
      <c r="P85" s="8">
        <v>3.2980877999999998E-7</v>
      </c>
      <c r="Q85" s="8">
        <v>2.9467647999999998E-7</v>
      </c>
      <c r="R85" s="8">
        <v>4.7605885999999998E-7</v>
      </c>
      <c r="S85" s="8">
        <v>4.4802836999999999E-7</v>
      </c>
      <c r="T85" s="8">
        <v>6.1711890000000004E-7</v>
      </c>
      <c r="U85" s="8">
        <v>6.1937504000000004E-7</v>
      </c>
      <c r="V85" s="8">
        <v>6.1626906000000003E-7</v>
      </c>
      <c r="W85" s="8">
        <v>6.8118120000000003E-7</v>
      </c>
      <c r="X85" s="8">
        <v>7.0173626999999995E-7</v>
      </c>
      <c r="Y85" s="8">
        <v>1.2036842000000001E-6</v>
      </c>
      <c r="Z85" s="8">
        <v>1.0460404E-6</v>
      </c>
      <c r="AA85" s="8">
        <v>1.1946536999999999E-6</v>
      </c>
      <c r="AB85" s="8">
        <v>1.1083787000000001E-6</v>
      </c>
      <c r="AC85" s="8">
        <v>1.1820604999999999E-6</v>
      </c>
    </row>
    <row r="86" spans="1:29">
      <c r="A86" s="16" t="s">
        <v>162</v>
      </c>
      <c r="B86" s="16" t="s">
        <v>173</v>
      </c>
      <c r="C86" s="16" t="s">
        <v>168</v>
      </c>
      <c r="D86" s="16" t="s">
        <v>165</v>
      </c>
      <c r="E86" s="8">
        <v>0</v>
      </c>
      <c r="F86" s="8">
        <v>3.4526623999999999E-7</v>
      </c>
      <c r="G86" s="8">
        <v>4.7669447400000001E-6</v>
      </c>
      <c r="H86" s="8">
        <v>2405.0442002826235</v>
      </c>
      <c r="I86" s="8">
        <v>2320.6277002569313</v>
      </c>
      <c r="J86" s="8">
        <v>4198.3384006477099</v>
      </c>
      <c r="K86" s="8">
        <v>6028.5360006420306</v>
      </c>
      <c r="L86" s="8">
        <v>8496.8670006638531</v>
      </c>
      <c r="M86" s="8">
        <v>11276.536000625742</v>
      </c>
      <c r="N86" s="8">
        <v>13445.559000716001</v>
      </c>
      <c r="O86" s="8">
        <v>15194.305000916909</v>
      </c>
      <c r="P86" s="8">
        <v>15549.957000919783</v>
      </c>
      <c r="Q86" s="8">
        <v>16743.89000093886</v>
      </c>
      <c r="R86" s="8">
        <v>15761.531001504673</v>
      </c>
      <c r="S86" s="8">
        <v>16967.850001583971</v>
      </c>
      <c r="T86" s="8">
        <v>15904.62100150148</v>
      </c>
      <c r="U86" s="8">
        <v>16503.428001526325</v>
      </c>
      <c r="V86" s="8">
        <v>15970.605001499172</v>
      </c>
      <c r="W86" s="8">
        <v>16813.220001547397</v>
      </c>
      <c r="X86" s="8">
        <v>17207.110001514062</v>
      </c>
      <c r="Y86" s="8">
        <v>16001.873001468184</v>
      </c>
      <c r="Z86" s="8">
        <v>16010.205001509894</v>
      </c>
      <c r="AA86" s="8">
        <v>15254.370001473615</v>
      </c>
      <c r="AB86" s="8">
        <v>16423.705001558435</v>
      </c>
      <c r="AC86" s="8">
        <v>15879.427001475155</v>
      </c>
    </row>
    <row r="87" spans="1:29">
      <c r="A87" s="16" t="s">
        <v>164</v>
      </c>
      <c r="B87" s="16" t="s">
        <v>174</v>
      </c>
      <c r="C87" s="16" t="s">
        <v>170</v>
      </c>
      <c r="D87" s="16" t="s">
        <v>165</v>
      </c>
      <c r="E87" s="8">
        <v>0</v>
      </c>
      <c r="F87" s="8">
        <v>7.2841797999999999E-7</v>
      </c>
      <c r="G87" s="8">
        <v>7.9443133000000001E-7</v>
      </c>
      <c r="H87" s="8">
        <v>8.9590773999999999E-7</v>
      </c>
      <c r="I87" s="8">
        <v>8.7826682999999998E-7</v>
      </c>
      <c r="J87" s="8">
        <v>9.6152382000000004E-7</v>
      </c>
      <c r="K87" s="8">
        <v>9.6850876999999997E-7</v>
      </c>
      <c r="L87" s="8">
        <v>9.6896881999999993E-7</v>
      </c>
      <c r="M87" s="8">
        <v>9.3015780000000003E-7</v>
      </c>
      <c r="N87" s="8">
        <v>9.3537352000000005E-7</v>
      </c>
      <c r="O87" s="8">
        <v>9.342969099999999E-7</v>
      </c>
      <c r="P87" s="8">
        <v>9.1179884999999996E-7</v>
      </c>
      <c r="Q87" s="8">
        <v>9.5306778000000004E-7</v>
      </c>
      <c r="R87" s="8">
        <v>1.7745835300000001E-6</v>
      </c>
      <c r="S87" s="8">
        <v>1.863606E-6</v>
      </c>
      <c r="T87" s="8">
        <v>1.7477775000000001E-6</v>
      </c>
      <c r="U87" s="8">
        <v>1.8555013999999998E-6</v>
      </c>
      <c r="V87" s="8">
        <v>1.8074455500000001E-6</v>
      </c>
      <c r="W87" s="8">
        <v>1.8227345000000001E-6</v>
      </c>
      <c r="X87" s="8">
        <v>1.78625996E-6</v>
      </c>
      <c r="Y87" s="8">
        <v>1.7639055000000002E-6</v>
      </c>
      <c r="Z87" s="8">
        <v>1.8997827000000001E-6</v>
      </c>
      <c r="AA87" s="8">
        <v>1.85181394E-6</v>
      </c>
      <c r="AB87" s="8">
        <v>2.0662423999999999E-6</v>
      </c>
      <c r="AC87" s="8">
        <v>1.9179507999999999E-6</v>
      </c>
    </row>
    <row r="88" spans="1:29">
      <c r="A88" s="16" t="s">
        <v>162</v>
      </c>
      <c r="B88" s="16" t="s">
        <v>175</v>
      </c>
      <c r="C88" s="16" t="s">
        <v>264</v>
      </c>
      <c r="D88" s="16" t="s">
        <v>165</v>
      </c>
      <c r="E88" s="8">
        <v>0</v>
      </c>
      <c r="F88" s="8">
        <v>3.5631857E-7</v>
      </c>
      <c r="G88" s="8">
        <v>1534.6599001299599</v>
      </c>
      <c r="H88" s="8">
        <v>2614.673600296991</v>
      </c>
      <c r="I88" s="8">
        <v>2522.3625002651188</v>
      </c>
      <c r="J88" s="8">
        <v>2691.575200644249</v>
      </c>
      <c r="K88" s="8">
        <v>2495.0120005882786</v>
      </c>
      <c r="L88" s="8">
        <v>2596.6016005912456</v>
      </c>
      <c r="M88" s="8">
        <v>2335.3223005653094</v>
      </c>
      <c r="N88" s="8">
        <v>2470.4565007751089</v>
      </c>
      <c r="O88" s="8">
        <v>2476.439201693971</v>
      </c>
      <c r="P88" s="8">
        <v>2365.5280026861547</v>
      </c>
      <c r="Q88" s="8">
        <v>2909.0318499999998</v>
      </c>
      <c r="R88" s="8">
        <v>5276.5213999999996</v>
      </c>
      <c r="S88" s="8">
        <v>5605.5219999999999</v>
      </c>
      <c r="T88" s="8">
        <v>5089.1368999999995</v>
      </c>
      <c r="U88" s="8">
        <v>5396.9935000000005</v>
      </c>
      <c r="V88" s="8">
        <v>5297.625</v>
      </c>
      <c r="W88" s="8">
        <v>5365.3459999999995</v>
      </c>
      <c r="X88" s="8">
        <v>6016.7021000000004</v>
      </c>
      <c r="Y88" s="8">
        <v>5465.8042000000005</v>
      </c>
      <c r="Z88" s="8">
        <v>5692.6592000000001</v>
      </c>
      <c r="AA88" s="8">
        <v>5407.4261999999999</v>
      </c>
      <c r="AB88" s="8">
        <v>5942.1220000000003</v>
      </c>
      <c r="AC88" s="8">
        <v>5460.3474999999999</v>
      </c>
    </row>
    <row r="89" spans="1:29">
      <c r="A89" s="16" t="s">
        <v>163</v>
      </c>
      <c r="B89" s="16" t="s">
        <v>176</v>
      </c>
      <c r="C89" s="16" t="s">
        <v>169</v>
      </c>
      <c r="D89" s="16" t="s">
        <v>165</v>
      </c>
      <c r="E89" s="8">
        <v>0</v>
      </c>
      <c r="F89" s="8">
        <v>3.6046492600000001E-7</v>
      </c>
      <c r="G89" s="8">
        <v>4.9397907999999998E-7</v>
      </c>
      <c r="H89" s="8">
        <v>8.8284457000000004E-7</v>
      </c>
      <c r="I89" s="8">
        <v>8.0860329000000005E-7</v>
      </c>
      <c r="J89" s="8">
        <v>8.5016757000000002E-7</v>
      </c>
      <c r="K89" s="8">
        <v>8.3462382000000003E-7</v>
      </c>
      <c r="L89" s="8">
        <v>8.6063781000000001E-7</v>
      </c>
      <c r="M89" s="8">
        <v>8.0797429000000005E-7</v>
      </c>
      <c r="N89" s="8">
        <v>8.1385817000000004E-7</v>
      </c>
      <c r="O89" s="8">
        <v>8.2184977000000003E-7</v>
      </c>
      <c r="P89" s="8">
        <v>8.1772500000000008E-7</v>
      </c>
      <c r="Q89" s="8">
        <v>8.9674239000000006E-7</v>
      </c>
      <c r="R89" s="8">
        <v>1.0093966999999999E-6</v>
      </c>
      <c r="S89" s="8">
        <v>1.18742696E-6</v>
      </c>
      <c r="T89" s="8">
        <v>1.16412114E-6</v>
      </c>
      <c r="U89" s="8">
        <v>1.620402E-6</v>
      </c>
      <c r="V89" s="8">
        <v>1.7068954999999999E-6</v>
      </c>
      <c r="W89" s="8">
        <v>1.65614726E-6</v>
      </c>
      <c r="X89" s="8">
        <v>1.82858074E-6</v>
      </c>
      <c r="Y89" s="8">
        <v>2.8586500000000002E-6</v>
      </c>
      <c r="Z89" s="8">
        <v>3.0164880999999999E-6</v>
      </c>
      <c r="AA89" s="8">
        <v>2.9676717999999998E-6</v>
      </c>
      <c r="AB89" s="8">
        <v>3.1183792E-6</v>
      </c>
      <c r="AC89" s="8">
        <v>2.90593E-6</v>
      </c>
    </row>
  </sheetData>
  <sheetProtection algorithmName="SHA-512" hashValue="NzX0DKrLiA45dFd0UlogTUzOrlJoqsToGhK6p9q32xMhkaydJziWDHJWK3hy92vUiudmmyVlNrrdcrzVRQkRFw==" saltValue="2iL58UnlkPdH4v+ajklTwg=="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5E4B-69B3-47A4-B9CA-784386A4B610}">
  <sheetPr codeName="Sheet108">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242</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255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1752.685541647948</v>
      </c>
      <c r="Q8" s="8">
        <v>1752.685541647948</v>
      </c>
      <c r="R8" s="8">
        <v>1752.685541647948</v>
      </c>
      <c r="S8" s="8">
        <v>1752.685541647948</v>
      </c>
      <c r="T8" s="8">
        <v>1752.685541647948</v>
      </c>
      <c r="U8" s="8">
        <v>1925.2723016479481</v>
      </c>
      <c r="V8" s="8">
        <v>1797.2723016479481</v>
      </c>
      <c r="W8" s="8">
        <v>1797.2723016479481</v>
      </c>
      <c r="X8" s="8">
        <v>1797.2723016479481</v>
      </c>
      <c r="Y8" s="8">
        <v>2575.580501647948</v>
      </c>
      <c r="Z8" s="8">
        <v>2465.18050012207</v>
      </c>
      <c r="AA8" s="8">
        <v>2807.1722001220701</v>
      </c>
      <c r="AB8" s="8">
        <v>2807.1722001220701</v>
      </c>
      <c r="AC8" s="8">
        <v>2674.5752000000002</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183.5</v>
      </c>
      <c r="AB9" s="8">
        <v>26</v>
      </c>
      <c r="AC9" s="8">
        <v>0</v>
      </c>
    </row>
    <row r="10" spans="1:29">
      <c r="A10" s="16" t="s">
        <v>96</v>
      </c>
      <c r="B10" s="16" t="s">
        <v>101</v>
      </c>
      <c r="C10" s="16" t="s">
        <v>136</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0</v>
      </c>
      <c r="W10" s="8">
        <v>0</v>
      </c>
      <c r="X10" s="8">
        <v>0</v>
      </c>
      <c r="Y10" s="8">
        <v>0</v>
      </c>
      <c r="Z10" s="8">
        <v>0</v>
      </c>
      <c r="AA10" s="8">
        <v>11.892244</v>
      </c>
      <c r="AB10" s="8">
        <v>11.892244</v>
      </c>
      <c r="AC10" s="8">
        <v>11.892244</v>
      </c>
    </row>
    <row r="11" spans="1:29">
      <c r="A11" s="16" t="s">
        <v>96</v>
      </c>
      <c r="B11" s="16" t="s">
        <v>102</v>
      </c>
      <c r="C11" s="16" t="s">
        <v>137</v>
      </c>
      <c r="D11" s="16" t="s">
        <v>10</v>
      </c>
      <c r="E11" s="8">
        <v>99</v>
      </c>
      <c r="F11" s="8">
        <v>99</v>
      </c>
      <c r="G11" s="8">
        <v>99</v>
      </c>
      <c r="H11" s="8">
        <v>699</v>
      </c>
      <c r="I11" s="8">
        <v>699</v>
      </c>
      <c r="J11" s="8">
        <v>699</v>
      </c>
      <c r="K11" s="8">
        <v>699</v>
      </c>
      <c r="L11" s="8">
        <v>699</v>
      </c>
      <c r="M11" s="8">
        <v>699</v>
      </c>
      <c r="N11" s="8">
        <v>699</v>
      </c>
      <c r="O11" s="8">
        <v>699</v>
      </c>
      <c r="P11" s="8">
        <v>2701.1453000000001</v>
      </c>
      <c r="Q11" s="8">
        <v>2725.9018999999998</v>
      </c>
      <c r="R11" s="8">
        <v>2725.9018999999998</v>
      </c>
      <c r="S11" s="8">
        <v>2740.8434999999999</v>
      </c>
      <c r="T11" s="8">
        <v>2740.8434999999999</v>
      </c>
      <c r="U11" s="8">
        <v>2810.7925</v>
      </c>
      <c r="V11" s="8">
        <v>3439.8375999999998</v>
      </c>
      <c r="W11" s="8">
        <v>3439.8375999999998</v>
      </c>
      <c r="X11" s="8">
        <v>3439.8375999999998</v>
      </c>
      <c r="Y11" s="8">
        <v>3439.8375999999998</v>
      </c>
      <c r="Z11" s="8">
        <v>3439.8375999999998</v>
      </c>
      <c r="AA11" s="8">
        <v>3439.8375999999998</v>
      </c>
      <c r="AB11" s="8">
        <v>3439.8375999999998</v>
      </c>
      <c r="AC11" s="8">
        <v>3439.8375999999998</v>
      </c>
    </row>
    <row r="12" spans="1:29">
      <c r="A12" s="16" t="s">
        <v>96</v>
      </c>
      <c r="B12" s="16" t="s">
        <v>103</v>
      </c>
      <c r="C12" s="16" t="s">
        <v>138</v>
      </c>
      <c r="D12" s="16" t="s">
        <v>10</v>
      </c>
      <c r="E12" s="8">
        <v>506.43000411987208</v>
      </c>
      <c r="F12" s="8">
        <v>506.43000411987208</v>
      </c>
      <c r="G12" s="8">
        <v>704.83000564575013</v>
      </c>
      <c r="H12" s="8">
        <v>985.83000564575013</v>
      </c>
      <c r="I12" s="8">
        <v>985.83000564575013</v>
      </c>
      <c r="J12" s="8">
        <v>985.83000564575013</v>
      </c>
      <c r="K12" s="8">
        <v>985.83000564575013</v>
      </c>
      <c r="L12" s="8">
        <v>985.83000564575013</v>
      </c>
      <c r="M12" s="8">
        <v>985.83000564575013</v>
      </c>
      <c r="N12" s="8">
        <v>985.83000564575013</v>
      </c>
      <c r="O12" s="8">
        <v>985.83000564575013</v>
      </c>
      <c r="P12" s="8">
        <v>985.83000564575013</v>
      </c>
      <c r="Q12" s="8">
        <v>985.83000564575013</v>
      </c>
      <c r="R12" s="8">
        <v>985.83000564575013</v>
      </c>
      <c r="S12" s="8">
        <v>985.83000564575013</v>
      </c>
      <c r="T12" s="8">
        <v>985.83000564575013</v>
      </c>
      <c r="U12" s="8">
        <v>985.83000564575013</v>
      </c>
      <c r="V12" s="8">
        <v>985.83000564575013</v>
      </c>
      <c r="W12" s="8">
        <v>985.83000564575013</v>
      </c>
      <c r="X12" s="8">
        <v>985.83000564575013</v>
      </c>
      <c r="Y12" s="8">
        <v>985.83000564575013</v>
      </c>
      <c r="Z12" s="8">
        <v>985.83000564575013</v>
      </c>
      <c r="AA12" s="8">
        <v>985.83000564575013</v>
      </c>
      <c r="AB12" s="8">
        <v>900.07070457763507</v>
      </c>
      <c r="AC12" s="8">
        <v>900.07070457763507</v>
      </c>
    </row>
    <row r="13" spans="1:29">
      <c r="A13" s="16" t="s">
        <v>96</v>
      </c>
      <c r="B13" s="16" t="s">
        <v>104</v>
      </c>
      <c r="C13" s="16" t="s">
        <v>28</v>
      </c>
      <c r="D13" s="16" t="s">
        <v>10</v>
      </c>
      <c r="E13" s="8">
        <v>1314.5579986572259</v>
      </c>
      <c r="F13" s="8">
        <v>1804.1580047607408</v>
      </c>
      <c r="G13" s="8">
        <v>1804.1580047607408</v>
      </c>
      <c r="H13" s="8">
        <v>1804.1580047607408</v>
      </c>
      <c r="I13" s="8">
        <v>1804.1580047607408</v>
      </c>
      <c r="J13" s="8">
        <v>1804.1580047607408</v>
      </c>
      <c r="K13" s="8">
        <v>1804.1580047607408</v>
      </c>
      <c r="L13" s="8">
        <v>1804.1580047607408</v>
      </c>
      <c r="M13" s="8">
        <v>1804.1580047607408</v>
      </c>
      <c r="N13" s="8">
        <v>1804.1580047607408</v>
      </c>
      <c r="O13" s="8">
        <v>1900.6020547607409</v>
      </c>
      <c r="P13" s="8">
        <v>3073.2928047607411</v>
      </c>
      <c r="Q13" s="8">
        <v>3073.2928047607411</v>
      </c>
      <c r="R13" s="8">
        <v>3073.2928047607411</v>
      </c>
      <c r="S13" s="8">
        <v>4830.4358047607402</v>
      </c>
      <c r="T13" s="8">
        <v>4830.4358047607402</v>
      </c>
      <c r="U13" s="8">
        <v>5423.4295047607411</v>
      </c>
      <c r="V13" s="8">
        <v>6500.5403047607415</v>
      </c>
      <c r="W13" s="8">
        <v>6703.633005676269</v>
      </c>
      <c r="X13" s="8">
        <v>6671.5290055847163</v>
      </c>
      <c r="Y13" s="8">
        <v>6607.2090054931632</v>
      </c>
      <c r="Z13" s="8">
        <v>6607.2090054931632</v>
      </c>
      <c r="AA13" s="8">
        <v>6572.7090054931632</v>
      </c>
      <c r="AB13" s="8">
        <v>6517.0690061035148</v>
      </c>
      <c r="AC13" s="8">
        <v>6517.0690061035148</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3162.9850000000001</v>
      </c>
      <c r="Z14" s="8">
        <v>3162.9850000000001</v>
      </c>
      <c r="AA14" s="8">
        <v>4148.893</v>
      </c>
      <c r="AB14" s="8">
        <v>4148.893</v>
      </c>
      <c r="AC14" s="8">
        <v>4148.893</v>
      </c>
    </row>
    <row r="15" spans="1:29">
      <c r="A15" s="16" t="s">
        <v>161</v>
      </c>
      <c r="B15" s="16" t="s">
        <v>106</v>
      </c>
      <c r="C15" s="16" t="s">
        <v>140</v>
      </c>
      <c r="D15" s="16" t="s">
        <v>10</v>
      </c>
      <c r="E15" s="8">
        <v>166</v>
      </c>
      <c r="F15" s="8">
        <v>166</v>
      </c>
      <c r="G15" s="8">
        <v>166</v>
      </c>
      <c r="H15" s="8">
        <v>166</v>
      </c>
      <c r="I15" s="8">
        <v>166</v>
      </c>
      <c r="J15" s="8">
        <v>166</v>
      </c>
      <c r="K15" s="8">
        <v>166</v>
      </c>
      <c r="L15" s="8">
        <v>166</v>
      </c>
      <c r="M15" s="8">
        <v>166</v>
      </c>
      <c r="N15" s="8">
        <v>166</v>
      </c>
      <c r="O15" s="8">
        <v>166</v>
      </c>
      <c r="P15" s="8">
        <v>166</v>
      </c>
      <c r="Q15" s="8">
        <v>166</v>
      </c>
      <c r="R15" s="8">
        <v>166</v>
      </c>
      <c r="S15" s="8">
        <v>191.61112199999999</v>
      </c>
      <c r="T15" s="8">
        <v>191.61112199999999</v>
      </c>
      <c r="U15" s="8">
        <v>212.48543000000001</v>
      </c>
      <c r="V15" s="8">
        <v>220.16949</v>
      </c>
      <c r="W15" s="8">
        <v>220.16949</v>
      </c>
      <c r="X15" s="8">
        <v>220.16949</v>
      </c>
      <c r="Y15" s="8">
        <v>164.16949</v>
      </c>
      <c r="Z15" s="8">
        <v>230.23209</v>
      </c>
      <c r="AA15" s="8">
        <v>230.23209</v>
      </c>
      <c r="AB15" s="8">
        <v>230.23209</v>
      </c>
      <c r="AC15" s="8">
        <v>230.23209</v>
      </c>
    </row>
    <row r="16" spans="1:29">
      <c r="A16" s="16" t="s">
        <v>161</v>
      </c>
      <c r="B16" s="16" t="s">
        <v>107</v>
      </c>
      <c r="C16" s="16" t="s">
        <v>141</v>
      </c>
      <c r="D16" s="16" t="s">
        <v>10</v>
      </c>
      <c r="E16" s="8">
        <v>555</v>
      </c>
      <c r="F16" s="8">
        <v>555</v>
      </c>
      <c r="G16" s="8">
        <v>555</v>
      </c>
      <c r="H16" s="8">
        <v>6260.9260000000004</v>
      </c>
      <c r="I16" s="8">
        <v>6260.9260000000004</v>
      </c>
      <c r="J16" s="8">
        <v>6260.9260000000004</v>
      </c>
      <c r="K16" s="8">
        <v>6260.9260000000004</v>
      </c>
      <c r="L16" s="8">
        <v>6260.9260000000004</v>
      </c>
      <c r="M16" s="8">
        <v>6260.9260000000004</v>
      </c>
      <c r="N16" s="8">
        <v>6260.9260000000004</v>
      </c>
      <c r="O16" s="8">
        <v>6260.9260000000004</v>
      </c>
      <c r="P16" s="8">
        <v>6260.9260000000004</v>
      </c>
      <c r="Q16" s="8">
        <v>6260.9260000000004</v>
      </c>
      <c r="R16" s="8">
        <v>6260.9260000000004</v>
      </c>
      <c r="S16" s="8">
        <v>6260.9260000000004</v>
      </c>
      <c r="T16" s="8">
        <v>6260.9260000000004</v>
      </c>
      <c r="U16" s="8">
        <v>6260.9260000000004</v>
      </c>
      <c r="V16" s="8">
        <v>6240.9260000000004</v>
      </c>
      <c r="W16" s="8">
        <v>6240.9260000000004</v>
      </c>
      <c r="X16" s="8">
        <v>6240.9260000000004</v>
      </c>
      <c r="Y16" s="8">
        <v>6240.9260000000004</v>
      </c>
      <c r="Z16" s="8">
        <v>6240.9260000000004</v>
      </c>
      <c r="AA16" s="8">
        <v>6240.9260000000004</v>
      </c>
      <c r="AB16" s="8">
        <v>6240.9260000000004</v>
      </c>
      <c r="AC16" s="8">
        <v>6240.9260000000004</v>
      </c>
    </row>
    <row r="17" spans="1:29">
      <c r="A17" s="16" t="s">
        <v>161</v>
      </c>
      <c r="B17" s="16" t="s">
        <v>108</v>
      </c>
      <c r="C17" s="16" t="s">
        <v>142</v>
      </c>
      <c r="D17" s="16" t="s">
        <v>10</v>
      </c>
      <c r="E17" s="8">
        <v>902.09500122070153</v>
      </c>
      <c r="F17" s="8">
        <v>1602.0950012207015</v>
      </c>
      <c r="G17" s="8">
        <v>1602.0950012207015</v>
      </c>
      <c r="H17" s="8">
        <v>1602.0950012207015</v>
      </c>
      <c r="I17" s="8">
        <v>1602.0950012207015</v>
      </c>
      <c r="J17" s="8">
        <v>1602.0950012207015</v>
      </c>
      <c r="K17" s="8">
        <v>1602.0950012207015</v>
      </c>
      <c r="L17" s="8">
        <v>1602.0950012207015</v>
      </c>
      <c r="M17" s="8">
        <v>1602.0950012207015</v>
      </c>
      <c r="N17" s="8">
        <v>1602.0950012207015</v>
      </c>
      <c r="O17" s="8">
        <v>1602.0950012207015</v>
      </c>
      <c r="P17" s="8">
        <v>1602.0950012207015</v>
      </c>
      <c r="Q17" s="8">
        <v>1602.0950012207015</v>
      </c>
      <c r="R17" s="8">
        <v>1602.0950012207015</v>
      </c>
      <c r="S17" s="8">
        <v>1660.1212042207014</v>
      </c>
      <c r="T17" s="8">
        <v>1660.1212042207014</v>
      </c>
      <c r="U17" s="8">
        <v>1558.0962026948234</v>
      </c>
      <c r="V17" s="8">
        <v>3446.3891996948232</v>
      </c>
      <c r="W17" s="8">
        <v>3446.3891996948232</v>
      </c>
      <c r="X17" s="8">
        <v>3561.2687978637687</v>
      </c>
      <c r="Y17" s="8">
        <v>3779.2301978637688</v>
      </c>
      <c r="Z17" s="8">
        <v>3779.2301978637688</v>
      </c>
      <c r="AA17" s="8">
        <v>3729.2301978637688</v>
      </c>
      <c r="AB17" s="8">
        <v>3526.1901969482424</v>
      </c>
      <c r="AC17" s="8">
        <v>3456.4401969482424</v>
      </c>
    </row>
    <row r="18" spans="1:29">
      <c r="A18" s="16" t="s">
        <v>161</v>
      </c>
      <c r="B18" s="16" t="s">
        <v>109</v>
      </c>
      <c r="C18" s="16" t="s">
        <v>143</v>
      </c>
      <c r="D18" s="16" t="s">
        <v>10</v>
      </c>
      <c r="E18" s="8">
        <v>53</v>
      </c>
      <c r="F18" s="8">
        <v>53</v>
      </c>
      <c r="G18" s="8">
        <v>53</v>
      </c>
      <c r="H18" s="8">
        <v>53</v>
      </c>
      <c r="I18" s="8">
        <v>53</v>
      </c>
      <c r="J18" s="8">
        <v>53</v>
      </c>
      <c r="K18" s="8">
        <v>53</v>
      </c>
      <c r="L18" s="8">
        <v>53</v>
      </c>
      <c r="M18" s="8">
        <v>53</v>
      </c>
      <c r="N18" s="8">
        <v>53</v>
      </c>
      <c r="O18" s="8">
        <v>53</v>
      </c>
      <c r="P18" s="8">
        <v>56.018189200000002</v>
      </c>
      <c r="Q18" s="8">
        <v>56.018189200000002</v>
      </c>
      <c r="R18" s="8">
        <v>56.018189200000002</v>
      </c>
      <c r="S18" s="8">
        <v>56.018189200000002</v>
      </c>
      <c r="T18" s="8">
        <v>56.018189200000002</v>
      </c>
      <c r="U18" s="8">
        <v>56.018189200000002</v>
      </c>
      <c r="V18" s="8">
        <v>146.13463999999999</v>
      </c>
      <c r="W18" s="8">
        <v>146.13463999999999</v>
      </c>
      <c r="X18" s="8">
        <v>146.13463999999999</v>
      </c>
      <c r="Y18" s="8">
        <v>146.13463999999999</v>
      </c>
      <c r="Z18" s="8">
        <v>146.13463999999999</v>
      </c>
      <c r="AA18" s="8">
        <v>146.13463999999999</v>
      </c>
      <c r="AB18" s="8">
        <v>146.13463999999999</v>
      </c>
      <c r="AC18" s="8">
        <v>146.13463999999999</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1550.3999938964812</v>
      </c>
      <c r="Q19" s="8">
        <v>1550.3999938964812</v>
      </c>
      <c r="R19" s="8">
        <v>1550.3999938964812</v>
      </c>
      <c r="S19" s="8">
        <v>1550.3999938964812</v>
      </c>
      <c r="T19" s="8">
        <v>1550.3999938964812</v>
      </c>
      <c r="U19" s="8">
        <v>1550.3999938964812</v>
      </c>
      <c r="V19" s="8">
        <v>1400.0999908447243</v>
      </c>
      <c r="W19" s="8">
        <v>1400.0999908447243</v>
      </c>
      <c r="X19" s="8">
        <v>1400.0999908447243</v>
      </c>
      <c r="Y19" s="8">
        <v>1315.0999908447243</v>
      </c>
      <c r="Z19" s="8">
        <v>1315.0999908447243</v>
      </c>
      <c r="AA19" s="8">
        <v>1315.0999908447243</v>
      </c>
      <c r="AB19" s="8">
        <v>923.93998718261628</v>
      </c>
      <c r="AC19" s="8">
        <v>674.95998764037995</v>
      </c>
    </row>
    <row r="20" spans="1:29">
      <c r="A20" s="16" t="s">
        <v>161</v>
      </c>
      <c r="B20" s="16" t="s">
        <v>111</v>
      </c>
      <c r="C20" s="16" t="s">
        <v>145</v>
      </c>
      <c r="D20" s="16" t="s">
        <v>10</v>
      </c>
      <c r="E20" s="8">
        <v>663.02799987792957</v>
      </c>
      <c r="F20" s="8">
        <v>663.02799987792957</v>
      </c>
      <c r="G20" s="8">
        <v>663.02799987792957</v>
      </c>
      <c r="H20" s="8">
        <v>663.02799987792957</v>
      </c>
      <c r="I20" s="8">
        <v>663.02799987792957</v>
      </c>
      <c r="J20" s="8">
        <v>663.02799987792957</v>
      </c>
      <c r="K20" s="8">
        <v>663.02799987792957</v>
      </c>
      <c r="L20" s="8">
        <v>663.02799987792957</v>
      </c>
      <c r="M20" s="8">
        <v>663.02799987792957</v>
      </c>
      <c r="N20" s="8">
        <v>663.02799987792957</v>
      </c>
      <c r="O20" s="8">
        <v>663.02799987792957</v>
      </c>
      <c r="P20" s="8">
        <v>663.02799987792957</v>
      </c>
      <c r="Q20" s="8">
        <v>663.02799987792957</v>
      </c>
      <c r="R20" s="8">
        <v>663.02799987792957</v>
      </c>
      <c r="S20" s="8">
        <v>663.02799987792957</v>
      </c>
      <c r="T20" s="8">
        <v>663.02799987792957</v>
      </c>
      <c r="U20" s="8">
        <v>663.02799987792957</v>
      </c>
      <c r="V20" s="8">
        <v>663.02799987792957</v>
      </c>
      <c r="W20" s="8">
        <v>663.02799987792957</v>
      </c>
      <c r="X20" s="8">
        <v>663.02818639449958</v>
      </c>
      <c r="Y20" s="8">
        <v>2809.0279998779297</v>
      </c>
      <c r="Z20" s="8">
        <v>2809.0279998779297</v>
      </c>
      <c r="AA20" s="8">
        <v>2809.0279998779297</v>
      </c>
      <c r="AB20" s="8">
        <v>2809.0279998779297</v>
      </c>
      <c r="AC20" s="8">
        <v>2616</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259</v>
      </c>
      <c r="D24" s="16" t="s">
        <v>10</v>
      </c>
      <c r="E24" s="8">
        <v>647.98999786376862</v>
      </c>
      <c r="F24" s="8">
        <v>679.09299850463776</v>
      </c>
      <c r="G24" s="8">
        <v>679.09299850463776</v>
      </c>
      <c r="H24" s="8">
        <v>1039.5729985046378</v>
      </c>
      <c r="I24" s="8">
        <v>1039.5729985046378</v>
      </c>
      <c r="J24" s="8">
        <v>1039.5729985046378</v>
      </c>
      <c r="K24" s="8">
        <v>1039.5729985046378</v>
      </c>
      <c r="L24" s="8">
        <v>1039.5729985046378</v>
      </c>
      <c r="M24" s="8">
        <v>2757.7606985046377</v>
      </c>
      <c r="N24" s="8">
        <v>2757.7606985046377</v>
      </c>
      <c r="O24" s="8">
        <v>2757.7606985046377</v>
      </c>
      <c r="P24" s="8">
        <v>2757.7606985046377</v>
      </c>
      <c r="Q24" s="8">
        <v>2757.7606985046377</v>
      </c>
      <c r="R24" s="8">
        <v>2757.7606985046377</v>
      </c>
      <c r="S24" s="8">
        <v>2757.7606985046377</v>
      </c>
      <c r="T24" s="8">
        <v>2757.7606985046377</v>
      </c>
      <c r="U24" s="8">
        <v>2757.7606985046377</v>
      </c>
      <c r="V24" s="8">
        <v>2757.7606985046377</v>
      </c>
      <c r="W24" s="8">
        <v>2757.7606985046377</v>
      </c>
      <c r="X24" s="8">
        <v>2726.6576978637686</v>
      </c>
      <c r="Y24" s="8">
        <v>2726.6576978637686</v>
      </c>
      <c r="Z24" s="8">
        <v>2726.6576978637686</v>
      </c>
      <c r="AA24" s="8">
        <v>2637.2223945068354</v>
      </c>
      <c r="AB24" s="8">
        <v>2239.7723975585936</v>
      </c>
      <c r="AC24" s="8">
        <v>2147.2123999999999</v>
      </c>
    </row>
    <row r="25" spans="1:29">
      <c r="A25" s="16" t="s">
        <v>162</v>
      </c>
      <c r="B25" s="16" t="s">
        <v>115</v>
      </c>
      <c r="C25" s="16" t="s">
        <v>258</v>
      </c>
      <c r="D25" s="16" t="s">
        <v>10</v>
      </c>
      <c r="E25" s="8">
        <v>0</v>
      </c>
      <c r="F25" s="8">
        <v>125</v>
      </c>
      <c r="G25" s="8">
        <v>125</v>
      </c>
      <c r="H25" s="8">
        <v>125</v>
      </c>
      <c r="I25" s="8">
        <v>125</v>
      </c>
      <c r="J25" s="8">
        <v>125</v>
      </c>
      <c r="K25" s="8">
        <v>125</v>
      </c>
      <c r="L25" s="8">
        <v>125</v>
      </c>
      <c r="M25" s="8">
        <v>125</v>
      </c>
      <c r="N25" s="8">
        <v>125</v>
      </c>
      <c r="O25" s="8">
        <v>125</v>
      </c>
      <c r="P25" s="8">
        <v>125</v>
      </c>
      <c r="Q25" s="8">
        <v>125</v>
      </c>
      <c r="R25" s="8">
        <v>125</v>
      </c>
      <c r="S25" s="8">
        <v>125</v>
      </c>
      <c r="T25" s="8">
        <v>125</v>
      </c>
      <c r="U25" s="8">
        <v>125</v>
      </c>
      <c r="V25" s="8">
        <v>125</v>
      </c>
      <c r="W25" s="8">
        <v>125</v>
      </c>
      <c r="X25" s="8">
        <v>125</v>
      </c>
      <c r="Y25" s="8">
        <v>125</v>
      </c>
      <c r="Z25" s="8">
        <v>125</v>
      </c>
      <c r="AA25" s="8">
        <v>125</v>
      </c>
      <c r="AB25" s="8">
        <v>125</v>
      </c>
      <c r="AC25" s="8">
        <v>125</v>
      </c>
    </row>
    <row r="26" spans="1:29">
      <c r="A26" s="16" t="s">
        <v>162</v>
      </c>
      <c r="B26" s="16" t="s">
        <v>116</v>
      </c>
      <c r="C26" s="16" t="s">
        <v>260</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261</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257</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263</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262</v>
      </c>
      <c r="C30" s="16" t="s">
        <v>148</v>
      </c>
      <c r="D30" s="16" t="s">
        <v>10</v>
      </c>
      <c r="E30" s="8">
        <v>528.48000335693303</v>
      </c>
      <c r="F30" s="8">
        <v>1118.9399948120106</v>
      </c>
      <c r="G30" s="8">
        <v>1118.9399948120106</v>
      </c>
      <c r="H30" s="8">
        <v>1118.9399948120106</v>
      </c>
      <c r="I30" s="8">
        <v>1118.9399948120106</v>
      </c>
      <c r="J30" s="8">
        <v>1118.9399948120106</v>
      </c>
      <c r="K30" s="8">
        <v>1118.9399948120106</v>
      </c>
      <c r="L30" s="8">
        <v>1118.9399948120106</v>
      </c>
      <c r="M30" s="8">
        <v>1118.9399948120106</v>
      </c>
      <c r="N30" s="8">
        <v>1118.9399948120106</v>
      </c>
      <c r="O30" s="8">
        <v>1118.9399948120106</v>
      </c>
      <c r="P30" s="8">
        <v>1118.9399948120106</v>
      </c>
      <c r="Q30" s="8">
        <v>1118.9399948120106</v>
      </c>
      <c r="R30" s="8">
        <v>1118.9399948120106</v>
      </c>
      <c r="S30" s="8">
        <v>1118.9399948120106</v>
      </c>
      <c r="T30" s="8">
        <v>1118.9399948120106</v>
      </c>
      <c r="U30" s="8">
        <v>1118.9399948120106</v>
      </c>
      <c r="V30" s="8">
        <v>1118.9399948120106</v>
      </c>
      <c r="W30" s="8">
        <v>1008.4599914550777</v>
      </c>
      <c r="X30" s="8">
        <v>1008.4599914550777</v>
      </c>
      <c r="Y30" s="8">
        <v>1008.4599914550777</v>
      </c>
      <c r="Z30" s="8">
        <v>1008.4599914550777</v>
      </c>
      <c r="AA30" s="8">
        <v>1008.4599914550777</v>
      </c>
      <c r="AB30" s="8">
        <v>1008.4599914550777</v>
      </c>
      <c r="AC30" s="8">
        <v>1008.4599914550777</v>
      </c>
    </row>
    <row r="31" spans="1:29">
      <c r="A31" s="16" t="s">
        <v>163</v>
      </c>
      <c r="B31" s="16" t="s">
        <v>120</v>
      </c>
      <c r="C31" s="16" t="s">
        <v>149</v>
      </c>
      <c r="D31" s="16" t="s">
        <v>10</v>
      </c>
      <c r="E31" s="8">
        <v>138.5399990081786</v>
      </c>
      <c r="F31" s="8">
        <v>138.5399990081786</v>
      </c>
      <c r="G31" s="8">
        <v>138.5399990081786</v>
      </c>
      <c r="H31" s="8">
        <v>138.5399990081786</v>
      </c>
      <c r="I31" s="8">
        <v>138.5399990081786</v>
      </c>
      <c r="J31" s="8">
        <v>138.5399990081786</v>
      </c>
      <c r="K31" s="8">
        <v>138.5399990081786</v>
      </c>
      <c r="L31" s="8">
        <v>138.5399990081786</v>
      </c>
      <c r="M31" s="8">
        <v>138.5399990081786</v>
      </c>
      <c r="N31" s="8">
        <v>138.5399990081786</v>
      </c>
      <c r="O31" s="8">
        <v>138.5399990081786</v>
      </c>
      <c r="P31" s="8">
        <v>138.5399990081786</v>
      </c>
      <c r="Q31" s="8">
        <v>138.5399990081786</v>
      </c>
      <c r="R31" s="8">
        <v>138.5399990081786</v>
      </c>
      <c r="S31" s="8">
        <v>138.5399990081786</v>
      </c>
      <c r="T31" s="8">
        <v>108</v>
      </c>
      <c r="U31" s="8">
        <v>108</v>
      </c>
      <c r="V31" s="8">
        <v>108</v>
      </c>
      <c r="W31" s="8">
        <v>108</v>
      </c>
      <c r="X31" s="8">
        <v>108</v>
      </c>
      <c r="Y31" s="8">
        <v>108</v>
      </c>
      <c r="Z31" s="8">
        <v>108</v>
      </c>
      <c r="AA31" s="8">
        <v>108</v>
      </c>
      <c r="AB31" s="8">
        <v>0</v>
      </c>
      <c r="AC31" s="8">
        <v>0</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19.140000343322729</v>
      </c>
      <c r="N32" s="8">
        <v>19.140000343322729</v>
      </c>
      <c r="O32" s="8">
        <v>19.140000343322729</v>
      </c>
      <c r="P32" s="8">
        <v>19.140000343322729</v>
      </c>
      <c r="Q32" s="8">
        <v>19.140000343322729</v>
      </c>
      <c r="R32" s="8">
        <v>19.140000343322729</v>
      </c>
      <c r="S32" s="8">
        <v>19.140000343322729</v>
      </c>
      <c r="T32" s="8">
        <v>7.38000011444091</v>
      </c>
      <c r="U32" s="8">
        <v>7.38000011444091</v>
      </c>
      <c r="V32" s="8">
        <v>7.38000011444091</v>
      </c>
      <c r="W32" s="8">
        <v>7.38000011444091</v>
      </c>
      <c r="X32" s="8">
        <v>0</v>
      </c>
      <c r="Y32" s="8">
        <v>0</v>
      </c>
      <c r="Z32" s="8">
        <v>0</v>
      </c>
      <c r="AA32" s="8">
        <v>0</v>
      </c>
      <c r="AB32" s="8">
        <v>0</v>
      </c>
      <c r="AC32" s="8">
        <v>0</v>
      </c>
    </row>
    <row r="33" spans="1:29">
      <c r="A33" s="16" t="s">
        <v>163</v>
      </c>
      <c r="B33" s="16" t="s">
        <v>122</v>
      </c>
      <c r="C33" s="16" t="s">
        <v>151</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1115.4121</v>
      </c>
      <c r="W33" s="8">
        <v>1115.4121</v>
      </c>
      <c r="X33" s="8">
        <v>1115.4121</v>
      </c>
      <c r="Y33" s="8">
        <v>1115.4121</v>
      </c>
      <c r="Z33" s="8">
        <v>1115.4121</v>
      </c>
      <c r="AA33" s="8">
        <v>1115.4121</v>
      </c>
      <c r="AB33" s="8">
        <v>1115.4121</v>
      </c>
      <c r="AC33" s="8">
        <v>1115.4121</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349.19999694824207</v>
      </c>
      <c r="H35" s="8">
        <v>349.19999694824207</v>
      </c>
      <c r="I35" s="8">
        <v>349.19999694824207</v>
      </c>
      <c r="J35" s="8">
        <v>349.19999694824207</v>
      </c>
      <c r="K35" s="8">
        <v>349.19999694824207</v>
      </c>
      <c r="L35" s="8">
        <v>349.19999694824207</v>
      </c>
      <c r="M35" s="8">
        <v>349.19999694824207</v>
      </c>
      <c r="N35" s="8">
        <v>349.19999694824207</v>
      </c>
      <c r="O35" s="8">
        <v>349.19999694824207</v>
      </c>
      <c r="P35" s="8">
        <v>349.20029202764209</v>
      </c>
      <c r="Q35" s="8">
        <v>349.20029202828209</v>
      </c>
      <c r="R35" s="8">
        <v>349.20029203014207</v>
      </c>
      <c r="S35" s="8">
        <v>349.20029203326209</v>
      </c>
      <c r="T35" s="8">
        <v>944.04149694824207</v>
      </c>
      <c r="U35" s="8">
        <v>944.04149694824207</v>
      </c>
      <c r="V35" s="8">
        <v>1220.907756948242</v>
      </c>
      <c r="W35" s="8">
        <v>950.90775694824208</v>
      </c>
      <c r="X35" s="8">
        <v>950.90775694824208</v>
      </c>
      <c r="Y35" s="8">
        <v>950.90775694824208</v>
      </c>
      <c r="Z35" s="8">
        <v>871.70776000000001</v>
      </c>
      <c r="AA35" s="8">
        <v>871.70776000000001</v>
      </c>
      <c r="AB35" s="8">
        <v>871.70776000000001</v>
      </c>
      <c r="AC35" s="8">
        <v>871.70776000000001</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0</v>
      </c>
      <c r="H37" s="8">
        <v>559.99419999999998</v>
      </c>
      <c r="I37" s="8">
        <v>559.99419999999998</v>
      </c>
      <c r="J37" s="8">
        <v>559.99419999999998</v>
      </c>
      <c r="K37" s="8">
        <v>559.99419999999998</v>
      </c>
      <c r="L37" s="8">
        <v>559.99419999999998</v>
      </c>
      <c r="M37" s="8">
        <v>559.99419999999998</v>
      </c>
      <c r="N37" s="8">
        <v>559.99419999999998</v>
      </c>
      <c r="O37" s="8">
        <v>559.99419999999998</v>
      </c>
      <c r="P37" s="8">
        <v>615.49879999999996</v>
      </c>
      <c r="Q37" s="8">
        <v>615.49879999999996</v>
      </c>
      <c r="R37" s="8">
        <v>615.49879999999996</v>
      </c>
      <c r="S37" s="8">
        <v>615.49879999999996</v>
      </c>
      <c r="T37" s="8">
        <v>615.49879999999996</v>
      </c>
      <c r="U37" s="8">
        <v>615.49879999999996</v>
      </c>
      <c r="V37" s="8">
        <v>668.01085999999998</v>
      </c>
      <c r="W37" s="8">
        <v>668.01085999999998</v>
      </c>
      <c r="X37" s="8">
        <v>668.01085999999998</v>
      </c>
      <c r="Y37" s="8">
        <v>668.01085999999998</v>
      </c>
      <c r="Z37" s="8">
        <v>668.01085999999998</v>
      </c>
      <c r="AA37" s="8">
        <v>668.01085999999998</v>
      </c>
      <c r="AB37" s="8">
        <v>668.01085999999998</v>
      </c>
      <c r="AC37" s="8">
        <v>668.01085999999998</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16" t="s">
        <v>164</v>
      </c>
      <c r="B42" s="16" t="s">
        <v>131</v>
      </c>
      <c r="C42" s="16" t="s">
        <v>160</v>
      </c>
      <c r="D42" s="16" t="s">
        <v>10</v>
      </c>
      <c r="E42" s="8">
        <v>0</v>
      </c>
      <c r="F42" s="8">
        <v>125</v>
      </c>
      <c r="G42" s="8">
        <v>485.79998779296801</v>
      </c>
      <c r="H42" s="8">
        <v>485.79998779296801</v>
      </c>
      <c r="I42" s="8">
        <v>485.79998779296801</v>
      </c>
      <c r="J42" s="8">
        <v>485.79998779296801</v>
      </c>
      <c r="K42" s="8">
        <v>485.79998779296801</v>
      </c>
      <c r="L42" s="8">
        <v>485.79998779296801</v>
      </c>
      <c r="M42" s="8">
        <v>485.79998779296801</v>
      </c>
      <c r="N42" s="8">
        <v>485.79998779296801</v>
      </c>
      <c r="O42" s="8">
        <v>485.79998779296801</v>
      </c>
      <c r="P42" s="8">
        <v>485.79998779296801</v>
      </c>
      <c r="Q42" s="8">
        <v>485.79998779296801</v>
      </c>
      <c r="R42" s="8">
        <v>485.79998779296801</v>
      </c>
      <c r="S42" s="8">
        <v>485.79998779296801</v>
      </c>
      <c r="T42" s="8">
        <v>485.79998779296801</v>
      </c>
      <c r="U42" s="8">
        <v>485.79998779296801</v>
      </c>
      <c r="V42" s="8">
        <v>485.79998779296801</v>
      </c>
      <c r="W42" s="8">
        <v>485.79998779296801</v>
      </c>
      <c r="X42" s="8">
        <v>485.79998779296801</v>
      </c>
      <c r="Y42" s="8">
        <v>485.79998779296801</v>
      </c>
      <c r="Z42" s="8">
        <v>485.79998779296801</v>
      </c>
      <c r="AA42" s="8">
        <v>485.79998779296801</v>
      </c>
      <c r="AB42" s="8">
        <v>485.79998779296801</v>
      </c>
      <c r="AC42" s="8">
        <v>485.79998779296801</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330.31800842284997</v>
      </c>
      <c r="G45" s="8">
        <v>330.31800842284997</v>
      </c>
      <c r="H45" s="8">
        <v>830.31800842284997</v>
      </c>
      <c r="I45" s="8">
        <v>830.31800842284997</v>
      </c>
      <c r="J45" s="8">
        <v>830.31800842284997</v>
      </c>
      <c r="K45" s="8">
        <v>830.31800842284997</v>
      </c>
      <c r="L45" s="8">
        <v>830.31800842284997</v>
      </c>
      <c r="M45" s="8">
        <v>830.31800842284997</v>
      </c>
      <c r="N45" s="8">
        <v>830.31800842284997</v>
      </c>
      <c r="O45" s="8">
        <v>830.31800842284997</v>
      </c>
      <c r="P45" s="8">
        <v>830.31800842284997</v>
      </c>
      <c r="Q45" s="8">
        <v>830.31800842284997</v>
      </c>
      <c r="R45" s="8">
        <v>830.31800842284997</v>
      </c>
      <c r="S45" s="8">
        <v>830.31800842284997</v>
      </c>
      <c r="T45" s="8">
        <v>830.31800842284997</v>
      </c>
      <c r="U45" s="8">
        <v>830.31800842284997</v>
      </c>
      <c r="V45" s="8">
        <v>649.80000305175702</v>
      </c>
      <c r="W45" s="8">
        <v>649.80000305175702</v>
      </c>
      <c r="X45" s="8">
        <v>649.80000305175702</v>
      </c>
      <c r="Y45" s="8">
        <v>649.80000305175702</v>
      </c>
      <c r="Z45" s="8">
        <v>649.80000305175702</v>
      </c>
      <c r="AA45" s="8">
        <v>500</v>
      </c>
      <c r="AB45" s="8">
        <v>500</v>
      </c>
      <c r="AC45" s="8">
        <v>500</v>
      </c>
    </row>
    <row r="46" spans="1:29">
      <c r="A46" s="16" t="s">
        <v>96</v>
      </c>
      <c r="B46" s="16" t="s">
        <v>98</v>
      </c>
      <c r="C46" s="16" t="s">
        <v>133</v>
      </c>
      <c r="D46" s="16" t="s">
        <v>9</v>
      </c>
      <c r="E46" s="8">
        <v>43.200000762939403</v>
      </c>
      <c r="F46" s="8">
        <v>43.200000762939403</v>
      </c>
      <c r="G46" s="8">
        <v>43.200000762939403</v>
      </c>
      <c r="H46" s="8">
        <v>43.200000762939403</v>
      </c>
      <c r="I46" s="8">
        <v>43.200000762939403</v>
      </c>
      <c r="J46" s="8">
        <v>43.200000762939403</v>
      </c>
      <c r="K46" s="8">
        <v>43.200000762939403</v>
      </c>
      <c r="L46" s="8">
        <v>43.200000762939403</v>
      </c>
      <c r="M46" s="8">
        <v>43.200000762939403</v>
      </c>
      <c r="N46" s="8">
        <v>43.200000762939403</v>
      </c>
      <c r="O46" s="8">
        <v>43.200000762939403</v>
      </c>
      <c r="P46" s="8">
        <v>43.200000762939403</v>
      </c>
      <c r="Q46" s="8">
        <v>43.200000762939403</v>
      </c>
      <c r="R46" s="8">
        <v>43.200000762939403</v>
      </c>
      <c r="S46" s="8">
        <v>43.200000762939403</v>
      </c>
      <c r="T46" s="8">
        <v>43.200000762939403</v>
      </c>
      <c r="U46" s="8">
        <v>43.200000762939403</v>
      </c>
      <c r="V46" s="8">
        <v>43.200000762939403</v>
      </c>
      <c r="W46" s="8">
        <v>43.200000762939403</v>
      </c>
      <c r="X46" s="8">
        <v>43.200000762939403</v>
      </c>
      <c r="Y46" s="8">
        <v>43.200000762939403</v>
      </c>
      <c r="Z46" s="8">
        <v>43.200000762939403</v>
      </c>
      <c r="AA46" s="8">
        <v>43.200000762939403</v>
      </c>
      <c r="AB46" s="8">
        <v>43.200000762939403</v>
      </c>
      <c r="AC46" s="8">
        <v>43.200000762939403</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285.20001220703102</v>
      </c>
      <c r="S48" s="8">
        <v>685.20001220703102</v>
      </c>
      <c r="T48" s="8">
        <v>685.20001220703102</v>
      </c>
      <c r="U48" s="8">
        <v>685.20001220703102</v>
      </c>
      <c r="V48" s="8">
        <v>685.20001220703102</v>
      </c>
      <c r="W48" s="8">
        <v>685.20001220703102</v>
      </c>
      <c r="X48" s="8">
        <v>685.20001220703102</v>
      </c>
      <c r="Y48" s="8">
        <v>685.20001220703102</v>
      </c>
      <c r="Z48" s="8">
        <v>685.20001220703102</v>
      </c>
      <c r="AA48" s="8">
        <v>685.20001220703102</v>
      </c>
      <c r="AB48" s="8">
        <v>685.20001220703102</v>
      </c>
      <c r="AC48" s="8">
        <v>685.20001220703102</v>
      </c>
    </row>
    <row r="49" spans="1:29">
      <c r="A49" s="16" t="s">
        <v>96</v>
      </c>
      <c r="B49" s="16" t="s">
        <v>101</v>
      </c>
      <c r="C49" s="16" t="s">
        <v>136</v>
      </c>
      <c r="D49" s="16" t="s">
        <v>9</v>
      </c>
      <c r="E49" s="8">
        <v>0</v>
      </c>
      <c r="F49" s="8">
        <v>0</v>
      </c>
      <c r="G49" s="8">
        <v>0</v>
      </c>
      <c r="H49" s="8">
        <v>94.863870000000006</v>
      </c>
      <c r="I49" s="8">
        <v>94.863870000000006</v>
      </c>
      <c r="J49" s="8">
        <v>94.863870000000006</v>
      </c>
      <c r="K49" s="8">
        <v>500.50731999999999</v>
      </c>
      <c r="L49" s="8">
        <v>1000</v>
      </c>
      <c r="M49" s="8">
        <v>1541.1180399999998</v>
      </c>
      <c r="N49" s="8">
        <v>1541.1180399999998</v>
      </c>
      <c r="O49" s="8">
        <v>1554.88715</v>
      </c>
      <c r="P49" s="8">
        <v>1731.09393</v>
      </c>
      <c r="Q49" s="8">
        <v>1731.09393</v>
      </c>
      <c r="R49" s="8">
        <v>1731.09393</v>
      </c>
      <c r="S49" s="8">
        <v>1731.09393</v>
      </c>
      <c r="T49" s="8">
        <v>1731.09393</v>
      </c>
      <c r="U49" s="8">
        <v>1764.4357</v>
      </c>
      <c r="V49" s="8">
        <v>1828.7462</v>
      </c>
      <c r="W49" s="8">
        <v>1828.7462</v>
      </c>
      <c r="X49" s="8">
        <v>1828.7462</v>
      </c>
      <c r="Y49" s="8">
        <v>1861.9936499999999</v>
      </c>
      <c r="Z49" s="8">
        <v>1861.9936499999999</v>
      </c>
      <c r="AA49" s="8">
        <v>1861.9936499999999</v>
      </c>
      <c r="AB49" s="8">
        <v>1861.9936499999999</v>
      </c>
      <c r="AC49" s="8">
        <v>1861.9936499999999</v>
      </c>
    </row>
    <row r="50" spans="1:29">
      <c r="A50" s="16" t="s">
        <v>96</v>
      </c>
      <c r="B50" s="16" t="s">
        <v>102</v>
      </c>
      <c r="C50" s="16" t="s">
        <v>137</v>
      </c>
      <c r="D50" s="16" t="s">
        <v>9</v>
      </c>
      <c r="E50" s="8">
        <v>0</v>
      </c>
      <c r="F50" s="8">
        <v>0</v>
      </c>
      <c r="G50" s="8">
        <v>221.009994506835</v>
      </c>
      <c r="H50" s="8">
        <v>581.00999450683503</v>
      </c>
      <c r="I50" s="8">
        <v>581.00999450683503</v>
      </c>
      <c r="J50" s="8">
        <v>581.00999450683503</v>
      </c>
      <c r="K50" s="8">
        <v>581.00999450683503</v>
      </c>
      <c r="L50" s="8">
        <v>581.00999450683503</v>
      </c>
      <c r="M50" s="8">
        <v>581.00999450683503</v>
      </c>
      <c r="N50" s="8">
        <v>581.00999450683503</v>
      </c>
      <c r="O50" s="8">
        <v>1121.009994506835</v>
      </c>
      <c r="P50" s="8">
        <v>1121.009994506835</v>
      </c>
      <c r="Q50" s="8">
        <v>1121.009994506835</v>
      </c>
      <c r="R50" s="8">
        <v>1121.009994506835</v>
      </c>
      <c r="S50" s="8">
        <v>1121.009994506835</v>
      </c>
      <c r="T50" s="8">
        <v>1197.332420506835</v>
      </c>
      <c r="U50" s="8">
        <v>1555.398494506835</v>
      </c>
      <c r="V50" s="8">
        <v>1813.375834506835</v>
      </c>
      <c r="W50" s="8">
        <v>2624.0608945068352</v>
      </c>
      <c r="X50" s="8">
        <v>2624.0608945068352</v>
      </c>
      <c r="Y50" s="8">
        <v>3558.183294506835</v>
      </c>
      <c r="Z50" s="8">
        <v>3558.183294506835</v>
      </c>
      <c r="AA50" s="8">
        <v>3558.183294506835</v>
      </c>
      <c r="AB50" s="8">
        <v>3558.183294506835</v>
      </c>
      <c r="AC50" s="8">
        <v>3558.183294506835</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159.64006000000001</v>
      </c>
      <c r="Z51" s="8">
        <v>159.64006000000001</v>
      </c>
      <c r="AA51" s="8">
        <v>159.64006000000001</v>
      </c>
      <c r="AB51" s="8">
        <v>159.64006000000001</v>
      </c>
      <c r="AC51" s="8">
        <v>159.64006000000001</v>
      </c>
    </row>
    <row r="52" spans="1:29">
      <c r="A52" s="16" t="s">
        <v>96</v>
      </c>
      <c r="B52" s="16" t="s">
        <v>104</v>
      </c>
      <c r="C52" s="16" t="s">
        <v>28</v>
      </c>
      <c r="D52" s="16" t="s">
        <v>9</v>
      </c>
      <c r="E52" s="8">
        <v>1548.890014648437</v>
      </c>
      <c r="F52" s="8">
        <v>1548.890014648437</v>
      </c>
      <c r="G52" s="8">
        <v>1548.890014648437</v>
      </c>
      <c r="H52" s="8">
        <v>2948.890014648437</v>
      </c>
      <c r="I52" s="8">
        <v>2948.890014648437</v>
      </c>
      <c r="J52" s="8">
        <v>2948.890014648437</v>
      </c>
      <c r="K52" s="8">
        <v>2948.890014648437</v>
      </c>
      <c r="L52" s="8">
        <v>3017.5914306484369</v>
      </c>
      <c r="M52" s="8">
        <v>3017.5914306484369</v>
      </c>
      <c r="N52" s="8">
        <v>3017.5914306484369</v>
      </c>
      <c r="O52" s="8">
        <v>3831.7149646484368</v>
      </c>
      <c r="P52" s="8">
        <v>4646.2582146484365</v>
      </c>
      <c r="Q52" s="8">
        <v>4646.2582146484365</v>
      </c>
      <c r="R52" s="8">
        <v>4646.2582146484365</v>
      </c>
      <c r="S52" s="8">
        <v>4646.2582146484365</v>
      </c>
      <c r="T52" s="8">
        <v>6850.3546146484368</v>
      </c>
      <c r="U52" s="8">
        <v>7148.8900146484375</v>
      </c>
      <c r="V52" s="8">
        <v>7148.8900146484375</v>
      </c>
      <c r="W52" s="8">
        <v>6696</v>
      </c>
      <c r="X52" s="8">
        <v>6696</v>
      </c>
      <c r="Y52" s="8">
        <v>6696</v>
      </c>
      <c r="Z52" s="8">
        <v>6696</v>
      </c>
      <c r="AA52" s="8">
        <v>6696</v>
      </c>
      <c r="AB52" s="8">
        <v>6696</v>
      </c>
      <c r="AC52" s="8">
        <v>6696</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652.47999572753906</v>
      </c>
      <c r="H55" s="8">
        <v>2452.4799957275391</v>
      </c>
      <c r="I55" s="8">
        <v>2452.4799957275391</v>
      </c>
      <c r="J55" s="8">
        <v>2452.4799957275391</v>
      </c>
      <c r="K55" s="8">
        <v>2452.4799957275391</v>
      </c>
      <c r="L55" s="8">
        <v>2452.4799957275391</v>
      </c>
      <c r="M55" s="8">
        <v>2452.4799957275391</v>
      </c>
      <c r="N55" s="8">
        <v>2452.4799957275391</v>
      </c>
      <c r="O55" s="8">
        <v>2452.4799957275391</v>
      </c>
      <c r="P55" s="8">
        <v>2452.4799957275391</v>
      </c>
      <c r="Q55" s="8">
        <v>2280</v>
      </c>
      <c r="R55" s="8">
        <v>2280</v>
      </c>
      <c r="S55" s="8">
        <v>2280</v>
      </c>
      <c r="T55" s="8">
        <v>2280</v>
      </c>
      <c r="U55" s="8">
        <v>2280</v>
      </c>
      <c r="V55" s="8">
        <v>2010</v>
      </c>
      <c r="W55" s="8">
        <v>2010</v>
      </c>
      <c r="X55" s="8">
        <v>2010</v>
      </c>
      <c r="Y55" s="8">
        <v>2010.0001596357299</v>
      </c>
      <c r="Z55" s="8">
        <v>2010.0001596367099</v>
      </c>
      <c r="AA55" s="8">
        <v>2010.0001596377699</v>
      </c>
      <c r="AB55" s="8">
        <v>2010.0001596381201</v>
      </c>
      <c r="AC55" s="8">
        <v>2010.0001596386301</v>
      </c>
    </row>
    <row r="56" spans="1:29">
      <c r="A56" s="16" t="s">
        <v>161</v>
      </c>
      <c r="B56" s="16" t="s">
        <v>108</v>
      </c>
      <c r="C56" s="16" t="s">
        <v>142</v>
      </c>
      <c r="D56" s="16" t="s">
        <v>9</v>
      </c>
      <c r="E56" s="8">
        <v>113.19000244140599</v>
      </c>
      <c r="F56" s="8">
        <v>815.19000244140602</v>
      </c>
      <c r="G56" s="8">
        <v>815.19000244140602</v>
      </c>
      <c r="H56" s="8">
        <v>815.19000244140602</v>
      </c>
      <c r="I56" s="8">
        <v>1734.190002441406</v>
      </c>
      <c r="J56" s="8">
        <v>1734.190002441406</v>
      </c>
      <c r="K56" s="8">
        <v>1734.190002441406</v>
      </c>
      <c r="L56" s="8">
        <v>1734.190002441406</v>
      </c>
      <c r="M56" s="8">
        <v>1734.190002441406</v>
      </c>
      <c r="N56" s="8">
        <v>1734.190002441406</v>
      </c>
      <c r="O56" s="8">
        <v>1734.190002441406</v>
      </c>
      <c r="P56" s="8">
        <v>2534.1900024414063</v>
      </c>
      <c r="Q56" s="8">
        <v>2534.1900024414063</v>
      </c>
      <c r="R56" s="8">
        <v>2834.1900024414063</v>
      </c>
      <c r="S56" s="8">
        <v>2834.1901774737962</v>
      </c>
      <c r="T56" s="8">
        <v>4416.1410024414063</v>
      </c>
      <c r="U56" s="8">
        <v>4892.7557024414064</v>
      </c>
      <c r="V56" s="8">
        <v>4892.7557024414064</v>
      </c>
      <c r="W56" s="8">
        <v>4892.7554024414057</v>
      </c>
      <c r="X56" s="8">
        <v>4892.7554024414057</v>
      </c>
      <c r="Y56" s="8">
        <v>4892.7557024414064</v>
      </c>
      <c r="Z56" s="8">
        <v>4892.7557024414064</v>
      </c>
      <c r="AA56" s="8">
        <v>4892.7557024414064</v>
      </c>
      <c r="AB56" s="8">
        <v>4779.5657000000001</v>
      </c>
      <c r="AC56" s="8">
        <v>4779.5653999999995</v>
      </c>
    </row>
    <row r="57" spans="1:29">
      <c r="A57" s="16" t="s">
        <v>161</v>
      </c>
      <c r="B57" s="16" t="s">
        <v>109</v>
      </c>
      <c r="C57" s="16" t="s">
        <v>143</v>
      </c>
      <c r="D57" s="16" t="s">
        <v>9</v>
      </c>
      <c r="E57" s="8">
        <v>198.94000244140599</v>
      </c>
      <c r="F57" s="8">
        <v>198.94000244140599</v>
      </c>
      <c r="G57" s="8">
        <v>198.94000244140599</v>
      </c>
      <c r="H57" s="8">
        <v>241.27948044140601</v>
      </c>
      <c r="I57" s="8">
        <v>241.27948044140601</v>
      </c>
      <c r="J57" s="8">
        <v>241.27948044140601</v>
      </c>
      <c r="K57" s="8">
        <v>241.27948044140601</v>
      </c>
      <c r="L57" s="8">
        <v>241.27948044140601</v>
      </c>
      <c r="M57" s="8">
        <v>241.27948044140601</v>
      </c>
      <c r="N57" s="8">
        <v>241.27948044140601</v>
      </c>
      <c r="O57" s="8">
        <v>274.114792441406</v>
      </c>
      <c r="P57" s="8">
        <v>302.10994744140601</v>
      </c>
      <c r="Q57" s="8">
        <v>302.10994744140601</v>
      </c>
      <c r="R57" s="8">
        <v>302.10994744140601</v>
      </c>
      <c r="S57" s="8">
        <v>302.10994744140601</v>
      </c>
      <c r="T57" s="8">
        <v>302.10994744140601</v>
      </c>
      <c r="U57" s="8">
        <v>305.92680244140598</v>
      </c>
      <c r="V57" s="8">
        <v>263.15787</v>
      </c>
      <c r="W57" s="8">
        <v>263.15787</v>
      </c>
      <c r="X57" s="8">
        <v>267.91836999999998</v>
      </c>
      <c r="Y57" s="8">
        <v>277.83868000000001</v>
      </c>
      <c r="Z57" s="8">
        <v>277.83868000000001</v>
      </c>
      <c r="AA57" s="8">
        <v>277.83868000000001</v>
      </c>
      <c r="AB57" s="8">
        <v>277.83868000000001</v>
      </c>
      <c r="AC57" s="8">
        <v>277.83868000000001</v>
      </c>
    </row>
    <row r="58" spans="1:29">
      <c r="A58" s="16" t="s">
        <v>161</v>
      </c>
      <c r="B58" s="16" t="s">
        <v>110</v>
      </c>
      <c r="C58" s="16" t="s">
        <v>144</v>
      </c>
      <c r="D58" s="16" t="s">
        <v>9</v>
      </c>
      <c r="E58" s="8">
        <v>0</v>
      </c>
      <c r="F58" s="8">
        <v>0</v>
      </c>
      <c r="G58" s="8">
        <v>0</v>
      </c>
      <c r="H58" s="8">
        <v>0</v>
      </c>
      <c r="I58" s="8">
        <v>0</v>
      </c>
      <c r="J58" s="8">
        <v>100.800003051757</v>
      </c>
      <c r="K58" s="8">
        <v>100.800003051757</v>
      </c>
      <c r="L58" s="8">
        <v>100.800003051757</v>
      </c>
      <c r="M58" s="8">
        <v>100.800003051757</v>
      </c>
      <c r="N58" s="8">
        <v>100.800003051757</v>
      </c>
      <c r="O58" s="8">
        <v>100.800003051757</v>
      </c>
      <c r="P58" s="8">
        <v>100.800003051757</v>
      </c>
      <c r="Q58" s="8">
        <v>119.51898805175701</v>
      </c>
      <c r="R58" s="8">
        <v>119.51898805175701</v>
      </c>
      <c r="S58" s="8">
        <v>924.080763051757</v>
      </c>
      <c r="T58" s="8">
        <v>924.080763051757</v>
      </c>
      <c r="U58" s="8">
        <v>1798.9720030517569</v>
      </c>
      <c r="V58" s="8">
        <v>1798.9720030517569</v>
      </c>
      <c r="W58" s="8">
        <v>1798.9720030517569</v>
      </c>
      <c r="X58" s="8">
        <v>2374.8127030517571</v>
      </c>
      <c r="Y58" s="8">
        <v>2374.8127030517571</v>
      </c>
      <c r="Z58" s="8">
        <v>2374.8127030517571</v>
      </c>
      <c r="AA58" s="8">
        <v>2374.8127030517571</v>
      </c>
      <c r="AB58" s="8">
        <v>2374.8127030517571</v>
      </c>
      <c r="AC58" s="8">
        <v>2374.8127030517571</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113</v>
      </c>
      <c r="M61" s="8">
        <v>113</v>
      </c>
      <c r="N61" s="8">
        <v>113</v>
      </c>
      <c r="O61" s="8">
        <v>213</v>
      </c>
      <c r="P61" s="8">
        <v>213</v>
      </c>
      <c r="Q61" s="8">
        <v>213</v>
      </c>
      <c r="R61" s="8">
        <v>213</v>
      </c>
      <c r="S61" s="8">
        <v>100</v>
      </c>
      <c r="T61" s="8">
        <v>100</v>
      </c>
      <c r="U61" s="8">
        <v>100</v>
      </c>
      <c r="V61" s="8">
        <v>100</v>
      </c>
      <c r="W61" s="8">
        <v>100</v>
      </c>
      <c r="X61" s="8">
        <v>100</v>
      </c>
      <c r="Y61" s="8">
        <v>100</v>
      </c>
      <c r="Z61" s="8">
        <v>300</v>
      </c>
      <c r="AA61" s="8">
        <v>300</v>
      </c>
      <c r="AB61" s="8">
        <v>300</v>
      </c>
      <c r="AC61" s="8">
        <v>300</v>
      </c>
    </row>
    <row r="62" spans="1:29">
      <c r="A62" s="16" t="s">
        <v>161</v>
      </c>
      <c r="B62" s="16" t="s">
        <v>185</v>
      </c>
      <c r="C62" s="16" t="s">
        <v>186</v>
      </c>
      <c r="D62" s="16" t="s">
        <v>9</v>
      </c>
      <c r="E62" s="8">
        <v>0</v>
      </c>
      <c r="F62" s="8">
        <v>0</v>
      </c>
      <c r="G62" s="8">
        <v>0</v>
      </c>
      <c r="H62" s="8">
        <v>0</v>
      </c>
      <c r="I62" s="8">
        <v>0</v>
      </c>
      <c r="J62" s="8">
        <v>0</v>
      </c>
      <c r="K62" s="8">
        <v>0</v>
      </c>
      <c r="L62" s="8">
        <v>0</v>
      </c>
      <c r="M62" s="8">
        <v>0</v>
      </c>
      <c r="N62" s="8">
        <v>0</v>
      </c>
      <c r="O62" s="8">
        <v>0</v>
      </c>
      <c r="P62" s="8">
        <v>400</v>
      </c>
      <c r="Q62" s="8">
        <v>436.39363000000003</v>
      </c>
      <c r="R62" s="8">
        <v>436.39363000000003</v>
      </c>
      <c r="S62" s="8">
        <v>449.647717</v>
      </c>
      <c r="T62" s="8">
        <v>449.647717</v>
      </c>
      <c r="U62" s="8">
        <v>1353</v>
      </c>
      <c r="V62" s="8">
        <v>1353</v>
      </c>
      <c r="W62" s="8">
        <v>1353</v>
      </c>
      <c r="X62" s="8">
        <v>1353</v>
      </c>
      <c r="Y62" s="8">
        <v>1571.5808999999999</v>
      </c>
      <c r="Z62" s="8">
        <v>1571.5808999999999</v>
      </c>
      <c r="AA62" s="8">
        <v>1571.5808999999999</v>
      </c>
      <c r="AB62" s="8">
        <v>1571.5808999999999</v>
      </c>
      <c r="AC62" s="8">
        <v>1571.5808999999999</v>
      </c>
    </row>
    <row r="63" spans="1:29">
      <c r="A63" s="16" t="s">
        <v>162</v>
      </c>
      <c r="B63" s="16" t="s">
        <v>114</v>
      </c>
      <c r="C63" s="16" t="s">
        <v>259</v>
      </c>
      <c r="D63" s="16" t="s">
        <v>9</v>
      </c>
      <c r="E63" s="8">
        <v>0</v>
      </c>
      <c r="F63" s="8">
        <v>0</v>
      </c>
      <c r="G63" s="8">
        <v>0</v>
      </c>
      <c r="H63" s="8">
        <v>174.07177999999999</v>
      </c>
      <c r="I63" s="8">
        <v>174.07177999999999</v>
      </c>
      <c r="J63" s="8">
        <v>174.07177999999999</v>
      </c>
      <c r="K63" s="8">
        <v>174.07177999999999</v>
      </c>
      <c r="L63" s="8">
        <v>337.64224000000002</v>
      </c>
      <c r="M63" s="8">
        <v>420.36002300000001</v>
      </c>
      <c r="N63" s="8">
        <v>420.36002300000001</v>
      </c>
      <c r="O63" s="8">
        <v>420.36002300000001</v>
      </c>
      <c r="P63" s="8">
        <v>420.36002300000001</v>
      </c>
      <c r="Q63" s="8">
        <v>420.36002300000001</v>
      </c>
      <c r="R63" s="8">
        <v>420.36002300000001</v>
      </c>
      <c r="S63" s="8">
        <v>420.36002300000001</v>
      </c>
      <c r="T63" s="8">
        <v>420.36002300000001</v>
      </c>
      <c r="U63" s="8">
        <v>420.36002300000001</v>
      </c>
      <c r="V63" s="8">
        <v>420.36002300000001</v>
      </c>
      <c r="W63" s="8">
        <v>633.84982000000002</v>
      </c>
      <c r="X63" s="8">
        <v>633.84982000000002</v>
      </c>
      <c r="Y63" s="8">
        <v>633.84982000000002</v>
      </c>
      <c r="Z63" s="8">
        <v>957.99663999999996</v>
      </c>
      <c r="AA63" s="8">
        <v>957.99663999999996</v>
      </c>
      <c r="AB63" s="8">
        <v>957.99663999999996</v>
      </c>
      <c r="AC63" s="8">
        <v>957.99663999999996</v>
      </c>
    </row>
    <row r="64" spans="1:29">
      <c r="A64" s="16" t="s">
        <v>162</v>
      </c>
      <c r="B64" s="16" t="s">
        <v>115</v>
      </c>
      <c r="C64" s="16" t="s">
        <v>258</v>
      </c>
      <c r="D64" s="16" t="s">
        <v>9</v>
      </c>
      <c r="E64" s="8">
        <v>699.89999008178654</v>
      </c>
      <c r="F64" s="8">
        <v>699.89999008178654</v>
      </c>
      <c r="G64" s="8">
        <v>699.89999008178654</v>
      </c>
      <c r="H64" s="8">
        <v>1551.6972900817864</v>
      </c>
      <c r="I64" s="8">
        <v>1551.6972900817864</v>
      </c>
      <c r="J64" s="8">
        <v>1551.6972900817864</v>
      </c>
      <c r="K64" s="8">
        <v>1551.6972900817864</v>
      </c>
      <c r="L64" s="8">
        <v>1551.6972900817864</v>
      </c>
      <c r="M64" s="8">
        <v>1654.2925900817866</v>
      </c>
      <c r="N64" s="8">
        <v>1654.2925900817866</v>
      </c>
      <c r="O64" s="8">
        <v>1654.2925900817866</v>
      </c>
      <c r="P64" s="8">
        <v>1654.2925900817866</v>
      </c>
      <c r="Q64" s="8">
        <v>1654.2925900817866</v>
      </c>
      <c r="R64" s="8">
        <v>1654.2925900817866</v>
      </c>
      <c r="S64" s="8">
        <v>1654.2925900817866</v>
      </c>
      <c r="T64" s="8">
        <v>1654.2925900817866</v>
      </c>
      <c r="U64" s="8">
        <v>1671.0225500817864</v>
      </c>
      <c r="V64" s="8">
        <v>1776.6910931335444</v>
      </c>
      <c r="W64" s="8">
        <v>1531.6999931335445</v>
      </c>
      <c r="X64" s="8">
        <v>1557.5869531335445</v>
      </c>
      <c r="Y64" s="8">
        <v>1557.5869531335445</v>
      </c>
      <c r="Z64" s="8">
        <v>1630.999992370605</v>
      </c>
      <c r="AA64" s="8">
        <v>1630.999992370605</v>
      </c>
      <c r="AB64" s="8">
        <v>1403</v>
      </c>
      <c r="AC64" s="8">
        <v>1403</v>
      </c>
    </row>
    <row r="65" spans="1:29">
      <c r="A65" s="16" t="s">
        <v>162</v>
      </c>
      <c r="B65" s="16" t="s">
        <v>116</v>
      </c>
      <c r="C65" s="16" t="s">
        <v>260</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524.34999084472611</v>
      </c>
      <c r="Q65" s="8">
        <v>524.34999084472611</v>
      </c>
      <c r="R65" s="8">
        <v>524.34999084472611</v>
      </c>
      <c r="S65" s="8">
        <v>524.34999084472611</v>
      </c>
      <c r="T65" s="8">
        <v>524.34999084472611</v>
      </c>
      <c r="U65" s="8">
        <v>524.34999084472611</v>
      </c>
      <c r="V65" s="8">
        <v>524.34999084472611</v>
      </c>
      <c r="W65" s="8">
        <v>444.39999389648403</v>
      </c>
      <c r="X65" s="8">
        <v>444.39999389648403</v>
      </c>
      <c r="Y65" s="8">
        <v>444.39999389648403</v>
      </c>
      <c r="Z65" s="8">
        <v>204.39999389648401</v>
      </c>
      <c r="AA65" s="8">
        <v>204.39999389648401</v>
      </c>
      <c r="AB65" s="8">
        <v>0</v>
      </c>
      <c r="AC65" s="8">
        <v>0</v>
      </c>
    </row>
    <row r="66" spans="1:29">
      <c r="A66" s="16" t="s">
        <v>162</v>
      </c>
      <c r="B66" s="16" t="s">
        <v>117</v>
      </c>
      <c r="C66" s="16" t="s">
        <v>261</v>
      </c>
      <c r="D66" s="16" t="s">
        <v>9</v>
      </c>
      <c r="E66" s="8">
        <v>465.74999618530251</v>
      </c>
      <c r="F66" s="8">
        <v>465.74999618530251</v>
      </c>
      <c r="G66" s="8">
        <v>465.74999618530251</v>
      </c>
      <c r="H66" s="8">
        <v>465.74999618530251</v>
      </c>
      <c r="I66" s="8">
        <v>465.74999618530251</v>
      </c>
      <c r="J66" s="8">
        <v>465.74999618530251</v>
      </c>
      <c r="K66" s="8">
        <v>465.74999618530251</v>
      </c>
      <c r="L66" s="8">
        <v>465.74999618530251</v>
      </c>
      <c r="M66" s="8">
        <v>971.18879618530252</v>
      </c>
      <c r="N66" s="8">
        <v>971.18879618530252</v>
      </c>
      <c r="O66" s="8">
        <v>971.18879618530252</v>
      </c>
      <c r="P66" s="8">
        <v>971.18879618530252</v>
      </c>
      <c r="Q66" s="8">
        <v>971.18879618530252</v>
      </c>
      <c r="R66" s="8">
        <v>971.18879618530252</v>
      </c>
      <c r="S66" s="8">
        <v>971.18879618530252</v>
      </c>
      <c r="T66" s="8">
        <v>971.18879618530252</v>
      </c>
      <c r="U66" s="8">
        <v>1151.1136369482419</v>
      </c>
      <c r="V66" s="8">
        <v>1151.1136369482419</v>
      </c>
      <c r="W66" s="8">
        <v>1151.1136369482419</v>
      </c>
      <c r="X66" s="8">
        <v>1368.5975169482419</v>
      </c>
      <c r="Y66" s="8">
        <v>2573.6999969482422</v>
      </c>
      <c r="Z66" s="8">
        <v>2573.6999969482422</v>
      </c>
      <c r="AA66" s="8">
        <v>2573.6999969482422</v>
      </c>
      <c r="AB66" s="8">
        <v>2348</v>
      </c>
      <c r="AC66" s="8">
        <v>2348</v>
      </c>
    </row>
    <row r="67" spans="1:29">
      <c r="A67" s="16" t="s">
        <v>162</v>
      </c>
      <c r="B67" s="16" t="s">
        <v>118</v>
      </c>
      <c r="C67" s="16" t="s">
        <v>257</v>
      </c>
      <c r="D67" s="16" t="s">
        <v>9</v>
      </c>
      <c r="E67" s="8">
        <v>2082.6600036621071</v>
      </c>
      <c r="F67" s="8">
        <v>2082.6600036621071</v>
      </c>
      <c r="G67" s="8">
        <v>2082.6600036621071</v>
      </c>
      <c r="H67" s="8">
        <v>2801.030883662107</v>
      </c>
      <c r="I67" s="8">
        <v>2801.030883662107</v>
      </c>
      <c r="J67" s="8">
        <v>2801.030883662107</v>
      </c>
      <c r="K67" s="8">
        <v>2801.030883662107</v>
      </c>
      <c r="L67" s="8">
        <v>2801.030883662107</v>
      </c>
      <c r="M67" s="8">
        <v>3626.5364036621072</v>
      </c>
      <c r="N67" s="8">
        <v>3626.5364036621072</v>
      </c>
      <c r="O67" s="8">
        <v>3626.5364036621072</v>
      </c>
      <c r="P67" s="8">
        <v>3559.336406713865</v>
      </c>
      <c r="Q67" s="8">
        <v>3139.336406713865</v>
      </c>
      <c r="R67" s="8">
        <v>3139.336406713865</v>
      </c>
      <c r="S67" s="8">
        <v>2957.6364097656228</v>
      </c>
      <c r="T67" s="8">
        <v>2957.6364097656228</v>
      </c>
      <c r="U67" s="8">
        <v>2938.1364097656228</v>
      </c>
      <c r="V67" s="8">
        <v>3036.4132036621081</v>
      </c>
      <c r="W67" s="8">
        <v>3036.4132036621081</v>
      </c>
      <c r="X67" s="8">
        <v>2172.8532061035148</v>
      </c>
      <c r="Y67" s="8">
        <v>2470.1000061035147</v>
      </c>
      <c r="Z67" s="8">
        <v>2345.6000061035147</v>
      </c>
      <c r="AA67" s="8">
        <v>2345.6000061035147</v>
      </c>
      <c r="AB67" s="8">
        <v>2345.6000061035147</v>
      </c>
      <c r="AC67" s="8">
        <v>2345.6000061035147</v>
      </c>
    </row>
    <row r="68" spans="1:29">
      <c r="A68" s="16" t="s">
        <v>162</v>
      </c>
      <c r="B68" s="16" t="s">
        <v>119</v>
      </c>
      <c r="C68" s="16" t="s">
        <v>263</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262</v>
      </c>
      <c r="C69" s="16" t="s">
        <v>148</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163</v>
      </c>
      <c r="B70" s="16" t="s">
        <v>120</v>
      </c>
      <c r="C70" s="16" t="s">
        <v>149</v>
      </c>
      <c r="D70" s="16" t="s">
        <v>9</v>
      </c>
      <c r="E70" s="8">
        <v>324.5</v>
      </c>
      <c r="F70" s="8">
        <v>324.5</v>
      </c>
      <c r="G70" s="8">
        <v>324.5</v>
      </c>
      <c r="H70" s="8">
        <v>324.5</v>
      </c>
      <c r="I70" s="8">
        <v>324.5</v>
      </c>
      <c r="J70" s="8">
        <v>324.5</v>
      </c>
      <c r="K70" s="8">
        <v>324.5</v>
      </c>
      <c r="L70" s="8">
        <v>324.5</v>
      </c>
      <c r="M70" s="8">
        <v>324.5</v>
      </c>
      <c r="N70" s="8">
        <v>198</v>
      </c>
      <c r="O70" s="8">
        <v>198</v>
      </c>
      <c r="P70" s="8">
        <v>459.65393</v>
      </c>
      <c r="Q70" s="8">
        <v>438.54543999999999</v>
      </c>
      <c r="R70" s="8">
        <v>452.09595000000002</v>
      </c>
      <c r="S70" s="8">
        <v>438.54117000000002</v>
      </c>
      <c r="T70" s="8">
        <v>438.54117000000002</v>
      </c>
      <c r="U70" s="8">
        <v>471.78268000000003</v>
      </c>
      <c r="V70" s="8">
        <v>471.78268000000003</v>
      </c>
      <c r="W70" s="8">
        <v>471.78268000000003</v>
      </c>
      <c r="X70" s="8">
        <v>471.78268000000003</v>
      </c>
      <c r="Y70" s="8">
        <v>486.43454000000003</v>
      </c>
      <c r="Z70" s="8">
        <v>486.43454000000003</v>
      </c>
      <c r="AA70" s="8">
        <v>486.43454000000003</v>
      </c>
      <c r="AB70" s="8">
        <v>486.43454000000003</v>
      </c>
      <c r="AC70" s="8">
        <v>486.43454000000003</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163</v>
      </c>
      <c r="B72" s="16" t="s">
        <v>122</v>
      </c>
      <c r="C72" s="16" t="s">
        <v>151</v>
      </c>
      <c r="D72" s="16" t="s">
        <v>9</v>
      </c>
      <c r="E72" s="8">
        <v>1343.0600090026815</v>
      </c>
      <c r="F72" s="8">
        <v>1343.0600090026815</v>
      </c>
      <c r="G72" s="8">
        <v>1343.0600090026815</v>
      </c>
      <c r="H72" s="8">
        <v>1693.2657590026815</v>
      </c>
      <c r="I72" s="8">
        <v>1693.2657590026815</v>
      </c>
      <c r="J72" s="8">
        <v>1693.2657590026815</v>
      </c>
      <c r="K72" s="8">
        <v>1693.2657590026815</v>
      </c>
      <c r="L72" s="8">
        <v>1594.5657620544393</v>
      </c>
      <c r="M72" s="8">
        <v>1594.5657620544393</v>
      </c>
      <c r="N72" s="8">
        <v>1523.1657605285604</v>
      </c>
      <c r="O72" s="8">
        <v>1559.8791274768034</v>
      </c>
      <c r="P72" s="8">
        <v>2488.1600074768035</v>
      </c>
      <c r="Q72" s="8">
        <v>2488.1600074768035</v>
      </c>
      <c r="R72" s="8">
        <v>2161.460006713864</v>
      </c>
      <c r="S72" s="8">
        <v>2161.460006713864</v>
      </c>
      <c r="T72" s="8">
        <v>2289.0540967138641</v>
      </c>
      <c r="U72" s="8">
        <v>2289.0540967138641</v>
      </c>
      <c r="V72" s="8">
        <v>2075.1940961035129</v>
      </c>
      <c r="W72" s="8">
        <v>2564.3621061035128</v>
      </c>
      <c r="X72" s="8">
        <v>2564.3621061035128</v>
      </c>
      <c r="Y72" s="8">
        <v>2564.3621061035128</v>
      </c>
      <c r="Z72" s="8">
        <v>2564.3621061035128</v>
      </c>
      <c r="AA72" s="8">
        <v>2589.147506103513</v>
      </c>
      <c r="AB72" s="8">
        <v>2589.147506103513</v>
      </c>
      <c r="AC72" s="8">
        <v>2589.147506103513</v>
      </c>
    </row>
    <row r="73" spans="1:29">
      <c r="A73" s="16" t="s">
        <v>163</v>
      </c>
      <c r="B73" s="16" t="s">
        <v>123</v>
      </c>
      <c r="C73" s="16" t="s">
        <v>152</v>
      </c>
      <c r="D73" s="16" t="s">
        <v>9</v>
      </c>
      <c r="E73" s="8">
        <v>90.75</v>
      </c>
      <c r="F73" s="8">
        <v>90.75</v>
      </c>
      <c r="G73" s="8">
        <v>90.75</v>
      </c>
      <c r="H73" s="8">
        <v>90.75</v>
      </c>
      <c r="I73" s="8">
        <v>90.75</v>
      </c>
      <c r="J73" s="8">
        <v>0</v>
      </c>
      <c r="K73" s="8">
        <v>0</v>
      </c>
      <c r="L73" s="8">
        <v>0</v>
      </c>
      <c r="M73" s="8">
        <v>0</v>
      </c>
      <c r="N73" s="8">
        <v>0</v>
      </c>
      <c r="O73" s="8">
        <v>0</v>
      </c>
      <c r="P73" s="8">
        <v>0</v>
      </c>
      <c r="Q73" s="8">
        <v>0</v>
      </c>
      <c r="R73" s="8">
        <v>105.27369</v>
      </c>
      <c r="S73" s="8">
        <v>105.27369</v>
      </c>
      <c r="T73" s="8">
        <v>105.76442</v>
      </c>
      <c r="U73" s="8">
        <v>105.76442</v>
      </c>
      <c r="V73" s="8">
        <v>105.76442</v>
      </c>
      <c r="W73" s="8">
        <v>105.89014</v>
      </c>
      <c r="X73" s="8">
        <v>105.89014</v>
      </c>
      <c r="Y73" s="8">
        <v>107.82279</v>
      </c>
      <c r="Z73" s="8">
        <v>107.82279</v>
      </c>
      <c r="AA73" s="8">
        <v>107.82279</v>
      </c>
      <c r="AB73" s="8">
        <v>107.82279</v>
      </c>
      <c r="AC73" s="8">
        <v>107.82279</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422.40000152587891</v>
      </c>
      <c r="Q74" s="8">
        <v>422.40000152587891</v>
      </c>
      <c r="R74" s="8">
        <v>422.40000152587891</v>
      </c>
      <c r="S74" s="8">
        <v>422.40000152587891</v>
      </c>
      <c r="T74" s="8">
        <v>422.40000152587891</v>
      </c>
      <c r="U74" s="8">
        <v>422.40000152587891</v>
      </c>
      <c r="V74" s="8">
        <v>422.40000152587891</v>
      </c>
      <c r="W74" s="8">
        <v>422.40000152587891</v>
      </c>
      <c r="X74" s="8">
        <v>210</v>
      </c>
      <c r="Y74" s="8">
        <v>585.80600000000004</v>
      </c>
      <c r="Z74" s="8">
        <v>585.80600000000004</v>
      </c>
      <c r="AA74" s="8">
        <v>585.80600000000004</v>
      </c>
      <c r="AB74" s="8">
        <v>585.80600000000004</v>
      </c>
      <c r="AC74" s="8">
        <v>585.80600000000004</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136</v>
      </c>
      <c r="H77" s="8">
        <v>136</v>
      </c>
      <c r="I77" s="8">
        <v>70</v>
      </c>
      <c r="J77" s="8">
        <v>70</v>
      </c>
      <c r="K77" s="8">
        <v>70</v>
      </c>
      <c r="L77" s="8">
        <v>70</v>
      </c>
      <c r="M77" s="8">
        <v>70</v>
      </c>
      <c r="N77" s="8">
        <v>0</v>
      </c>
      <c r="O77" s="8">
        <v>0</v>
      </c>
      <c r="P77" s="8">
        <v>104.529526</v>
      </c>
      <c r="Q77" s="8">
        <v>179.24737999999999</v>
      </c>
      <c r="R77" s="8">
        <v>199.99996999999999</v>
      </c>
      <c r="S77" s="8">
        <v>199.99996999999999</v>
      </c>
      <c r="T77" s="8">
        <v>200.5658</v>
      </c>
      <c r="U77" s="8">
        <v>200.5658</v>
      </c>
      <c r="V77" s="8">
        <v>200.5658</v>
      </c>
      <c r="W77" s="8">
        <v>202.34933000000001</v>
      </c>
      <c r="X77" s="8">
        <v>202.34933000000001</v>
      </c>
      <c r="Y77" s="8">
        <v>204.22475</v>
      </c>
      <c r="Z77" s="8">
        <v>204.22475</v>
      </c>
      <c r="AA77" s="8">
        <v>204.22475</v>
      </c>
      <c r="AB77" s="8">
        <v>204.22475</v>
      </c>
      <c r="AC77" s="8">
        <v>204.22475</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296.64256</v>
      </c>
      <c r="H79" s="8">
        <v>384.90891999999997</v>
      </c>
      <c r="I79" s="8">
        <v>384.90891999999997</v>
      </c>
      <c r="J79" s="8">
        <v>384.90891999999997</v>
      </c>
      <c r="K79" s="8">
        <v>384.90891999999997</v>
      </c>
      <c r="L79" s="8">
        <v>384.90891999999997</v>
      </c>
      <c r="M79" s="8">
        <v>384.90891999999997</v>
      </c>
      <c r="N79" s="8">
        <v>384.90891999999997</v>
      </c>
      <c r="O79" s="8">
        <v>409.52663000000001</v>
      </c>
      <c r="P79" s="8">
        <v>507.0686</v>
      </c>
      <c r="Q79" s="8">
        <v>507.0686</v>
      </c>
      <c r="R79" s="8">
        <v>516.61887000000002</v>
      </c>
      <c r="S79" s="8">
        <v>516.61887000000002</v>
      </c>
      <c r="T79" s="8">
        <v>516.61887000000002</v>
      </c>
      <c r="U79" s="8">
        <v>516.61887000000002</v>
      </c>
      <c r="V79" s="8">
        <v>516.61887000000002</v>
      </c>
      <c r="W79" s="8">
        <v>516.61887000000002</v>
      </c>
      <c r="X79" s="8">
        <v>516.61887000000002</v>
      </c>
      <c r="Y79" s="8">
        <v>516.61887000000002</v>
      </c>
      <c r="Z79" s="8">
        <v>516.61887000000002</v>
      </c>
      <c r="AA79" s="8">
        <v>516.61887000000002</v>
      </c>
      <c r="AB79" s="8">
        <v>516.61887000000002</v>
      </c>
      <c r="AC79" s="8">
        <v>348.61887000000002</v>
      </c>
    </row>
    <row r="80" spans="1:29">
      <c r="A80" s="16" t="s">
        <v>164</v>
      </c>
      <c r="B80" s="16" t="s">
        <v>130</v>
      </c>
      <c r="C80" s="16" t="s">
        <v>159</v>
      </c>
      <c r="D80" s="16" t="s">
        <v>9</v>
      </c>
      <c r="E80" s="8">
        <v>251.34999847412098</v>
      </c>
      <c r="F80" s="8">
        <v>251.34999847412098</v>
      </c>
      <c r="G80" s="8">
        <v>251.34999847412098</v>
      </c>
      <c r="H80" s="8">
        <v>400.23013847412096</v>
      </c>
      <c r="I80" s="8">
        <v>519.9155484741209</v>
      </c>
      <c r="J80" s="8">
        <v>639.60094847412097</v>
      </c>
      <c r="K80" s="8">
        <v>759.28633847412095</v>
      </c>
      <c r="L80" s="8">
        <v>878.97176847412095</v>
      </c>
      <c r="M80" s="8">
        <v>998.65709847412097</v>
      </c>
      <c r="N80" s="8">
        <v>1118.342548474121</v>
      </c>
      <c r="O80" s="8">
        <v>1165.3754984741208</v>
      </c>
      <c r="P80" s="8">
        <v>1202.977998474121</v>
      </c>
      <c r="Q80" s="8">
        <v>1322.6633984741211</v>
      </c>
      <c r="R80" s="8">
        <v>1434.3119984741211</v>
      </c>
      <c r="S80" s="8">
        <v>1434.3119984741211</v>
      </c>
      <c r="T80" s="8">
        <v>1434.3119984741211</v>
      </c>
      <c r="U80" s="8">
        <v>1434.3119984741211</v>
      </c>
      <c r="V80" s="8">
        <v>1434.3119984741211</v>
      </c>
      <c r="W80" s="8">
        <v>1434.3119984741211</v>
      </c>
      <c r="X80" s="8">
        <v>1434.3119984741211</v>
      </c>
      <c r="Y80" s="8">
        <v>1434.3119984741211</v>
      </c>
      <c r="Z80" s="8">
        <v>1434.3119984741211</v>
      </c>
      <c r="AA80" s="8">
        <v>1434.3119984741211</v>
      </c>
      <c r="AB80" s="8">
        <v>1434.3119984741211</v>
      </c>
      <c r="AC80" s="8">
        <v>1294.5619984741211</v>
      </c>
    </row>
    <row r="81" spans="1:29">
      <c r="A81" s="16" t="s">
        <v>164</v>
      </c>
      <c r="B81" s="16" t="s">
        <v>131</v>
      </c>
      <c r="C81" s="16" t="s">
        <v>160</v>
      </c>
      <c r="D81" s="16" t="s">
        <v>9</v>
      </c>
      <c r="E81" s="8">
        <v>843.89999008178654</v>
      </c>
      <c r="F81" s="8">
        <v>1430.9906900817864</v>
      </c>
      <c r="G81" s="8">
        <v>1618.3322900817866</v>
      </c>
      <c r="H81" s="8">
        <v>2544.7448400817866</v>
      </c>
      <c r="I81" s="8">
        <v>2544.7448400817866</v>
      </c>
      <c r="J81" s="8">
        <v>2544.7448400817866</v>
      </c>
      <c r="K81" s="8">
        <v>2544.7448400817866</v>
      </c>
      <c r="L81" s="8">
        <v>2544.7448400817866</v>
      </c>
      <c r="M81" s="8">
        <v>2647.3401400817866</v>
      </c>
      <c r="N81" s="8">
        <v>2647.3401400817866</v>
      </c>
      <c r="O81" s="8">
        <v>2698.2925900817868</v>
      </c>
      <c r="P81" s="8">
        <v>2698.2925900817868</v>
      </c>
      <c r="Q81" s="8">
        <v>2698.2925900817868</v>
      </c>
      <c r="R81" s="8">
        <v>2698.2925900817868</v>
      </c>
      <c r="S81" s="8">
        <v>2698.2925900817868</v>
      </c>
      <c r="T81" s="8">
        <v>2698.2925900817868</v>
      </c>
      <c r="U81" s="8">
        <v>2715.0225500817869</v>
      </c>
      <c r="V81" s="8">
        <v>2820.6910931335442</v>
      </c>
      <c r="W81" s="8">
        <v>2431.6999931335445</v>
      </c>
      <c r="X81" s="8">
        <v>2457.5869531335447</v>
      </c>
      <c r="Y81" s="8">
        <v>2457.5869531335447</v>
      </c>
      <c r="Z81" s="8">
        <v>2530.999992370605</v>
      </c>
      <c r="AA81" s="8">
        <v>2530.999992370605</v>
      </c>
      <c r="AB81" s="8">
        <v>2303</v>
      </c>
      <c r="AC81" s="8">
        <v>2303</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720</v>
      </c>
      <c r="I86" s="8">
        <v>720</v>
      </c>
      <c r="J86" s="8">
        <v>1220</v>
      </c>
      <c r="K86" s="8">
        <v>1887</v>
      </c>
      <c r="L86" s="8">
        <v>2553</v>
      </c>
      <c r="M86" s="8">
        <v>3748.2294999999999</v>
      </c>
      <c r="N86" s="8">
        <v>4220</v>
      </c>
      <c r="O86" s="8">
        <v>5220</v>
      </c>
      <c r="P86" s="8">
        <v>6220</v>
      </c>
      <c r="Q86" s="8">
        <v>7051.1606000000002</v>
      </c>
      <c r="R86" s="8">
        <v>7051.1606000000002</v>
      </c>
      <c r="S86" s="8">
        <v>7051.1606000000002</v>
      </c>
      <c r="T86" s="8">
        <v>7051.1606000000002</v>
      </c>
      <c r="U86" s="8">
        <v>7051.1606000000002</v>
      </c>
      <c r="V86" s="8">
        <v>7051.1606000000002</v>
      </c>
      <c r="W86" s="8">
        <v>7051.1606000000002</v>
      </c>
      <c r="X86" s="8">
        <v>7051.1606000000002</v>
      </c>
      <c r="Y86" s="8">
        <v>7051.1606000000002</v>
      </c>
      <c r="Z86" s="8">
        <v>7051.1606000000002</v>
      </c>
      <c r="AA86" s="8">
        <v>7051.1606000000002</v>
      </c>
      <c r="AB86" s="8">
        <v>7051.1606000000002</v>
      </c>
      <c r="AC86" s="8">
        <v>7051.1606000000002</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264</v>
      </c>
      <c r="D88" s="16" t="s">
        <v>165</v>
      </c>
      <c r="E88" s="8">
        <v>0</v>
      </c>
      <c r="F88" s="8">
        <v>0</v>
      </c>
      <c r="G88" s="8">
        <v>500</v>
      </c>
      <c r="H88" s="8">
        <v>780</v>
      </c>
      <c r="I88" s="8">
        <v>780</v>
      </c>
      <c r="J88" s="8">
        <v>780</v>
      </c>
      <c r="K88" s="8">
        <v>780</v>
      </c>
      <c r="L88" s="8">
        <v>780</v>
      </c>
      <c r="M88" s="8">
        <v>780</v>
      </c>
      <c r="N88" s="8">
        <v>780</v>
      </c>
      <c r="O88" s="8">
        <v>780</v>
      </c>
      <c r="P88" s="8">
        <v>780</v>
      </c>
      <c r="Q88" s="8">
        <v>948.83923000000004</v>
      </c>
      <c r="R88" s="8">
        <v>1948.8391999999999</v>
      </c>
      <c r="S88" s="8">
        <v>1948.8391999999999</v>
      </c>
      <c r="T88" s="8">
        <v>1948.8391999999999</v>
      </c>
      <c r="U88" s="8">
        <v>1948.8391999999999</v>
      </c>
      <c r="V88" s="8">
        <v>1948.8391999999999</v>
      </c>
      <c r="W88" s="8">
        <v>1948.8391999999999</v>
      </c>
      <c r="X88" s="8">
        <v>1948.8391999999999</v>
      </c>
      <c r="Y88" s="8">
        <v>1948.8391999999999</v>
      </c>
      <c r="Z88" s="8">
        <v>1948.8391999999999</v>
      </c>
      <c r="AA88" s="8">
        <v>1948.8391999999999</v>
      </c>
      <c r="AB88" s="8">
        <v>1948.8391999999999</v>
      </c>
      <c r="AC88" s="8">
        <v>1948.8391999999999</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OAWmpoU/hABRj3wv7jEuEKh6t5PBcki4VpKRHyqYc0e0Ey+fZ3kzw5WIQe7VJcUBCzym72roR2JXMZTjZ9uWNA==" saltValue="R9fNzzSU35BvS3C9cSD8fA=="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B734-E287-40F2-B46E-B368EA89BE9D}">
  <sheetPr codeName="Sheet41">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243</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494169.26899999997</v>
      </c>
      <c r="D6" s="8">
        <v>414796.2696</v>
      </c>
      <c r="E6" s="8">
        <v>368765.59094900248</v>
      </c>
      <c r="F6" s="8">
        <v>154489.58322052867</v>
      </c>
      <c r="G6" s="8">
        <v>144208.42061013455</v>
      </c>
      <c r="H6" s="8">
        <v>130375.35094365262</v>
      </c>
      <c r="I6" s="8">
        <v>119571.84631812522</v>
      </c>
      <c r="J6" s="8">
        <v>109350.00693187797</v>
      </c>
      <c r="K6" s="8">
        <v>81295.705643894471</v>
      </c>
      <c r="L6" s="8">
        <v>66128.427564040714</v>
      </c>
      <c r="M6" s="8">
        <v>53219.866781791687</v>
      </c>
      <c r="N6" s="8">
        <v>44880.00677362179</v>
      </c>
      <c r="O6" s="8">
        <v>36842.021068427654</v>
      </c>
      <c r="P6" s="8">
        <v>34362.083934694485</v>
      </c>
      <c r="Q6" s="8">
        <v>3653.8411369445444</v>
      </c>
      <c r="R6" s="8">
        <v>2153.8774570034861</v>
      </c>
      <c r="S6" s="8">
        <v>1.2557873299999999E-4</v>
      </c>
      <c r="T6" s="8">
        <v>9.668783449999999E-5</v>
      </c>
      <c r="U6" s="8">
        <v>7.7785559499999988E-5</v>
      </c>
      <c r="V6" s="8">
        <v>5.2650682999999994E-5</v>
      </c>
      <c r="W6" s="8">
        <v>4.9363900500000002E-5</v>
      </c>
      <c r="X6" s="8">
        <v>4.4416324399999996E-5</v>
      </c>
      <c r="Y6" s="8">
        <v>3.8630971500000002E-5</v>
      </c>
      <c r="Z6" s="8">
        <v>3.73175778E-5</v>
      </c>
      <c r="AA6" s="8">
        <v>4.5563880500000003E-5</v>
      </c>
    </row>
    <row r="7" spans="1:27">
      <c r="A7" s="16" t="s">
        <v>17</v>
      </c>
      <c r="B7" s="16" t="s">
        <v>11</v>
      </c>
      <c r="C7" s="8">
        <v>200266.83799999999</v>
      </c>
      <c r="D7" s="8">
        <v>164675.34205758554</v>
      </c>
      <c r="E7" s="8">
        <v>109692.9600579308</v>
      </c>
      <c r="F7" s="8">
        <v>17873.41609126818</v>
      </c>
      <c r="G7" s="8">
        <v>10856.2360942131</v>
      </c>
      <c r="H7" s="8">
        <v>1.1593084100000001E-4</v>
      </c>
      <c r="I7" s="8">
        <v>1.0650604000000002E-4</v>
      </c>
      <c r="J7" s="8">
        <v>9.7272585999999989E-5</v>
      </c>
      <c r="K7" s="8">
        <v>5.12445263E-5</v>
      </c>
      <c r="L7" s="8">
        <v>1.7449835599999999E-5</v>
      </c>
      <c r="M7" s="8">
        <v>1.41812451E-5</v>
      </c>
      <c r="N7" s="8">
        <v>1.3172087700000001E-5</v>
      </c>
      <c r="O7" s="8">
        <v>1.2382980299999998E-5</v>
      </c>
      <c r="P7" s="8">
        <v>1.1704626499999999E-5</v>
      </c>
      <c r="Q7" s="8">
        <v>1.0854050699999999E-5</v>
      </c>
      <c r="R7" s="8">
        <v>9.7014240000000006E-6</v>
      </c>
      <c r="S7" s="8">
        <v>8.4658118000000008E-6</v>
      </c>
      <c r="T7" s="8">
        <v>7.9192252999999985E-6</v>
      </c>
      <c r="U7" s="8">
        <v>6.9970571000000001E-6</v>
      </c>
      <c r="V7" s="8">
        <v>5.4207909999999994E-6</v>
      </c>
      <c r="W7" s="8">
        <v>5.0549258000000001E-6</v>
      </c>
      <c r="X7" s="8">
        <v>0</v>
      </c>
      <c r="Y7" s="8">
        <v>0</v>
      </c>
      <c r="Z7" s="8">
        <v>0</v>
      </c>
      <c r="AA7" s="8">
        <v>0</v>
      </c>
    </row>
    <row r="8" spans="1:27">
      <c r="A8" s="16" t="s">
        <v>17</v>
      </c>
      <c r="B8" s="16" t="s">
        <v>7</v>
      </c>
      <c r="C8" s="8">
        <v>50201.192281371659</v>
      </c>
      <c r="D8" s="8">
        <v>30566.307453349134</v>
      </c>
      <c r="E8" s="8">
        <v>67406.775908993048</v>
      </c>
      <c r="F8" s="8">
        <v>71381.57725805763</v>
      </c>
      <c r="G8" s="8">
        <v>67221.789911209606</v>
      </c>
      <c r="H8" s="8">
        <v>54918.870711187723</v>
      </c>
      <c r="I8" s="8">
        <v>60643.324975665899</v>
      </c>
      <c r="J8" s="8">
        <v>58670.16251799676</v>
      </c>
      <c r="K8" s="8">
        <v>51604.652416532386</v>
      </c>
      <c r="L8" s="8">
        <v>42803.701615096958</v>
      </c>
      <c r="M8" s="8">
        <v>37344.393114258179</v>
      </c>
      <c r="N8" s="8">
        <v>35619.756727273416</v>
      </c>
      <c r="O8" s="8">
        <v>31935.224925205108</v>
      </c>
      <c r="P8" s="8">
        <v>27465.504863233113</v>
      </c>
      <c r="Q8" s="8">
        <v>27833.190861828658</v>
      </c>
      <c r="R8" s="8">
        <v>21655.639020025254</v>
      </c>
      <c r="S8" s="8">
        <v>22356.102069392546</v>
      </c>
      <c r="T8" s="8">
        <v>16981.660378318749</v>
      </c>
      <c r="U8" s="8">
        <v>14452.368386656079</v>
      </c>
      <c r="V8" s="8">
        <v>9111.391315742243</v>
      </c>
      <c r="W8" s="8">
        <v>7458.7583196614296</v>
      </c>
      <c r="X8" s="8">
        <v>6091.9812181494999</v>
      </c>
      <c r="Y8" s="8">
        <v>6345.2003204444409</v>
      </c>
      <c r="Z8" s="8">
        <v>5568.7366191605224</v>
      </c>
      <c r="AA8" s="8">
        <v>3553.8855374567911</v>
      </c>
    </row>
    <row r="9" spans="1:27">
      <c r="A9" s="16" t="s">
        <v>17</v>
      </c>
      <c r="B9" s="16" t="s">
        <v>12</v>
      </c>
      <c r="C9" s="8">
        <v>2211.0363900000002</v>
      </c>
      <c r="D9" s="8">
        <v>1821.3640016335917</v>
      </c>
      <c r="E9" s="8">
        <v>2710.2296000000001</v>
      </c>
      <c r="F9" s="8">
        <v>3172.8360000000002</v>
      </c>
      <c r="G9" s="8">
        <v>3292.192</v>
      </c>
      <c r="H9" s="8">
        <v>2340.2799</v>
      </c>
      <c r="I9" s="8">
        <v>2732.4313999999999</v>
      </c>
      <c r="J9" s="8">
        <v>1876.0497</v>
      </c>
      <c r="K9" s="8">
        <v>2659.3688000000002</v>
      </c>
      <c r="L9" s="8">
        <v>1702.7395000000001</v>
      </c>
      <c r="M9" s="8">
        <v>1616.2557999999999</v>
      </c>
      <c r="N9" s="8">
        <v>2315.40175</v>
      </c>
      <c r="O9" s="8">
        <v>1718.8761</v>
      </c>
      <c r="P9" s="8">
        <v>731.70356000000004</v>
      </c>
      <c r="Q9" s="8">
        <v>684.80880000000002</v>
      </c>
      <c r="R9" s="8">
        <v>620.24519999999995</v>
      </c>
      <c r="S9" s="8">
        <v>636.18859999999995</v>
      </c>
      <c r="T9" s="8">
        <v>546.99860000000001</v>
      </c>
      <c r="U9" s="8">
        <v>475.61793999999998</v>
      </c>
      <c r="V9" s="8">
        <v>449.24465999999995</v>
      </c>
      <c r="W9" s="8">
        <v>457.41455999999999</v>
      </c>
      <c r="X9" s="8">
        <v>383.92846999999995</v>
      </c>
      <c r="Y9" s="8">
        <v>353.78059999999999</v>
      </c>
      <c r="Z9" s="8">
        <v>326.37278000000003</v>
      </c>
      <c r="AA9" s="8">
        <v>0</v>
      </c>
    </row>
    <row r="10" spans="1:27">
      <c r="A10" s="16" t="s">
        <v>17</v>
      </c>
      <c r="B10" s="16" t="s">
        <v>4</v>
      </c>
      <c r="C10" s="8">
        <v>25044.512899428468</v>
      </c>
      <c r="D10" s="8">
        <v>15627.800190501668</v>
      </c>
      <c r="E10" s="8">
        <v>26861.894975310577</v>
      </c>
      <c r="F10" s="8">
        <v>38035.473392904467</v>
      </c>
      <c r="G10" s="8">
        <v>37544.150995854558</v>
      </c>
      <c r="H10" s="8">
        <v>28316.421021097896</v>
      </c>
      <c r="I10" s="8">
        <v>32632.861449747361</v>
      </c>
      <c r="J10" s="8">
        <v>22666.007248419141</v>
      </c>
      <c r="K10" s="8">
        <v>31578.919768183587</v>
      </c>
      <c r="L10" s="8">
        <v>18053.42426083668</v>
      </c>
      <c r="M10" s="8">
        <v>21155.211720630279</v>
      </c>
      <c r="N10" s="8">
        <v>31528.100981601219</v>
      </c>
      <c r="O10" s="8">
        <v>36161.993806881386</v>
      </c>
      <c r="P10" s="8">
        <v>38944.584708621383</v>
      </c>
      <c r="Q10" s="8">
        <v>42198.655674507405</v>
      </c>
      <c r="R10" s="8">
        <v>35050.216416881311</v>
      </c>
      <c r="S10" s="8">
        <v>23801.930085780728</v>
      </c>
      <c r="T10" s="8">
        <v>40641.30333711367</v>
      </c>
      <c r="U10" s="8">
        <v>25527.90258763095</v>
      </c>
      <c r="V10" s="8">
        <v>27121.730218542023</v>
      </c>
      <c r="W10" s="8">
        <v>29740.775764181864</v>
      </c>
      <c r="X10" s="8">
        <v>27143.530400207004</v>
      </c>
      <c r="Y10" s="8">
        <v>28947.96609685136</v>
      </c>
      <c r="Z10" s="8">
        <v>24961.42004730424</v>
      </c>
      <c r="AA10" s="8">
        <v>29368.908441582556</v>
      </c>
    </row>
    <row r="11" spans="1:27">
      <c r="A11" s="16" t="s">
        <v>17</v>
      </c>
      <c r="B11" s="16" t="s">
        <v>2</v>
      </c>
      <c r="C11" s="8">
        <v>140210.05914999999</v>
      </c>
      <c r="D11" s="8">
        <v>106146.84392</v>
      </c>
      <c r="E11" s="8">
        <v>119661.96348999999</v>
      </c>
      <c r="F11" s="8">
        <v>113100.88337</v>
      </c>
      <c r="G11" s="8">
        <v>98027.372719999999</v>
      </c>
      <c r="H11" s="8">
        <v>87577.467399999994</v>
      </c>
      <c r="I11" s="8">
        <v>79646.50546</v>
      </c>
      <c r="J11" s="8">
        <v>80279.135070000004</v>
      </c>
      <c r="K11" s="8">
        <v>78760.236629999999</v>
      </c>
      <c r="L11" s="8">
        <v>66706.034469999999</v>
      </c>
      <c r="M11" s="8">
        <v>56181.738069999999</v>
      </c>
      <c r="N11" s="8">
        <v>67098.804230000009</v>
      </c>
      <c r="O11" s="8">
        <v>55699.206870000002</v>
      </c>
      <c r="P11" s="8">
        <v>46057.219870000001</v>
      </c>
      <c r="Q11" s="8">
        <v>40672.476390000003</v>
      </c>
      <c r="R11" s="8">
        <v>36535.143490000002</v>
      </c>
      <c r="S11" s="8">
        <v>39034.4208469</v>
      </c>
      <c r="T11" s="8">
        <v>37628.607810023372</v>
      </c>
      <c r="U11" s="8">
        <v>31665.697380022473</v>
      </c>
      <c r="V11" s="8">
        <v>27859.606640020251</v>
      </c>
      <c r="W11" s="8">
        <v>34078.306350019193</v>
      </c>
      <c r="X11" s="8">
        <v>27447.965150017513</v>
      </c>
      <c r="Y11" s="8">
        <v>23170.819900900002</v>
      </c>
      <c r="Z11" s="8">
        <v>21589.511710018051</v>
      </c>
      <c r="AA11" s="8">
        <v>20691.242090036205</v>
      </c>
    </row>
    <row r="12" spans="1:27">
      <c r="A12" s="16" t="s">
        <v>17</v>
      </c>
      <c r="B12" s="16" t="s">
        <v>208</v>
      </c>
      <c r="C12" s="8">
        <v>24.465785337450001</v>
      </c>
      <c r="D12" s="8">
        <v>22.44714217776</v>
      </c>
      <c r="E12" s="8">
        <v>20.590487469100001</v>
      </c>
      <c r="F12" s="8">
        <v>94.32774756069999</v>
      </c>
      <c r="G12" s="8">
        <v>114.45359580169999</v>
      </c>
      <c r="H12" s="8">
        <v>157.14681234760002</v>
      </c>
      <c r="I12" s="8">
        <v>226.04019637900004</v>
      </c>
      <c r="J12" s="8">
        <v>319.40704510600006</v>
      </c>
      <c r="K12" s="8">
        <v>461.50413758799994</v>
      </c>
      <c r="L12" s="8">
        <v>509.06560362799996</v>
      </c>
      <c r="M12" s="8">
        <v>547.18758835100004</v>
      </c>
      <c r="N12" s="8">
        <v>576.68687142900001</v>
      </c>
      <c r="O12" s="8">
        <v>598.93438027400009</v>
      </c>
      <c r="P12" s="8">
        <v>614.60747742699994</v>
      </c>
      <c r="Q12" s="8">
        <v>623.87916226200002</v>
      </c>
      <c r="R12" s="8">
        <v>627.10174765800002</v>
      </c>
      <c r="S12" s="8">
        <v>660.55609650400004</v>
      </c>
      <c r="T12" s="8">
        <v>663.01233491099993</v>
      </c>
      <c r="U12" s="8">
        <v>658.57600485899991</v>
      </c>
      <c r="V12" s="8">
        <v>648.14791229000002</v>
      </c>
      <c r="W12" s="8">
        <v>633.76276488999997</v>
      </c>
      <c r="X12" s="8">
        <v>616.88990011700002</v>
      </c>
      <c r="Y12" s="8">
        <v>598.14219268499994</v>
      </c>
      <c r="Z12" s="8">
        <v>578.43067743400013</v>
      </c>
      <c r="AA12" s="8">
        <v>558.02787020500011</v>
      </c>
    </row>
    <row r="13" spans="1:27">
      <c r="A13" s="16" t="s">
        <v>17</v>
      </c>
      <c r="B13" s="16" t="s">
        <v>9</v>
      </c>
      <c r="C13" s="8">
        <v>0</v>
      </c>
      <c r="D13" s="8">
        <v>182.1730323267868</v>
      </c>
      <c r="E13" s="8">
        <v>367.22803975136134</v>
      </c>
      <c r="F13" s="8">
        <v>1926.1403032519838</v>
      </c>
      <c r="G13" s="8">
        <v>1813.653338710446</v>
      </c>
      <c r="H13" s="8">
        <v>1898.3791916698196</v>
      </c>
      <c r="I13" s="8">
        <v>1998.2300684774741</v>
      </c>
      <c r="J13" s="8">
        <v>2160.3925647617152</v>
      </c>
      <c r="K13" s="8">
        <v>2501.127034891033</v>
      </c>
      <c r="L13" s="8">
        <v>2555.1331826036617</v>
      </c>
      <c r="M13" s="8">
        <v>2803.8983992471794</v>
      </c>
      <c r="N13" s="8">
        <v>2889.7491318938564</v>
      </c>
      <c r="O13" s="8">
        <v>2805.0847739132173</v>
      </c>
      <c r="P13" s="8">
        <v>2686.5124128929383</v>
      </c>
      <c r="Q13" s="8">
        <v>2704.1444602057531</v>
      </c>
      <c r="R13" s="8">
        <v>2811.4990495483817</v>
      </c>
      <c r="S13" s="8">
        <v>2882.8192770355508</v>
      </c>
      <c r="T13" s="8">
        <v>2714.0941939950599</v>
      </c>
      <c r="U13" s="8">
        <v>2739.7093057806464</v>
      </c>
      <c r="V13" s="8">
        <v>2722.0368709198397</v>
      </c>
      <c r="W13" s="8">
        <v>2551.9622841406904</v>
      </c>
      <c r="X13" s="8">
        <v>2387.2497738476281</v>
      </c>
      <c r="Y13" s="8">
        <v>2189.6171046351969</v>
      </c>
      <c r="Z13" s="8">
        <v>2121.7919699438107</v>
      </c>
      <c r="AA13" s="8">
        <v>1995.5611720822094</v>
      </c>
    </row>
    <row r="14" spans="1:27">
      <c r="A14" s="16" t="s">
        <v>17</v>
      </c>
      <c r="B14" s="16" t="s">
        <v>8</v>
      </c>
      <c r="C14" s="8">
        <v>0</v>
      </c>
      <c r="D14" s="8">
        <v>4.7034717350000004E-7</v>
      </c>
      <c r="E14" s="8">
        <v>7.0872602000000004E-7</v>
      </c>
      <c r="F14" s="8">
        <v>747.05693005404726</v>
      </c>
      <c r="G14" s="8">
        <v>663.51987958675215</v>
      </c>
      <c r="H14" s="8">
        <v>613.95810635539965</v>
      </c>
      <c r="I14" s="8">
        <v>630.88296712482497</v>
      </c>
      <c r="J14" s="8">
        <v>621.8706416890235</v>
      </c>
      <c r="K14" s="8">
        <v>719.54768780933819</v>
      </c>
      <c r="L14" s="8">
        <v>775.55193091667252</v>
      </c>
      <c r="M14" s="8">
        <v>752.06206210692824</v>
      </c>
      <c r="N14" s="8">
        <v>955.46140037126008</v>
      </c>
      <c r="O14" s="8">
        <v>857.00933142911742</v>
      </c>
      <c r="P14" s="8">
        <v>761.247521046874</v>
      </c>
      <c r="Q14" s="8">
        <v>846.40976991546927</v>
      </c>
      <c r="R14" s="8">
        <v>811.74369828073225</v>
      </c>
      <c r="S14" s="8">
        <v>832.72159784709015</v>
      </c>
      <c r="T14" s="8">
        <v>1001.9163507177708</v>
      </c>
      <c r="U14" s="8">
        <v>981.59258963189552</v>
      </c>
      <c r="V14" s="8">
        <v>947.05765600099562</v>
      </c>
      <c r="W14" s="8">
        <v>1126.3789352084825</v>
      </c>
      <c r="X14" s="8">
        <v>994.24223289098074</v>
      </c>
      <c r="Y14" s="8">
        <v>912.9844624831278</v>
      </c>
      <c r="Z14" s="8">
        <v>890.8364948069235</v>
      </c>
      <c r="AA14" s="8">
        <v>928.71184427221976</v>
      </c>
    </row>
    <row r="15" spans="1:27">
      <c r="A15" s="16" t="s">
        <v>17</v>
      </c>
      <c r="B15" s="16" t="s">
        <v>84</v>
      </c>
      <c r="C15" s="8">
        <v>0</v>
      </c>
      <c r="D15" s="8">
        <v>5.597838030000001E-6</v>
      </c>
      <c r="E15" s="8">
        <v>6.7531114500000004E-6</v>
      </c>
      <c r="F15" s="8">
        <v>1314.183202386225</v>
      </c>
      <c r="G15" s="8">
        <v>1274.462458980375</v>
      </c>
      <c r="H15" s="8">
        <v>1137.1113561964944</v>
      </c>
      <c r="I15" s="8">
        <v>1131.3804099327895</v>
      </c>
      <c r="J15" s="8">
        <v>1186.482817974636</v>
      </c>
      <c r="K15" s="8">
        <v>1066.8344688289917</v>
      </c>
      <c r="L15" s="8">
        <v>1058.6203856036686</v>
      </c>
      <c r="M15" s="8">
        <v>974.52427487432954</v>
      </c>
      <c r="N15" s="8">
        <v>864.04344254296427</v>
      </c>
      <c r="O15" s="8">
        <v>789.43254439323437</v>
      </c>
      <c r="P15" s="8">
        <v>659.74722325603398</v>
      </c>
      <c r="Q15" s="8">
        <v>577.78885162637039</v>
      </c>
      <c r="R15" s="8">
        <v>632.66765737724631</v>
      </c>
      <c r="S15" s="8">
        <v>595.43321934502887</v>
      </c>
      <c r="T15" s="8">
        <v>528.28604288404983</v>
      </c>
      <c r="U15" s="8">
        <v>446.67934336463151</v>
      </c>
      <c r="V15" s="8">
        <v>446.18339086339279</v>
      </c>
      <c r="W15" s="8">
        <v>569.33751679818761</v>
      </c>
      <c r="X15" s="8">
        <v>458.73662023005795</v>
      </c>
      <c r="Y15" s="8">
        <v>460.96658664463513</v>
      </c>
      <c r="Z15" s="8">
        <v>270.03176899341435</v>
      </c>
      <c r="AA15" s="8">
        <v>322.370963927633</v>
      </c>
    </row>
    <row r="16" spans="1:27">
      <c r="A16" s="16" t="s">
        <v>17</v>
      </c>
      <c r="B16" s="16" t="s">
        <v>187</v>
      </c>
      <c r="C16" s="8">
        <v>7114.82384</v>
      </c>
      <c r="D16" s="8">
        <v>7731.5927499999998</v>
      </c>
      <c r="E16" s="8">
        <v>5859.2606005134057</v>
      </c>
      <c r="F16" s="8">
        <v>4687.3210807831865</v>
      </c>
      <c r="G16" s="8">
        <v>4780.0665808805043</v>
      </c>
      <c r="H16" s="8">
        <v>3840.6229408654171</v>
      </c>
      <c r="I16" s="8">
        <v>5121.6209008422511</v>
      </c>
      <c r="J16" s="8">
        <v>4009.6698119395287</v>
      </c>
      <c r="K16" s="8">
        <v>3002.9014020990644</v>
      </c>
      <c r="L16" s="8">
        <v>2596.732552145344</v>
      </c>
      <c r="M16" s="8">
        <v>2626.9541919323674</v>
      </c>
      <c r="N16" s="8">
        <v>2590.5477123427013</v>
      </c>
      <c r="O16" s="8">
        <v>2169.8078021681945</v>
      </c>
      <c r="P16" s="8">
        <v>1777.7644821156293</v>
      </c>
      <c r="Q16" s="8">
        <v>1652.5733019875413</v>
      </c>
      <c r="R16" s="8">
        <v>1274.9632428583798</v>
      </c>
      <c r="S16" s="8">
        <v>1618.0127026641439</v>
      </c>
      <c r="T16" s="8">
        <v>1188.479962638706</v>
      </c>
      <c r="U16" s="8">
        <v>1072.5103775641726</v>
      </c>
      <c r="V16" s="8">
        <v>911.26436239160239</v>
      </c>
      <c r="W16" s="8">
        <v>1122.1781821639208</v>
      </c>
      <c r="X16" s="8">
        <v>807.94408201252475</v>
      </c>
      <c r="Y16" s="8">
        <v>640.33850989020425</v>
      </c>
      <c r="Z16" s="8">
        <v>655.39979881823831</v>
      </c>
      <c r="AA16" s="8">
        <v>813.54726168770071</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919242.1973461376</v>
      </c>
      <c r="D18" s="70">
        <v>741570.14015364239</v>
      </c>
      <c r="E18" s="70">
        <v>701346.49411643262</v>
      </c>
      <c r="F18" s="70">
        <v>406822.79859679512</v>
      </c>
      <c r="G18" s="70">
        <v>369796.31818537158</v>
      </c>
      <c r="H18" s="70">
        <v>311175.60849930375</v>
      </c>
      <c r="I18" s="70">
        <v>304335.12425280083</v>
      </c>
      <c r="J18" s="70">
        <v>281139.18444703741</v>
      </c>
      <c r="K18" s="70">
        <v>253650.79804107134</v>
      </c>
      <c r="L18" s="70">
        <v>202889.43108232153</v>
      </c>
      <c r="M18" s="70">
        <v>177222.09201737319</v>
      </c>
      <c r="N18" s="70">
        <v>189318.55903424829</v>
      </c>
      <c r="O18" s="70">
        <v>169577.5916150749</v>
      </c>
      <c r="P18" s="70">
        <v>154060.97606499211</v>
      </c>
      <c r="Q18" s="70">
        <v>121447.76842013182</v>
      </c>
      <c r="R18" s="70">
        <v>102173.09698933421</v>
      </c>
      <c r="S18" s="70">
        <v>92418.184629513635</v>
      </c>
      <c r="T18" s="70">
        <v>101894.35911520945</v>
      </c>
      <c r="U18" s="70">
        <v>78020.654000292488</v>
      </c>
      <c r="V18" s="70">
        <v>70216.663084841843</v>
      </c>
      <c r="W18" s="70">
        <v>77738.874731482589</v>
      </c>
      <c r="X18" s="70">
        <v>66332.467891888533</v>
      </c>
      <c r="Y18" s="70">
        <v>63619.815813164947</v>
      </c>
      <c r="Z18" s="70">
        <v>56962.531903796778</v>
      </c>
      <c r="AA18" s="70">
        <v>58232.255226814203</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229405.764</v>
      </c>
      <c r="D21" s="8">
        <v>185095.52310000002</v>
      </c>
      <c r="E21" s="8">
        <v>156055.27915854353</v>
      </c>
      <c r="F21" s="8">
        <v>48174.608306993876</v>
      </c>
      <c r="G21" s="8">
        <v>45808.161310597352</v>
      </c>
      <c r="H21" s="8">
        <v>44126.200260289908</v>
      </c>
      <c r="I21" s="8">
        <v>38850.198257739641</v>
      </c>
      <c r="J21" s="8">
        <v>28954.121999999999</v>
      </c>
      <c r="K21" s="8">
        <v>24254.148000000001</v>
      </c>
      <c r="L21" s="8">
        <v>20598.776000000002</v>
      </c>
      <c r="M21" s="8">
        <v>16633.857</v>
      </c>
      <c r="N21" s="8">
        <v>18294.946499999998</v>
      </c>
      <c r="O21" s="8">
        <v>13227.821</v>
      </c>
      <c r="P21" s="8">
        <v>11438.807000000001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26658.843000000001</v>
      </c>
      <c r="D23" s="8">
        <v>16330.351102287148</v>
      </c>
      <c r="E23" s="8">
        <v>25991.214002526667</v>
      </c>
      <c r="F23" s="8">
        <v>26653.308002278674</v>
      </c>
      <c r="G23" s="8">
        <v>22350.240002947521</v>
      </c>
      <c r="H23" s="8">
        <v>17335.51050292248</v>
      </c>
      <c r="I23" s="8">
        <v>21030.396004116545</v>
      </c>
      <c r="J23" s="8">
        <v>21070.868004560536</v>
      </c>
      <c r="K23" s="8">
        <v>16297.608004167269</v>
      </c>
      <c r="L23" s="8">
        <v>16300.345503752602</v>
      </c>
      <c r="M23" s="8">
        <v>15020.066503566615</v>
      </c>
      <c r="N23" s="8">
        <v>15017.514505691852</v>
      </c>
      <c r="O23" s="8">
        <v>13856.912005359492</v>
      </c>
      <c r="P23" s="8">
        <v>12725.174504922394</v>
      </c>
      <c r="Q23" s="8">
        <v>13233.708004626869</v>
      </c>
      <c r="R23" s="8">
        <v>10536.77350423499</v>
      </c>
      <c r="S23" s="8">
        <v>10195.030504083306</v>
      </c>
      <c r="T23" s="8">
        <v>5756.6965037628997</v>
      </c>
      <c r="U23" s="8">
        <v>5345.4560034076976</v>
      </c>
      <c r="V23" s="8">
        <v>4741.7455032409471</v>
      </c>
      <c r="W23" s="8">
        <v>4843.5735034567233</v>
      </c>
      <c r="X23" s="8">
        <v>3748.0850032370581</v>
      </c>
      <c r="Y23" s="8">
        <v>4109.3315030701087</v>
      </c>
      <c r="Z23" s="8">
        <v>3653.4795028710801</v>
      </c>
      <c r="AA23" s="8">
        <v>3553.8855049960525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15990.730009782777</v>
      </c>
      <c r="D25" s="8">
        <v>15443.27001245978</v>
      </c>
      <c r="E25" s="8">
        <v>19753.411345212895</v>
      </c>
      <c r="F25" s="8">
        <v>24874.682855231174</v>
      </c>
      <c r="G25" s="8">
        <v>23541.83360589416</v>
      </c>
      <c r="H25" s="8">
        <v>19406.066655992945</v>
      </c>
      <c r="I25" s="8">
        <v>19531.689803078887</v>
      </c>
      <c r="J25" s="8">
        <v>14899.274438175258</v>
      </c>
      <c r="K25" s="8">
        <v>18998.825508267997</v>
      </c>
      <c r="L25" s="8">
        <v>11553.514667818798</v>
      </c>
      <c r="M25" s="8">
        <v>13382.539337404125</v>
      </c>
      <c r="N25" s="8">
        <v>16310.230106983467</v>
      </c>
      <c r="O25" s="8">
        <v>18875.683108692367</v>
      </c>
      <c r="P25" s="8">
        <v>19165.374358446657</v>
      </c>
      <c r="Q25" s="8">
        <v>22194.558308700522</v>
      </c>
      <c r="R25" s="8">
        <v>15301.075608165946</v>
      </c>
      <c r="S25" s="8">
        <v>10812.060327005171</v>
      </c>
      <c r="T25" s="8">
        <v>21325.55180915591</v>
      </c>
      <c r="U25" s="8">
        <v>13345.082198031136</v>
      </c>
      <c r="V25" s="8">
        <v>14529.372708047627</v>
      </c>
      <c r="W25" s="8">
        <v>16185.328108530932</v>
      </c>
      <c r="X25" s="8">
        <v>17932.672309181362</v>
      </c>
      <c r="Y25" s="8">
        <v>15911.163609101181</v>
      </c>
      <c r="Z25" s="8">
        <v>16326.979008665172</v>
      </c>
      <c r="AA25" s="8">
        <v>18767.523409877042</v>
      </c>
    </row>
    <row r="26" spans="1:27">
      <c r="A26" s="16" t="s">
        <v>23</v>
      </c>
      <c r="B26" s="16" t="s">
        <v>2</v>
      </c>
      <c r="C26" s="8">
        <v>25545.665649999999</v>
      </c>
      <c r="D26" s="8">
        <v>20173.032350000001</v>
      </c>
      <c r="E26" s="8">
        <v>27547.0805</v>
      </c>
      <c r="F26" s="8">
        <v>21424.357060000002</v>
      </c>
      <c r="G26" s="8">
        <v>16601.685949999999</v>
      </c>
      <c r="H26" s="8">
        <v>15178.5196</v>
      </c>
      <c r="I26" s="8">
        <v>14530.40114</v>
      </c>
      <c r="J26" s="8">
        <v>15439.533089999999</v>
      </c>
      <c r="K26" s="8">
        <v>14779.566280000001</v>
      </c>
      <c r="L26" s="8">
        <v>12464.457839999999</v>
      </c>
      <c r="M26" s="8">
        <v>9398.7728000000006</v>
      </c>
      <c r="N26" s="8">
        <v>14004.546719999998</v>
      </c>
      <c r="O26" s="8">
        <v>10281.73416</v>
      </c>
      <c r="P26" s="8">
        <v>8120.6054999999997</v>
      </c>
      <c r="Q26" s="8">
        <v>7392.8900400000002</v>
      </c>
      <c r="R26" s="8">
        <v>5914.2566999999999</v>
      </c>
      <c r="S26" s="8">
        <v>7294.8095300000004</v>
      </c>
      <c r="T26" s="8">
        <v>7281.9394299999994</v>
      </c>
      <c r="U26" s="8">
        <v>6137.1568399999996</v>
      </c>
      <c r="V26" s="8">
        <v>4356.9476799999993</v>
      </c>
      <c r="W26" s="8">
        <v>7345.7233100000003</v>
      </c>
      <c r="X26" s="8">
        <v>5041.6520799999998</v>
      </c>
      <c r="Y26" s="8">
        <v>4048.6032699999996</v>
      </c>
      <c r="Z26" s="8">
        <v>3812.0563900000002</v>
      </c>
      <c r="AA26" s="8">
        <v>3366.8640800000003</v>
      </c>
    </row>
    <row r="27" spans="1:27">
      <c r="A27" s="16" t="s">
        <v>23</v>
      </c>
      <c r="B27" s="16" t="s">
        <v>208</v>
      </c>
      <c r="C27" s="8">
        <v>0.32150195000000004</v>
      </c>
      <c r="D27" s="8">
        <v>0.29498543999999999</v>
      </c>
      <c r="E27" s="8">
        <v>0.27058920000000003</v>
      </c>
      <c r="F27" s="8">
        <v>0.24823102</v>
      </c>
      <c r="G27" s="8">
        <v>11.071345889</v>
      </c>
      <c r="H27" s="8">
        <v>30.849165990000003</v>
      </c>
      <c r="I27" s="8">
        <v>59.983809034000004</v>
      </c>
      <c r="J27" s="8">
        <v>98.137003280000002</v>
      </c>
      <c r="K27" s="8">
        <v>143.92688519999999</v>
      </c>
      <c r="L27" s="8">
        <v>163.35675054999999</v>
      </c>
      <c r="M27" s="8">
        <v>179.13557483</v>
      </c>
      <c r="N27" s="8">
        <v>191.36221362000001</v>
      </c>
      <c r="O27" s="8">
        <v>200.37442871000002</v>
      </c>
      <c r="P27" s="8">
        <v>206.93256163000001</v>
      </c>
      <c r="Q27" s="8">
        <v>210.65829635000003</v>
      </c>
      <c r="R27" s="8">
        <v>211.99142168</v>
      </c>
      <c r="S27" s="8">
        <v>228.15804444999998</v>
      </c>
      <c r="T27" s="8">
        <v>229.56798855</v>
      </c>
      <c r="U27" s="8">
        <v>228.25301718999998</v>
      </c>
      <c r="V27" s="8">
        <v>225.14451216</v>
      </c>
      <c r="W27" s="8">
        <v>220.96095669999997</v>
      </c>
      <c r="X27" s="8">
        <v>215.98639320000001</v>
      </c>
      <c r="Y27" s="8">
        <v>210.45633219999999</v>
      </c>
      <c r="Z27" s="8">
        <v>204.78219208000002</v>
      </c>
      <c r="AA27" s="8">
        <v>198.80223678000002</v>
      </c>
    </row>
    <row r="28" spans="1:27">
      <c r="A28" s="16" t="s">
        <v>23</v>
      </c>
      <c r="B28" s="16" t="s">
        <v>9</v>
      </c>
      <c r="C28" s="8">
        <v>0</v>
      </c>
      <c r="D28" s="8">
        <v>3.8405690759999988E-7</v>
      </c>
      <c r="E28" s="8">
        <v>5.7744577700000001E-7</v>
      </c>
      <c r="F28" s="8">
        <v>314.18367110943069</v>
      </c>
      <c r="G28" s="8">
        <v>296.28171194191816</v>
      </c>
      <c r="H28" s="8">
        <v>262.04379375139212</v>
      </c>
      <c r="I28" s="8">
        <v>297.70463356917764</v>
      </c>
      <c r="J28" s="8">
        <v>280.93779295385514</v>
      </c>
      <c r="K28" s="8">
        <v>260.73098195420528</v>
      </c>
      <c r="L28" s="8">
        <v>248.87999004425214</v>
      </c>
      <c r="M28" s="8">
        <v>259.489752183485</v>
      </c>
      <c r="N28" s="8">
        <v>402.84349888372844</v>
      </c>
      <c r="O28" s="8">
        <v>349.38992352605658</v>
      </c>
      <c r="P28" s="8">
        <v>360.77447863289444</v>
      </c>
      <c r="Q28" s="8">
        <v>405.23612080720528</v>
      </c>
      <c r="R28" s="8">
        <v>541.78320888877829</v>
      </c>
      <c r="S28" s="8">
        <v>650.61865810301845</v>
      </c>
      <c r="T28" s="8">
        <v>585.30493277275491</v>
      </c>
      <c r="U28" s="8">
        <v>582.95872169487006</v>
      </c>
      <c r="V28" s="8">
        <v>594.38921175290864</v>
      </c>
      <c r="W28" s="8">
        <v>553.05852046275356</v>
      </c>
      <c r="X28" s="8">
        <v>492.96667654373772</v>
      </c>
      <c r="Y28" s="8">
        <v>460.48158027505986</v>
      </c>
      <c r="Z28" s="8">
        <v>428.74902953454682</v>
      </c>
      <c r="AA28" s="8">
        <v>428.08683332791327</v>
      </c>
    </row>
    <row r="29" spans="1:27">
      <c r="A29" s="16" t="s">
        <v>23</v>
      </c>
      <c r="B29" s="16" t="s">
        <v>8</v>
      </c>
      <c r="C29" s="8">
        <v>0</v>
      </c>
      <c r="D29" s="8">
        <v>1.1443055700000001E-7</v>
      </c>
      <c r="E29" s="8">
        <v>1.7771980000000002E-7</v>
      </c>
      <c r="F29" s="8">
        <v>544.85775128538307</v>
      </c>
      <c r="G29" s="8">
        <v>489.12050115514921</v>
      </c>
      <c r="H29" s="8">
        <v>444.17994105149995</v>
      </c>
      <c r="I29" s="8">
        <v>481.04590098415474</v>
      </c>
      <c r="J29" s="8">
        <v>483.3305008809665</v>
      </c>
      <c r="K29" s="8">
        <v>454.57460080610559</v>
      </c>
      <c r="L29" s="8">
        <v>502.09828078028505</v>
      </c>
      <c r="M29" s="8">
        <v>465.05212080985388</v>
      </c>
      <c r="N29" s="8">
        <v>383.26764145553</v>
      </c>
      <c r="O29" s="8">
        <v>341.87066845667687</v>
      </c>
      <c r="P29" s="8">
        <v>323.45755771748173</v>
      </c>
      <c r="Q29" s="8">
        <v>326.95736134541795</v>
      </c>
      <c r="R29" s="8">
        <v>288.66061639206134</v>
      </c>
      <c r="S29" s="8">
        <v>285.1015965898157</v>
      </c>
      <c r="T29" s="8">
        <v>360.2373810443263</v>
      </c>
      <c r="U29" s="8">
        <v>371.24929250985798</v>
      </c>
      <c r="V29" s="8">
        <v>355.96822617446446</v>
      </c>
      <c r="W29" s="8">
        <v>373.89555008649512</v>
      </c>
      <c r="X29" s="8">
        <v>329.40120386823537</v>
      </c>
      <c r="Y29" s="8">
        <v>307.23432692389821</v>
      </c>
      <c r="Z29" s="8">
        <v>282.88174865136682</v>
      </c>
      <c r="AA29" s="8">
        <v>306.00897450305172</v>
      </c>
    </row>
    <row r="30" spans="1:27">
      <c r="A30" s="16" t="s">
        <v>23</v>
      </c>
      <c r="B30" s="16" t="s">
        <v>84</v>
      </c>
      <c r="C30" s="8">
        <v>0</v>
      </c>
      <c r="D30" s="8">
        <v>1.0405370400000001E-6</v>
      </c>
      <c r="E30" s="8">
        <v>1.17155471E-6</v>
      </c>
      <c r="F30" s="8">
        <v>417.74766313747779</v>
      </c>
      <c r="G30" s="8">
        <v>397.33053338166684</v>
      </c>
      <c r="H30" s="8">
        <v>349.20538367695264</v>
      </c>
      <c r="I30" s="8">
        <v>351.5375330186875</v>
      </c>
      <c r="J30" s="8">
        <v>476.97360290613801</v>
      </c>
      <c r="K30" s="8">
        <v>420.49222302445435</v>
      </c>
      <c r="L30" s="8">
        <v>438.87106305679509</v>
      </c>
      <c r="M30" s="8">
        <v>397.26312263967287</v>
      </c>
      <c r="N30" s="8">
        <v>338.21822250723687</v>
      </c>
      <c r="O30" s="8">
        <v>301.5604424670521</v>
      </c>
      <c r="P30" s="8">
        <v>242.46762259792109</v>
      </c>
      <c r="Q30" s="8">
        <v>215.23398239686011</v>
      </c>
      <c r="R30" s="8">
        <v>194.1375327428652</v>
      </c>
      <c r="S30" s="8">
        <v>177.54261226310607</v>
      </c>
      <c r="T30" s="8">
        <v>151.13870231944372</v>
      </c>
      <c r="U30" s="8">
        <v>122.6264865462034</v>
      </c>
      <c r="V30" s="8">
        <v>124.90663226055921</v>
      </c>
      <c r="W30" s="8">
        <v>124.312762359655</v>
      </c>
      <c r="X30" s="8">
        <v>89.149012233831499</v>
      </c>
      <c r="Y30" s="8">
        <v>85.318447401872305</v>
      </c>
      <c r="Z30" s="8">
        <v>31.670080176699301</v>
      </c>
      <c r="AA30" s="8">
        <v>34.586922388180803</v>
      </c>
    </row>
    <row r="31" spans="1:27">
      <c r="A31" s="16" t="s">
        <v>23</v>
      </c>
      <c r="B31" s="16" t="s">
        <v>187</v>
      </c>
      <c r="C31" s="8">
        <v>2585.9783399999997</v>
      </c>
      <c r="D31" s="8">
        <v>2705.02675</v>
      </c>
      <c r="E31" s="8">
        <v>2041.6941002598501</v>
      </c>
      <c r="F31" s="8">
        <v>1418.5075803497807</v>
      </c>
      <c r="G31" s="8">
        <v>1509.6167803805229</v>
      </c>
      <c r="H31" s="8">
        <v>1071.5654403691033</v>
      </c>
      <c r="I31" s="8">
        <v>1713.1027003627762</v>
      </c>
      <c r="J31" s="8">
        <v>1282.517811435428</v>
      </c>
      <c r="K31" s="8">
        <v>1024.0040014110496</v>
      </c>
      <c r="L31" s="8">
        <v>872.68985139062465</v>
      </c>
      <c r="M31" s="8">
        <v>904.66981122941013</v>
      </c>
      <c r="N31" s="8">
        <v>733.51881116232119</v>
      </c>
      <c r="O31" s="8">
        <v>590.57984105938385</v>
      </c>
      <c r="P31" s="8">
        <v>488.52383105838805</v>
      </c>
      <c r="Q31" s="8">
        <v>448.26170097493491</v>
      </c>
      <c r="R31" s="8">
        <v>319.0361209679325</v>
      </c>
      <c r="S31" s="8">
        <v>481.70850085144673</v>
      </c>
      <c r="T31" s="8">
        <v>291.09207083989321</v>
      </c>
      <c r="U31" s="8">
        <v>274.98896584510152</v>
      </c>
      <c r="V31" s="8">
        <v>245.25457076298918</v>
      </c>
      <c r="W31" s="8">
        <v>326.83592072372704</v>
      </c>
      <c r="X31" s="8">
        <v>168.79638066478481</v>
      </c>
      <c r="Y31" s="8">
        <v>156.24325864883684</v>
      </c>
      <c r="Z31" s="8">
        <v>153.68701761100024</v>
      </c>
      <c r="AA31" s="8">
        <v>200.81640058692474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300187.30250173272</v>
      </c>
      <c r="D33" s="70">
        <v>239747.49830172598</v>
      </c>
      <c r="E33" s="70">
        <v>231388.94969766965</v>
      </c>
      <c r="F33" s="70">
        <v>123822.50112140579</v>
      </c>
      <c r="G33" s="70">
        <v>111005.3417421873</v>
      </c>
      <c r="H33" s="70">
        <v>98204.140744044271</v>
      </c>
      <c r="I33" s="70">
        <v>96846.059781903896</v>
      </c>
      <c r="J33" s="70">
        <v>82985.694244192186</v>
      </c>
      <c r="K33" s="70">
        <v>76633.876484831082</v>
      </c>
      <c r="L33" s="70">
        <v>63142.989947393369</v>
      </c>
      <c r="M33" s="70">
        <v>56640.846022663151</v>
      </c>
      <c r="N33" s="70">
        <v>65676.448220304126</v>
      </c>
      <c r="O33" s="70">
        <v>58025.925578271024</v>
      </c>
      <c r="P33" s="70">
        <v>53072.117415005734</v>
      </c>
      <c r="Q33" s="70">
        <v>44427.503815201802</v>
      </c>
      <c r="R33" s="70">
        <v>33307.714713072572</v>
      </c>
      <c r="S33" s="70">
        <v>30125.029773345865</v>
      </c>
      <c r="T33" s="70">
        <v>35981.528818445222</v>
      </c>
      <c r="U33" s="70">
        <v>26407.771525224871</v>
      </c>
      <c r="V33" s="70">
        <v>25173.729044399493</v>
      </c>
      <c r="W33" s="70">
        <v>29973.688632320285</v>
      </c>
      <c r="X33" s="70">
        <v>28018.709058929009</v>
      </c>
      <c r="Y33" s="70">
        <v>25288.832327620952</v>
      </c>
      <c r="Z33" s="70">
        <v>24894.284969589866</v>
      </c>
      <c r="AA33" s="70">
        <v>26856.574362459167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264763.505</v>
      </c>
      <c r="D36" s="8">
        <v>229700.74650000001</v>
      </c>
      <c r="E36" s="8">
        <v>212710.31179045895</v>
      </c>
      <c r="F36" s="8">
        <v>106314.97491353478</v>
      </c>
      <c r="G36" s="8">
        <v>98400.259299537196</v>
      </c>
      <c r="H36" s="8">
        <v>86249.150683362706</v>
      </c>
      <c r="I36" s="8">
        <v>80721.648060385574</v>
      </c>
      <c r="J36" s="8">
        <v>80395.884931877968</v>
      </c>
      <c r="K36" s="8">
        <v>57041.557643894477</v>
      </c>
      <c r="L36" s="8">
        <v>45529.651564040709</v>
      </c>
      <c r="M36" s="8">
        <v>36586.00978179169</v>
      </c>
      <c r="N36" s="8">
        <v>26585.060273621795</v>
      </c>
      <c r="O36" s="8">
        <v>23614.20006842765</v>
      </c>
      <c r="P36" s="8">
        <v>22923.276934694488</v>
      </c>
      <c r="Q36" s="8">
        <v>3653.8411369445444</v>
      </c>
      <c r="R36" s="8">
        <v>2153.8774570034861</v>
      </c>
      <c r="S36" s="8">
        <v>1.2557873299999999E-4</v>
      </c>
      <c r="T36" s="8">
        <v>9.668783449999999E-5</v>
      </c>
      <c r="U36" s="8">
        <v>7.7785559499999988E-5</v>
      </c>
      <c r="V36" s="8">
        <v>5.2650682999999994E-5</v>
      </c>
      <c r="W36" s="8">
        <v>4.9363900500000002E-5</v>
      </c>
      <c r="X36" s="8">
        <v>4.4416324399999996E-5</v>
      </c>
      <c r="Y36" s="8">
        <v>3.8630971500000002E-5</v>
      </c>
      <c r="Z36" s="8">
        <v>3.73175778E-5</v>
      </c>
      <c r="AA36" s="8">
        <v>4.5563880500000003E-5</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11324.210081371661</v>
      </c>
      <c r="D38" s="8">
        <v>7496.351390315891</v>
      </c>
      <c r="E38" s="8">
        <v>26766.342902472607</v>
      </c>
      <c r="F38" s="8">
        <v>31977.867252273529</v>
      </c>
      <c r="G38" s="8">
        <v>31311.646902920875</v>
      </c>
      <c r="H38" s="8">
        <v>26480.931203119275</v>
      </c>
      <c r="I38" s="8">
        <v>28405.124963877828</v>
      </c>
      <c r="J38" s="8">
        <v>26152.607505562959</v>
      </c>
      <c r="K38" s="8">
        <v>25623.637405169477</v>
      </c>
      <c r="L38" s="8">
        <v>20131.374104698574</v>
      </c>
      <c r="M38" s="8">
        <v>16086.311604449662</v>
      </c>
      <c r="N38" s="8">
        <v>20602.242211053584</v>
      </c>
      <c r="O38" s="8">
        <v>18078.312910041397</v>
      </c>
      <c r="P38" s="8">
        <v>14740.330349131242</v>
      </c>
      <c r="Q38" s="8">
        <v>14599.482848691228</v>
      </c>
      <c r="R38" s="8">
        <v>11118.86550779083</v>
      </c>
      <c r="S38" s="8">
        <v>12161.071557614565</v>
      </c>
      <c r="T38" s="8">
        <v>11224.963866983226</v>
      </c>
      <c r="U38" s="8">
        <v>9106.912376298209</v>
      </c>
      <c r="V38" s="8">
        <v>4369.645805951387</v>
      </c>
      <c r="W38" s="8">
        <v>2615.1848098453156</v>
      </c>
      <c r="X38" s="8">
        <v>2343.8962089619472</v>
      </c>
      <c r="Y38" s="8">
        <v>2235.8688116029202</v>
      </c>
      <c r="Z38" s="8">
        <v>1915.257110922073</v>
      </c>
      <c r="AA38" s="8">
        <v>1.5576137999999999E-5</v>
      </c>
    </row>
    <row r="39" spans="1:27">
      <c r="A39" s="16" t="s">
        <v>24</v>
      </c>
      <c r="B39" s="16" t="s">
        <v>12</v>
      </c>
      <c r="C39" s="8">
        <v>2174.6502</v>
      </c>
      <c r="D39" s="8">
        <v>1821.364</v>
      </c>
      <c r="E39" s="8">
        <v>1887.0848000000001</v>
      </c>
      <c r="F39" s="8">
        <v>1741.0250000000001</v>
      </c>
      <c r="G39" s="8">
        <v>1633.3989999999999</v>
      </c>
      <c r="H39" s="8">
        <v>1446.6971000000001</v>
      </c>
      <c r="I39" s="8">
        <v>1369.0299</v>
      </c>
      <c r="J39" s="8">
        <v>1313.4631000000002</v>
      </c>
      <c r="K39" s="8">
        <v>1174.0519999999999</v>
      </c>
      <c r="L39" s="8">
        <v>1023.7025</v>
      </c>
      <c r="M39" s="8">
        <v>1018.9095</v>
      </c>
      <c r="N39" s="8">
        <v>948.06025</v>
      </c>
      <c r="O39" s="8">
        <v>814.11749999999995</v>
      </c>
      <c r="P39" s="8">
        <v>731.70356000000004</v>
      </c>
      <c r="Q39" s="8">
        <v>684.80880000000002</v>
      </c>
      <c r="R39" s="8">
        <v>620.24519999999995</v>
      </c>
      <c r="S39" s="8">
        <v>636.18859999999995</v>
      </c>
      <c r="T39" s="8">
        <v>546.99860000000001</v>
      </c>
      <c r="U39" s="8">
        <v>475.61793999999998</v>
      </c>
      <c r="V39" s="8">
        <v>449.24465999999995</v>
      </c>
      <c r="W39" s="8">
        <v>457.41455999999999</v>
      </c>
      <c r="X39" s="8">
        <v>383.92846999999995</v>
      </c>
      <c r="Y39" s="8">
        <v>353.78059999999999</v>
      </c>
      <c r="Z39" s="8">
        <v>326.37278000000003</v>
      </c>
      <c r="AA39" s="8">
        <v>0</v>
      </c>
    </row>
    <row r="40" spans="1:27">
      <c r="A40" s="16" t="s">
        <v>24</v>
      </c>
      <c r="B40" s="16" t="s">
        <v>4</v>
      </c>
      <c r="C40" s="8">
        <v>1.0187769230000001E-5</v>
      </c>
      <c r="D40" s="8">
        <v>1.2879055E-5</v>
      </c>
      <c r="E40" s="8">
        <v>1012.7267233363876</v>
      </c>
      <c r="F40" s="8">
        <v>2639.9172188441271</v>
      </c>
      <c r="G40" s="8">
        <v>4835.2308948474956</v>
      </c>
      <c r="H40" s="8">
        <v>2582.4554086015455</v>
      </c>
      <c r="I40" s="8">
        <v>3048.9329038449441</v>
      </c>
      <c r="J40" s="8">
        <v>2470.0775330835395</v>
      </c>
      <c r="K40" s="8">
        <v>5548.3325045714446</v>
      </c>
      <c r="L40" s="8">
        <v>3000.620623152161</v>
      </c>
      <c r="M40" s="8">
        <v>4451.2577043927377</v>
      </c>
      <c r="N40" s="8">
        <v>8223.499005714466</v>
      </c>
      <c r="O40" s="8">
        <v>11091.972294877816</v>
      </c>
      <c r="P40" s="8">
        <v>11719.219646320435</v>
      </c>
      <c r="Q40" s="8">
        <v>12831.780336138369</v>
      </c>
      <c r="R40" s="8">
        <v>9156.8397253749081</v>
      </c>
      <c r="S40" s="8">
        <v>8577.0474203134436</v>
      </c>
      <c r="T40" s="8">
        <v>9481.037567003752</v>
      </c>
      <c r="U40" s="8">
        <v>6851.0847222527918</v>
      </c>
      <c r="V40" s="8">
        <v>7326.7990625694865</v>
      </c>
      <c r="W40" s="8">
        <v>6138.2886133925194</v>
      </c>
      <c r="X40" s="8">
        <v>4931.2066083679601</v>
      </c>
      <c r="Y40" s="8">
        <v>5347.2907853278666</v>
      </c>
      <c r="Z40" s="8">
        <v>2095.39821463715</v>
      </c>
      <c r="AA40" s="8">
        <v>958.28955167400341</v>
      </c>
    </row>
    <row r="41" spans="1:27">
      <c r="A41" s="16" t="s">
        <v>24</v>
      </c>
      <c r="B41" s="16" t="s">
        <v>2</v>
      </c>
      <c r="C41" s="8">
        <v>5605.7631999999994</v>
      </c>
      <c r="D41" s="8">
        <v>5195.4305000000004</v>
      </c>
      <c r="E41" s="8">
        <v>4918.1549000000005</v>
      </c>
      <c r="F41" s="8">
        <v>4555.7102999999997</v>
      </c>
      <c r="G41" s="8">
        <v>4243.4494000000004</v>
      </c>
      <c r="H41" s="8">
        <v>3909.6281999999997</v>
      </c>
      <c r="I41" s="8">
        <v>3573.2726000000002</v>
      </c>
      <c r="J41" s="8">
        <v>3479.9645999999998</v>
      </c>
      <c r="K41" s="8">
        <v>3161.4598999999998</v>
      </c>
      <c r="L41" s="8">
        <v>3028.8253</v>
      </c>
      <c r="M41" s="8">
        <v>2777.8454400000001</v>
      </c>
      <c r="N41" s="8">
        <v>822.56669999999997</v>
      </c>
      <c r="O41" s="8">
        <v>710.07690000000002</v>
      </c>
      <c r="P41" s="8">
        <v>534.96675000000005</v>
      </c>
      <c r="Q41" s="8">
        <v>592.97343999999998</v>
      </c>
      <c r="R41" s="8">
        <v>388.84206</v>
      </c>
      <c r="S41" s="8">
        <v>1.0813968999999999</v>
      </c>
      <c r="T41" s="8">
        <v>2.3376211000000001E-8</v>
      </c>
      <c r="U41" s="8">
        <v>2.2471606000000001E-8</v>
      </c>
      <c r="V41" s="8">
        <v>2.0256362000000002E-8</v>
      </c>
      <c r="W41" s="8">
        <v>1.9200494000000002E-8</v>
      </c>
      <c r="X41" s="8">
        <v>1.7512559999999998E-8</v>
      </c>
      <c r="Y41" s="8">
        <v>1.0038408999999999</v>
      </c>
      <c r="Z41" s="8">
        <v>1.8051766999999997E-8</v>
      </c>
      <c r="AA41" s="8">
        <v>3.6206788E-8</v>
      </c>
    </row>
    <row r="42" spans="1:27">
      <c r="A42" s="16" t="s">
        <v>24</v>
      </c>
      <c r="B42" s="16" t="s">
        <v>208</v>
      </c>
      <c r="C42" s="8">
        <v>16.556891332999999</v>
      </c>
      <c r="D42" s="8">
        <v>15.190371602000001</v>
      </c>
      <c r="E42" s="8">
        <v>13.934029929000001</v>
      </c>
      <c r="F42" s="8">
        <v>12.783937021</v>
      </c>
      <c r="G42" s="8">
        <v>13.484977677000002</v>
      </c>
      <c r="H42" s="8">
        <v>15.73873775</v>
      </c>
      <c r="I42" s="8">
        <v>19.966699269999999</v>
      </c>
      <c r="J42" s="8">
        <v>26.315417471999996</v>
      </c>
      <c r="K42" s="8">
        <v>61.439038721999999</v>
      </c>
      <c r="L42" s="8">
        <v>64.793902250000002</v>
      </c>
      <c r="M42" s="8">
        <v>66.608740179999998</v>
      </c>
      <c r="N42" s="8">
        <v>67.561904740000003</v>
      </c>
      <c r="O42" s="8">
        <v>68.56796903</v>
      </c>
      <c r="P42" s="8">
        <v>69.499501175999995</v>
      </c>
      <c r="Q42" s="8">
        <v>70.515087499999993</v>
      </c>
      <c r="R42" s="8">
        <v>71.431794199999999</v>
      </c>
      <c r="S42" s="8">
        <v>73.45584654999999</v>
      </c>
      <c r="T42" s="8">
        <v>74.853343519999996</v>
      </c>
      <c r="U42" s="8">
        <v>75.827607104999998</v>
      </c>
      <c r="V42" s="8">
        <v>76.239119590000001</v>
      </c>
      <c r="W42" s="8">
        <v>76.482767229999993</v>
      </c>
      <c r="X42" s="8">
        <v>76.672154765000002</v>
      </c>
      <c r="Y42" s="8">
        <v>76.40105398</v>
      </c>
      <c r="Z42" s="8">
        <v>75.652536159999997</v>
      </c>
      <c r="AA42" s="8">
        <v>74.474234190000004</v>
      </c>
    </row>
    <row r="43" spans="1:27">
      <c r="A43" s="16" t="s">
        <v>24</v>
      </c>
      <c r="B43" s="16" t="s">
        <v>9</v>
      </c>
      <c r="C43" s="8">
        <v>0</v>
      </c>
      <c r="D43" s="8">
        <v>4.7466637100000002E-7</v>
      </c>
      <c r="E43" s="8">
        <v>5.67329142E-7</v>
      </c>
      <c r="F43" s="8">
        <v>518.21585430124401</v>
      </c>
      <c r="G43" s="8">
        <v>490.4919771886216</v>
      </c>
      <c r="H43" s="8">
        <v>454.53817211612926</v>
      </c>
      <c r="I43" s="8">
        <v>536.43889613377235</v>
      </c>
      <c r="J43" s="8">
        <v>567.2150961196628</v>
      </c>
      <c r="K43" s="8">
        <v>656.17480985801785</v>
      </c>
      <c r="L43" s="8">
        <v>656.62127377534853</v>
      </c>
      <c r="M43" s="8">
        <v>850.68793128905111</v>
      </c>
      <c r="N43" s="8">
        <v>776.54608306209991</v>
      </c>
      <c r="O43" s="8">
        <v>709.67211277606657</v>
      </c>
      <c r="P43" s="8">
        <v>672.24758747373085</v>
      </c>
      <c r="Q43" s="8">
        <v>627.34949362019609</v>
      </c>
      <c r="R43" s="8">
        <v>825.6742710401669</v>
      </c>
      <c r="S43" s="8">
        <v>793.46512905004386</v>
      </c>
      <c r="T43" s="8">
        <v>770.63241798014417</v>
      </c>
      <c r="U43" s="8">
        <v>754.95844484063298</v>
      </c>
      <c r="V43" s="8">
        <v>745.55621088438306</v>
      </c>
      <c r="W43" s="8">
        <v>666.83934710531946</v>
      </c>
      <c r="X43" s="8">
        <v>610.2386915636049</v>
      </c>
      <c r="Y43" s="8">
        <v>581.45149936154382</v>
      </c>
      <c r="Z43" s="8">
        <v>532.35946646568584</v>
      </c>
      <c r="AA43" s="8">
        <v>543.029866830331</v>
      </c>
    </row>
    <row r="44" spans="1:27">
      <c r="A44" s="16" t="s">
        <v>24</v>
      </c>
      <c r="B44" s="16" t="s">
        <v>8</v>
      </c>
      <c r="C44" s="8">
        <v>0</v>
      </c>
      <c r="D44" s="8">
        <v>1.2254495700000002E-7</v>
      </c>
      <c r="E44" s="8">
        <v>1.76611731E-7</v>
      </c>
      <c r="F44" s="8">
        <v>101.50358054205931</v>
      </c>
      <c r="G44" s="8">
        <v>79.556446479088834</v>
      </c>
      <c r="H44" s="8">
        <v>80.090244640782828</v>
      </c>
      <c r="I44" s="8">
        <v>67.912260582480954</v>
      </c>
      <c r="J44" s="8">
        <v>62.663603529948176</v>
      </c>
      <c r="K44" s="8">
        <v>66.839592482572712</v>
      </c>
      <c r="L44" s="8">
        <v>75.475837718592487</v>
      </c>
      <c r="M44" s="8">
        <v>93.610489010401068</v>
      </c>
      <c r="N44" s="8">
        <v>393.71174983140662</v>
      </c>
      <c r="O44" s="8">
        <v>353.2918508937899</v>
      </c>
      <c r="P44" s="8">
        <v>297.37653580640682</v>
      </c>
      <c r="Q44" s="8">
        <v>383.60634703853134</v>
      </c>
      <c r="R44" s="8">
        <v>371.00821292283285</v>
      </c>
      <c r="S44" s="8">
        <v>405.85775740873208</v>
      </c>
      <c r="T44" s="8">
        <v>455.26227325177501</v>
      </c>
      <c r="U44" s="8">
        <v>426.34373682828061</v>
      </c>
      <c r="V44" s="8">
        <v>406.49338159459603</v>
      </c>
      <c r="W44" s="8">
        <v>590.59930891628699</v>
      </c>
      <c r="X44" s="8">
        <v>521.64712789535588</v>
      </c>
      <c r="Y44" s="8">
        <v>474.34243841595105</v>
      </c>
      <c r="Z44" s="8">
        <v>479.10764010256236</v>
      </c>
      <c r="AA44" s="8">
        <v>500.57362775392613</v>
      </c>
    </row>
    <row r="45" spans="1:27">
      <c r="A45" s="16" t="s">
        <v>24</v>
      </c>
      <c r="B45" s="16" t="s">
        <v>84</v>
      </c>
      <c r="C45" s="8">
        <v>0</v>
      </c>
      <c r="D45" s="8">
        <v>1.0965132500000002E-6</v>
      </c>
      <c r="E45" s="8">
        <v>1.2550774199999999E-6</v>
      </c>
      <c r="F45" s="8">
        <v>412.9548618172638</v>
      </c>
      <c r="G45" s="8">
        <v>386.79963203979668</v>
      </c>
      <c r="H45" s="8">
        <v>367.67868213822891</v>
      </c>
      <c r="I45" s="8">
        <v>346.82440190683548</v>
      </c>
      <c r="J45" s="8">
        <v>319.3879218067537</v>
      </c>
      <c r="K45" s="8">
        <v>287.63392185461777</v>
      </c>
      <c r="L45" s="8">
        <v>276.60944181087973</v>
      </c>
      <c r="M45" s="8">
        <v>251.01126658749112</v>
      </c>
      <c r="N45" s="8">
        <v>234.33472145858332</v>
      </c>
      <c r="O45" s="8">
        <v>223.42379558535961</v>
      </c>
      <c r="P45" s="8">
        <v>198.1990817270943</v>
      </c>
      <c r="Q45" s="8">
        <v>182.34169157103864</v>
      </c>
      <c r="R45" s="8">
        <v>260.81924168415196</v>
      </c>
      <c r="S45" s="8">
        <v>240.3903073423329</v>
      </c>
      <c r="T45" s="8">
        <v>225.08030137192702</v>
      </c>
      <c r="U45" s="8">
        <v>194.11109143637881</v>
      </c>
      <c r="V45" s="8">
        <v>181.6203413062172</v>
      </c>
      <c r="W45" s="8">
        <v>315.60737337122299</v>
      </c>
      <c r="X45" s="8">
        <v>272.69199938208067</v>
      </c>
      <c r="Y45" s="8">
        <v>286.70153869767205</v>
      </c>
      <c r="Z45" s="8">
        <v>226.98906422771211</v>
      </c>
      <c r="AA45" s="8">
        <v>270.34806666361459</v>
      </c>
    </row>
    <row r="46" spans="1:27">
      <c r="A46" s="16" t="s">
        <v>24</v>
      </c>
      <c r="B46" s="16" t="s">
        <v>187</v>
      </c>
      <c r="C46" s="8">
        <v>4528.8455000000004</v>
      </c>
      <c r="D46" s="8">
        <v>5026.5659999999998</v>
      </c>
      <c r="E46" s="8">
        <v>3817.5664999999999</v>
      </c>
      <c r="F46" s="8">
        <v>3268.8135000000002</v>
      </c>
      <c r="G46" s="8">
        <v>3270.4498000719905</v>
      </c>
      <c r="H46" s="8">
        <v>2769.0575000684839</v>
      </c>
      <c r="I46" s="8">
        <v>3408.5182000638815</v>
      </c>
      <c r="J46" s="8">
        <v>2727.1520000597989</v>
      </c>
      <c r="K46" s="8">
        <v>1978.8974000562837</v>
      </c>
      <c r="L46" s="8">
        <v>1724.0427000000002</v>
      </c>
      <c r="M46" s="8">
        <v>1722.2843800000001</v>
      </c>
      <c r="N46" s="8">
        <v>1857.0288999999998</v>
      </c>
      <c r="O46" s="8">
        <v>1579.2279599999999</v>
      </c>
      <c r="P46" s="8">
        <v>1289.24065</v>
      </c>
      <c r="Q46" s="8">
        <v>1204.3116</v>
      </c>
      <c r="R46" s="8">
        <v>955.92712000000006</v>
      </c>
      <c r="S46" s="8">
        <v>1136.3042</v>
      </c>
      <c r="T46" s="8">
        <v>897.38788999999997</v>
      </c>
      <c r="U46" s="8">
        <v>797.52141000000006</v>
      </c>
      <c r="V46" s="8">
        <v>666.00979000000007</v>
      </c>
      <c r="W46" s="8">
        <v>795.34226000000001</v>
      </c>
      <c r="X46" s="8">
        <v>639.14769999999999</v>
      </c>
      <c r="Y46" s="8">
        <v>484.09525000000002</v>
      </c>
      <c r="Z46" s="8">
        <v>501.71278000000001</v>
      </c>
      <c r="AA46" s="8">
        <v>612.73086000000001</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288413.53088289243</v>
      </c>
      <c r="D48" s="70">
        <v>249255.64877649065</v>
      </c>
      <c r="E48" s="70">
        <v>251126.12164819593</v>
      </c>
      <c r="F48" s="70">
        <v>151543.76641833398</v>
      </c>
      <c r="G48" s="70">
        <v>144664.76833076205</v>
      </c>
      <c r="H48" s="70">
        <v>124355.96593179717</v>
      </c>
      <c r="I48" s="70">
        <v>121497.66888606531</v>
      </c>
      <c r="J48" s="70">
        <v>117514.73170951263</v>
      </c>
      <c r="K48" s="70">
        <v>95600.024216608901</v>
      </c>
      <c r="L48" s="70">
        <v>75511.717247446286</v>
      </c>
      <c r="M48" s="70">
        <v>63904.536837701038</v>
      </c>
      <c r="N48" s="70">
        <v>60510.611799481943</v>
      </c>
      <c r="O48" s="70">
        <v>57242.86336163208</v>
      </c>
      <c r="P48" s="70">
        <v>53176.060596329386</v>
      </c>
      <c r="Q48" s="70">
        <v>34831.010781503908</v>
      </c>
      <c r="R48" s="70">
        <v>25923.530590016377</v>
      </c>
      <c r="S48" s="70">
        <v>24024.862340757849</v>
      </c>
      <c r="T48" s="70">
        <v>23676.216356822035</v>
      </c>
      <c r="U48" s="70">
        <v>18682.377406569321</v>
      </c>
      <c r="V48" s="70">
        <v>14221.60842456701</v>
      </c>
      <c r="W48" s="70">
        <v>11655.759089243766</v>
      </c>
      <c r="X48" s="70">
        <v>9779.429005369786</v>
      </c>
      <c r="Y48" s="70">
        <v>9840.9358569169272</v>
      </c>
      <c r="Z48" s="70">
        <v>6152.8496298508126</v>
      </c>
      <c r="AA48" s="70">
        <v>2959.4462682881008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200266.83799999999</v>
      </c>
      <c r="D52" s="8">
        <v>164675.34205758554</v>
      </c>
      <c r="E52" s="8">
        <v>109692.9600579308</v>
      </c>
      <c r="F52" s="8">
        <v>17873.41609126818</v>
      </c>
      <c r="G52" s="8">
        <v>10856.2360942131</v>
      </c>
      <c r="H52" s="8">
        <v>1.1593084100000001E-4</v>
      </c>
      <c r="I52" s="8">
        <v>1.0650604000000002E-4</v>
      </c>
      <c r="J52" s="8">
        <v>9.7272585999999989E-5</v>
      </c>
      <c r="K52" s="8">
        <v>5.12445263E-5</v>
      </c>
      <c r="L52" s="8">
        <v>1.7449835599999999E-5</v>
      </c>
      <c r="M52" s="8">
        <v>1.41812451E-5</v>
      </c>
      <c r="N52" s="8">
        <v>1.3172087700000001E-5</v>
      </c>
      <c r="O52" s="8">
        <v>1.2382980299999998E-5</v>
      </c>
      <c r="P52" s="8">
        <v>1.1704626499999999E-5</v>
      </c>
      <c r="Q52" s="8">
        <v>1.0854050699999999E-5</v>
      </c>
      <c r="R52" s="8">
        <v>9.7014240000000006E-6</v>
      </c>
      <c r="S52" s="8">
        <v>8.4658118000000008E-6</v>
      </c>
      <c r="T52" s="8">
        <v>7.9192252999999985E-6</v>
      </c>
      <c r="U52" s="8">
        <v>6.9970571000000001E-6</v>
      </c>
      <c r="V52" s="8">
        <v>5.4207909999999994E-6</v>
      </c>
      <c r="W52" s="8">
        <v>5.0549258000000001E-6</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36.386189999999999</v>
      </c>
      <c r="D54" s="8">
        <v>1.6335917000000001E-6</v>
      </c>
      <c r="E54" s="8">
        <v>823.14480000000003</v>
      </c>
      <c r="F54" s="8">
        <v>1431.8109999999999</v>
      </c>
      <c r="G54" s="8">
        <v>1658.7929999999999</v>
      </c>
      <c r="H54" s="8">
        <v>893.58280000000002</v>
      </c>
      <c r="I54" s="8">
        <v>1363.4014999999999</v>
      </c>
      <c r="J54" s="8">
        <v>562.58659999999998</v>
      </c>
      <c r="K54" s="8">
        <v>1485.3168000000001</v>
      </c>
      <c r="L54" s="8">
        <v>679.03700000000003</v>
      </c>
      <c r="M54" s="8">
        <v>597.34630000000004</v>
      </c>
      <c r="N54" s="8">
        <v>1367.3415</v>
      </c>
      <c r="O54" s="8">
        <v>904.7586</v>
      </c>
      <c r="P54" s="8">
        <v>0</v>
      </c>
      <c r="Q54" s="8">
        <v>0</v>
      </c>
      <c r="R54" s="8">
        <v>0</v>
      </c>
      <c r="S54" s="8">
        <v>0</v>
      </c>
      <c r="T54" s="8">
        <v>0</v>
      </c>
      <c r="U54" s="8">
        <v>0</v>
      </c>
      <c r="V54" s="8">
        <v>0</v>
      </c>
      <c r="W54" s="8">
        <v>0</v>
      </c>
      <c r="X54" s="8">
        <v>0</v>
      </c>
      <c r="Y54" s="8">
        <v>0</v>
      </c>
      <c r="Z54" s="8">
        <v>0</v>
      </c>
      <c r="AA54" s="8">
        <v>0</v>
      </c>
    </row>
    <row r="55" spans="1:27">
      <c r="A55" s="16" t="s">
        <v>25</v>
      </c>
      <c r="B55" s="16" t="s">
        <v>4</v>
      </c>
      <c r="C55" s="8">
        <v>68.922720219532991</v>
      </c>
      <c r="D55" s="8">
        <v>2.3826306265434001</v>
      </c>
      <c r="E55" s="8">
        <v>2254.2548574306461</v>
      </c>
      <c r="F55" s="8">
        <v>4213.1457661062341</v>
      </c>
      <c r="G55" s="8">
        <v>4001.4476094527722</v>
      </c>
      <c r="H55" s="8">
        <v>1791.9179631648799</v>
      </c>
      <c r="I55" s="8">
        <v>4995.9995645671324</v>
      </c>
      <c r="J55" s="8">
        <v>1582.6490577046116</v>
      </c>
      <c r="K55" s="8">
        <v>3009.6309388860091</v>
      </c>
      <c r="L55" s="8">
        <v>1525.2737335103795</v>
      </c>
      <c r="M55" s="8">
        <v>1212.6781343704056</v>
      </c>
      <c r="N55" s="8">
        <v>3829.7017953703098</v>
      </c>
      <c r="O55" s="8">
        <v>2431.4877579708941</v>
      </c>
      <c r="P55" s="8">
        <v>4116.9896863746326</v>
      </c>
      <c r="Q55" s="8">
        <v>3998.293906083386</v>
      </c>
      <c r="R55" s="8">
        <v>7663.6847961046078</v>
      </c>
      <c r="S55" s="8">
        <v>2185.6881451672284</v>
      </c>
      <c r="T55" s="8">
        <v>6668.0261273203723</v>
      </c>
      <c r="U55" s="8">
        <v>4264.8595751286557</v>
      </c>
      <c r="V55" s="8">
        <v>4154.886805395392</v>
      </c>
      <c r="W55" s="8">
        <v>6182.9278660539057</v>
      </c>
      <c r="X55" s="8">
        <v>2986.6604959815536</v>
      </c>
      <c r="Y55" s="8">
        <v>6404.7147267392147</v>
      </c>
      <c r="Z55" s="8">
        <v>5317.0411259280099</v>
      </c>
      <c r="AA55" s="8">
        <v>8092.2507383130951</v>
      </c>
    </row>
    <row r="56" spans="1:27">
      <c r="A56" s="16" t="s">
        <v>25</v>
      </c>
      <c r="B56" s="16" t="s">
        <v>2</v>
      </c>
      <c r="C56" s="8">
        <v>26699.210300000002</v>
      </c>
      <c r="D56" s="8">
        <v>20876.70362</v>
      </c>
      <c r="E56" s="8">
        <v>29266.112230000002</v>
      </c>
      <c r="F56" s="8">
        <v>22938.245559999999</v>
      </c>
      <c r="G56" s="8">
        <v>18360.15367</v>
      </c>
      <c r="H56" s="8">
        <v>17119.371360000001</v>
      </c>
      <c r="I56" s="8">
        <v>14618.153420000001</v>
      </c>
      <c r="J56" s="8">
        <v>16835.454830000002</v>
      </c>
      <c r="K56" s="8">
        <v>16025.1746</v>
      </c>
      <c r="L56" s="8">
        <v>14245.495480000001</v>
      </c>
      <c r="M56" s="8">
        <v>11146.651589999999</v>
      </c>
      <c r="N56" s="8">
        <v>15796.516360000001</v>
      </c>
      <c r="O56" s="8">
        <v>12358.005160000001</v>
      </c>
      <c r="P56" s="8">
        <v>9958.2639400000007</v>
      </c>
      <c r="Q56" s="8">
        <v>9243.5755100000006</v>
      </c>
      <c r="R56" s="8">
        <v>7943.8219600000011</v>
      </c>
      <c r="S56" s="8">
        <v>9085.5350199999993</v>
      </c>
      <c r="T56" s="8">
        <v>8700.7453399999995</v>
      </c>
      <c r="U56" s="8">
        <v>7746.7286799999993</v>
      </c>
      <c r="V56" s="8">
        <v>6069.0435499999994</v>
      </c>
      <c r="W56" s="8">
        <v>8552.8436899999997</v>
      </c>
      <c r="X56" s="8">
        <v>6713.1766299999999</v>
      </c>
      <c r="Y56" s="8">
        <v>5415.99611</v>
      </c>
      <c r="Z56" s="8">
        <v>5056.24089</v>
      </c>
      <c r="AA56" s="8">
        <v>4281.7067999999999</v>
      </c>
    </row>
    <row r="57" spans="1:27">
      <c r="A57" s="16" t="s">
        <v>25</v>
      </c>
      <c r="B57" s="16" t="s">
        <v>208</v>
      </c>
      <c r="C57" s="8">
        <v>6.872669876999999</v>
      </c>
      <c r="D57" s="8">
        <v>6.3060795833999999</v>
      </c>
      <c r="E57" s="8">
        <v>5.7843581350000006</v>
      </c>
      <c r="F57" s="8">
        <v>5.3069791143999989</v>
      </c>
      <c r="G57" s="8">
        <v>11.038701417</v>
      </c>
      <c r="H57" s="8">
        <v>28.927429595</v>
      </c>
      <c r="I57" s="8">
        <v>61.175363169999997</v>
      </c>
      <c r="J57" s="8">
        <v>106.34106643000001</v>
      </c>
      <c r="K57" s="8">
        <v>163.34311833999999</v>
      </c>
      <c r="L57" s="8">
        <v>191.32550599000001</v>
      </c>
      <c r="M57" s="8">
        <v>214.93776744000002</v>
      </c>
      <c r="N57" s="8">
        <v>234.28649596999998</v>
      </c>
      <c r="O57" s="8">
        <v>249.51793306000002</v>
      </c>
      <c r="P57" s="8">
        <v>260.75081867</v>
      </c>
      <c r="Q57" s="8">
        <v>268.39991840000005</v>
      </c>
      <c r="R57" s="8">
        <v>272.31322549999999</v>
      </c>
      <c r="S57" s="8">
        <v>277.38859709999997</v>
      </c>
      <c r="T57" s="8">
        <v>278.48415612000002</v>
      </c>
      <c r="U57" s="8">
        <v>275.70981884999998</v>
      </c>
      <c r="V57" s="8">
        <v>269.32584512</v>
      </c>
      <c r="W57" s="8">
        <v>260.37154807999997</v>
      </c>
      <c r="X57" s="8">
        <v>249.87168048000001</v>
      </c>
      <c r="Y57" s="8">
        <v>238.83806674000002</v>
      </c>
      <c r="Z57" s="8">
        <v>227.80671253</v>
      </c>
      <c r="AA57" s="8">
        <v>217.09388030000002</v>
      </c>
    </row>
    <row r="58" spans="1:27">
      <c r="A58" s="16" t="s">
        <v>25</v>
      </c>
      <c r="B58" s="16" t="s">
        <v>9</v>
      </c>
      <c r="C58" s="8">
        <v>0</v>
      </c>
      <c r="D58" s="8">
        <v>4.4992194669999995E-7</v>
      </c>
      <c r="E58" s="8">
        <v>126.125700972746</v>
      </c>
      <c r="F58" s="8">
        <v>785.88312590443957</v>
      </c>
      <c r="G58" s="8">
        <v>705.08951523682606</v>
      </c>
      <c r="H58" s="8">
        <v>833.58357076210916</v>
      </c>
      <c r="I58" s="8">
        <v>834.3578883400603</v>
      </c>
      <c r="J58" s="8">
        <v>974.06260149956813</v>
      </c>
      <c r="K58" s="8">
        <v>1254.3727926387089</v>
      </c>
      <c r="L58" s="8">
        <v>1326.1610825240357</v>
      </c>
      <c r="M58" s="8">
        <v>1334.5791577392861</v>
      </c>
      <c r="N58" s="8">
        <v>1222.9416984707088</v>
      </c>
      <c r="O58" s="8">
        <v>1243.5268858921572</v>
      </c>
      <c r="P58" s="8">
        <v>1197.8355657565473</v>
      </c>
      <c r="Q58" s="8">
        <v>1217.6678754713639</v>
      </c>
      <c r="R58" s="8">
        <v>1041.1424931765835</v>
      </c>
      <c r="S58" s="8">
        <v>1033.795092831326</v>
      </c>
      <c r="T58" s="8">
        <v>997.34856045575293</v>
      </c>
      <c r="U58" s="8">
        <v>1006.6440633421553</v>
      </c>
      <c r="V58" s="8">
        <v>999.46549747836036</v>
      </c>
      <c r="W58" s="8">
        <v>969.05668060057633</v>
      </c>
      <c r="X58" s="8">
        <v>940.96336778895488</v>
      </c>
      <c r="Y58" s="8">
        <v>841.7240714801892</v>
      </c>
      <c r="Z58" s="8">
        <v>854.42360249182389</v>
      </c>
      <c r="AA58" s="8">
        <v>743.83560930158148</v>
      </c>
    </row>
    <row r="59" spans="1:27">
      <c r="A59" s="16" t="s">
        <v>25</v>
      </c>
      <c r="B59" s="16" t="s">
        <v>8</v>
      </c>
      <c r="C59" s="8">
        <v>0</v>
      </c>
      <c r="D59" s="8">
        <v>6.9542916000000002E-8</v>
      </c>
      <c r="E59" s="8">
        <v>9.8940760999999992E-8</v>
      </c>
      <c r="F59" s="8">
        <v>33.748125411524903</v>
      </c>
      <c r="G59" s="8">
        <v>36.809402373144749</v>
      </c>
      <c r="H59" s="8">
        <v>33.917516328313539</v>
      </c>
      <c r="I59" s="8">
        <v>33.047523326538183</v>
      </c>
      <c r="J59" s="8">
        <v>30.760365289074528</v>
      </c>
      <c r="K59" s="8">
        <v>151.53816070220861</v>
      </c>
      <c r="L59" s="8">
        <v>153.6802006791259</v>
      </c>
      <c r="M59" s="8">
        <v>148.85594063264676</v>
      </c>
      <c r="N59" s="8">
        <v>133.66339057773888</v>
      </c>
      <c r="O59" s="8">
        <v>122.69544554521909</v>
      </c>
      <c r="P59" s="8">
        <v>104.70419051326475</v>
      </c>
      <c r="Q59" s="8">
        <v>100.2889454630681</v>
      </c>
      <c r="R59" s="8">
        <v>95.749640457864558</v>
      </c>
      <c r="S59" s="8">
        <v>88.478110418056531</v>
      </c>
      <c r="T59" s="8">
        <v>84.113480389886206</v>
      </c>
      <c r="U59" s="8">
        <v>85.091620372669283</v>
      </c>
      <c r="V59" s="8">
        <v>83.494305347612595</v>
      </c>
      <c r="W59" s="8">
        <v>70.939016388701575</v>
      </c>
      <c r="X59" s="8">
        <v>64.261902361994686</v>
      </c>
      <c r="Y59" s="8">
        <v>60.967508378821044</v>
      </c>
      <c r="Z59" s="8">
        <v>58.034450340485542</v>
      </c>
      <c r="AA59" s="8">
        <v>56.382980336649254</v>
      </c>
    </row>
    <row r="60" spans="1:27">
      <c r="A60" s="16" t="s">
        <v>25</v>
      </c>
      <c r="B60" s="16" t="s">
        <v>84</v>
      </c>
      <c r="C60" s="8">
        <v>0</v>
      </c>
      <c r="D60" s="8">
        <v>1.48726407E-6</v>
      </c>
      <c r="E60" s="8">
        <v>1.8582206699999999E-6</v>
      </c>
      <c r="F60" s="8">
        <v>386.10898270218985</v>
      </c>
      <c r="G60" s="8">
        <v>397.58133280078005</v>
      </c>
      <c r="H60" s="8">
        <v>337.69042284372057</v>
      </c>
      <c r="I60" s="8">
        <v>351.77389257870368</v>
      </c>
      <c r="J60" s="8">
        <v>314.86930243590979</v>
      </c>
      <c r="K60" s="8">
        <v>292.10814949346894</v>
      </c>
      <c r="L60" s="8">
        <v>279.23860852553594</v>
      </c>
      <c r="M60" s="8">
        <v>266.89045726675533</v>
      </c>
      <c r="N60" s="8">
        <v>238.079538895805</v>
      </c>
      <c r="O60" s="8">
        <v>215.66374270840777</v>
      </c>
      <c r="P60" s="8">
        <v>176.32137668434433</v>
      </c>
      <c r="Q60" s="8">
        <v>145.6976135082019</v>
      </c>
      <c r="R60" s="8">
        <v>133.19065141084582</v>
      </c>
      <c r="S60" s="8">
        <v>135.66976908077299</v>
      </c>
      <c r="T60" s="8">
        <v>112.8183015116384</v>
      </c>
      <c r="U60" s="8">
        <v>96.050832538725999</v>
      </c>
      <c r="V60" s="8">
        <v>104.2815148801519</v>
      </c>
      <c r="W60" s="8">
        <v>97.151721176172401</v>
      </c>
      <c r="X60" s="8">
        <v>70.794589129822199</v>
      </c>
      <c r="Y60" s="8">
        <v>65.647703402149304</v>
      </c>
      <c r="Z60" s="8">
        <v>5.1198590220545892</v>
      </c>
      <c r="AA60" s="8">
        <v>6.1897211288591008</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227078.22988009651</v>
      </c>
      <c r="D63" s="70">
        <v>185560.73439143578</v>
      </c>
      <c r="E63" s="70">
        <v>142168.38200642634</v>
      </c>
      <c r="F63" s="70">
        <v>47667.66563050697</v>
      </c>
      <c r="G63" s="70">
        <v>36027.149325493621</v>
      </c>
      <c r="H63" s="70">
        <v>21038.991178624867</v>
      </c>
      <c r="I63" s="70">
        <v>22257.909258488478</v>
      </c>
      <c r="J63" s="70">
        <v>20406.723920631754</v>
      </c>
      <c r="K63" s="70">
        <v>22381.484611304921</v>
      </c>
      <c r="L63" s="70">
        <v>18400.211628678913</v>
      </c>
      <c r="M63" s="70">
        <v>14921.93936163034</v>
      </c>
      <c r="N63" s="70">
        <v>22822.530792456651</v>
      </c>
      <c r="O63" s="70">
        <v>17525.655537559654</v>
      </c>
      <c r="P63" s="70">
        <v>15814.865589703415</v>
      </c>
      <c r="Q63" s="70">
        <v>14973.923779780072</v>
      </c>
      <c r="R63" s="70">
        <v>17149.902776351326</v>
      </c>
      <c r="S63" s="70">
        <v>12806.554743063194</v>
      </c>
      <c r="T63" s="70">
        <v>16841.535973716873</v>
      </c>
      <c r="U63" s="70">
        <v>13475.084597229263</v>
      </c>
      <c r="V63" s="70">
        <v>11680.497523642307</v>
      </c>
      <c r="W63" s="70">
        <v>16133.290527354282</v>
      </c>
      <c r="X63" s="70">
        <v>11025.728665742326</v>
      </c>
      <c r="Y63" s="70">
        <v>13027.888186740374</v>
      </c>
      <c r="Z63" s="70">
        <v>11518.666640312373</v>
      </c>
      <c r="AA63" s="70">
        <v>13397.459729380185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12218.1392</v>
      </c>
      <c r="D68" s="8">
        <v>6739.6049593697398</v>
      </c>
      <c r="E68" s="8">
        <v>14649.21900270466</v>
      </c>
      <c r="F68" s="8">
        <v>12750.402002410583</v>
      </c>
      <c r="G68" s="8">
        <v>13559.903003345526</v>
      </c>
      <c r="H68" s="8">
        <v>11102.429003240641</v>
      </c>
      <c r="I68" s="8">
        <v>11207.804005158876</v>
      </c>
      <c r="J68" s="8">
        <v>11446.687005484351</v>
      </c>
      <c r="K68" s="8">
        <v>9683.4070049620132</v>
      </c>
      <c r="L68" s="8">
        <v>6371.9820044589487</v>
      </c>
      <c r="M68" s="8">
        <v>6238.0150041907364</v>
      </c>
      <c r="N68" s="8">
        <v>8.0406709999999998E-6</v>
      </c>
      <c r="O68" s="8">
        <v>7.4784509999999998E-6</v>
      </c>
      <c r="P68" s="8">
        <v>6.909972E-6</v>
      </c>
      <c r="Q68" s="8">
        <v>6.3996539999999999E-6</v>
      </c>
      <c r="R68" s="8">
        <v>5.9080790000000003E-6</v>
      </c>
      <c r="S68" s="8">
        <v>5.7279671999999996E-6</v>
      </c>
      <c r="T68" s="8">
        <v>5.737795E-6</v>
      </c>
      <c r="U68" s="8">
        <v>5.1178554999999997E-6</v>
      </c>
      <c r="V68" s="8">
        <v>4.8368650000000003E-6</v>
      </c>
      <c r="W68" s="8">
        <v>4.6473560000000002E-6</v>
      </c>
      <c r="X68" s="8">
        <v>4.3497602000000007E-6</v>
      </c>
      <c r="Y68" s="8">
        <v>4.0687539999999999E-6</v>
      </c>
      <c r="Z68" s="8">
        <v>3.7757632999999998E-6</v>
      </c>
      <c r="AA68" s="8">
        <v>1.4344528000000001E-5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8984.8601561488813</v>
      </c>
      <c r="D70" s="8">
        <v>182.14752947812198</v>
      </c>
      <c r="E70" s="8">
        <v>3841.5020444729084</v>
      </c>
      <c r="F70" s="8">
        <v>6299.7649306218391</v>
      </c>
      <c r="G70" s="8">
        <v>5151.8851545454154</v>
      </c>
      <c r="H70" s="8">
        <v>4519.5193537080468</v>
      </c>
      <c r="I70" s="8">
        <v>4997.694817601162</v>
      </c>
      <c r="J70" s="8">
        <v>3709.6533240840031</v>
      </c>
      <c r="K70" s="8">
        <v>3699.8930325809097</v>
      </c>
      <c r="L70" s="8">
        <v>1801.8432610481498</v>
      </c>
      <c r="M70" s="8">
        <v>1833.2218035034321</v>
      </c>
      <c r="N70" s="8">
        <v>2763.1344953016478</v>
      </c>
      <c r="O70" s="8">
        <v>3277.152499488916</v>
      </c>
      <c r="P70" s="8">
        <v>3458.0645993430289</v>
      </c>
      <c r="Q70" s="8">
        <v>3020.7238852402165</v>
      </c>
      <c r="R70" s="8">
        <v>2801.7162803310866</v>
      </c>
      <c r="S70" s="8">
        <v>2105.0966992061226</v>
      </c>
      <c r="T70" s="8">
        <v>2937.4226247686006</v>
      </c>
      <c r="U70" s="8">
        <v>948.72932063125495</v>
      </c>
      <c r="V70" s="8">
        <v>961.07665739178208</v>
      </c>
      <c r="W70" s="8">
        <v>1127.5331886993672</v>
      </c>
      <c r="X70" s="8">
        <v>1148.0408113731091</v>
      </c>
      <c r="Y70" s="8">
        <v>1163.4452866001914</v>
      </c>
      <c r="Z70" s="8">
        <v>1113.6938014304842</v>
      </c>
      <c r="AA70" s="8">
        <v>1550.8447334844352</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0.71472217745</v>
      </c>
      <c r="D72" s="8">
        <v>0.65570555235999994</v>
      </c>
      <c r="E72" s="8">
        <v>0.60151020509999986</v>
      </c>
      <c r="F72" s="8">
        <v>75.988600405299991</v>
      </c>
      <c r="G72" s="8">
        <v>71.241923089699995</v>
      </c>
      <c r="H72" s="8">
        <v>67.389473280600001</v>
      </c>
      <c r="I72" s="8">
        <v>64.842137518000001</v>
      </c>
      <c r="J72" s="8">
        <v>63.346556911</v>
      </c>
      <c r="K72" s="8">
        <v>62.861196454000002</v>
      </c>
      <c r="L72" s="8">
        <v>61.142463814999999</v>
      </c>
      <c r="M72" s="8">
        <v>59.444989471</v>
      </c>
      <c r="N72" s="8">
        <v>57.728342555000005</v>
      </c>
      <c r="O72" s="8">
        <v>55.983794076999999</v>
      </c>
      <c r="P72" s="8">
        <v>54.155615972</v>
      </c>
      <c r="Q72" s="8">
        <v>52.19745970000001</v>
      </c>
      <c r="R72" s="8">
        <v>50.227970433000003</v>
      </c>
      <c r="S72" s="8">
        <v>60.889443460000003</v>
      </c>
      <c r="T72" s="8">
        <v>59.860883042999994</v>
      </c>
      <c r="U72" s="8">
        <v>58.923956870000005</v>
      </c>
      <c r="V72" s="8">
        <v>57.997515843000002</v>
      </c>
      <c r="W72" s="8">
        <v>57.145814116000004</v>
      </c>
      <c r="X72" s="8">
        <v>56.348519233999994</v>
      </c>
      <c r="Y72" s="8">
        <v>55.322246974999999</v>
      </c>
      <c r="Z72" s="8">
        <v>53.999197649999999</v>
      </c>
      <c r="AA72" s="8">
        <v>52.384558745</v>
      </c>
    </row>
    <row r="73" spans="1:27">
      <c r="A73" s="16" t="s">
        <v>26</v>
      </c>
      <c r="B73" s="16" t="s">
        <v>9</v>
      </c>
      <c r="C73" s="8">
        <v>0</v>
      </c>
      <c r="D73" s="8">
        <v>4.4286584999999992E-7</v>
      </c>
      <c r="E73" s="8">
        <v>6.7098978900000024E-7</v>
      </c>
      <c r="F73" s="8">
        <v>11.145498327461185</v>
      </c>
      <c r="G73" s="8">
        <v>10.189065728240161</v>
      </c>
      <c r="H73" s="8">
        <v>10.171794409789866</v>
      </c>
      <c r="I73" s="8">
        <v>8.5134158481826336</v>
      </c>
      <c r="J73" s="8">
        <v>8.7201336211672462</v>
      </c>
      <c r="K73" s="8">
        <v>7.0828658223443846</v>
      </c>
      <c r="L73" s="8">
        <v>8.10286267861499</v>
      </c>
      <c r="M73" s="8">
        <v>41.402227234801288</v>
      </c>
      <c r="N73" s="8">
        <v>192.52292363473092</v>
      </c>
      <c r="O73" s="8">
        <v>211.15923720729873</v>
      </c>
      <c r="P73" s="8">
        <v>207.75516896861649</v>
      </c>
      <c r="Q73" s="8">
        <v>212.17450452027015</v>
      </c>
      <c r="R73" s="8">
        <v>187.79594591990582</v>
      </c>
      <c r="S73" s="8">
        <v>189.63749358613833</v>
      </c>
      <c r="T73" s="8">
        <v>160.39472149621801</v>
      </c>
      <c r="U73" s="8">
        <v>202.13434784740195</v>
      </c>
      <c r="V73" s="8">
        <v>195.95787372270442</v>
      </c>
      <c r="W73" s="8">
        <v>193.73147408299675</v>
      </c>
      <c r="X73" s="8">
        <v>182.61674431048706</v>
      </c>
      <c r="Y73" s="8">
        <v>170.08830928562992</v>
      </c>
      <c r="Z73" s="8">
        <v>170.48396230219214</v>
      </c>
      <c r="AA73" s="8">
        <v>148.13169757381567</v>
      </c>
    </row>
    <row r="74" spans="1:27">
      <c r="A74" s="16" t="s">
        <v>26</v>
      </c>
      <c r="B74" s="16" t="s">
        <v>8</v>
      </c>
      <c r="C74" s="8">
        <v>0</v>
      </c>
      <c r="D74" s="8">
        <v>1.137597745E-7</v>
      </c>
      <c r="E74" s="8">
        <v>1.8354672899999999E-7</v>
      </c>
      <c r="F74" s="8">
        <v>66.947472670919126</v>
      </c>
      <c r="G74" s="8">
        <v>58.033529430873926</v>
      </c>
      <c r="H74" s="8">
        <v>55.77040418885484</v>
      </c>
      <c r="I74" s="8">
        <v>48.877282084853057</v>
      </c>
      <c r="J74" s="8">
        <v>45.116171855266465</v>
      </c>
      <c r="K74" s="8">
        <v>46.595333700299825</v>
      </c>
      <c r="L74" s="8">
        <v>44.297611590931524</v>
      </c>
      <c r="M74" s="8">
        <v>44.543511515806998</v>
      </c>
      <c r="N74" s="8">
        <v>44.818618335915055</v>
      </c>
      <c r="O74" s="8">
        <v>39.151366374273152</v>
      </c>
      <c r="P74" s="8">
        <v>35.709236764791051</v>
      </c>
      <c r="Q74" s="8">
        <v>35.557115843354708</v>
      </c>
      <c r="R74" s="8">
        <v>56.325228284959579</v>
      </c>
      <c r="S74" s="8">
        <v>53.284133218843799</v>
      </c>
      <c r="T74" s="8">
        <v>102.30321584159945</v>
      </c>
      <c r="U74" s="8">
        <v>98.907939738583238</v>
      </c>
      <c r="V74" s="8">
        <v>101.10174271537998</v>
      </c>
      <c r="W74" s="8">
        <v>90.945059647766428</v>
      </c>
      <c r="X74" s="8">
        <v>78.931998610257665</v>
      </c>
      <c r="Y74" s="8">
        <v>70.440188602067948</v>
      </c>
      <c r="Z74" s="8">
        <v>70.812655566723237</v>
      </c>
      <c r="AA74" s="8">
        <v>65.746261537695446</v>
      </c>
    </row>
    <row r="75" spans="1:27">
      <c r="A75" s="16" t="s">
        <v>26</v>
      </c>
      <c r="B75" s="16" t="s">
        <v>84</v>
      </c>
      <c r="C75" s="8">
        <v>0</v>
      </c>
      <c r="D75" s="8">
        <v>1.0493438400000001E-6</v>
      </c>
      <c r="E75" s="8">
        <v>1.3969292900000001E-6</v>
      </c>
      <c r="F75" s="8">
        <v>97.371691900294692</v>
      </c>
      <c r="G75" s="8">
        <v>92.750957906289997</v>
      </c>
      <c r="H75" s="8">
        <v>82.536864330126406</v>
      </c>
      <c r="I75" s="8">
        <v>81.244579768218003</v>
      </c>
      <c r="J75" s="8">
        <v>75.251988161040998</v>
      </c>
      <c r="K75" s="8">
        <v>66.600171512436404</v>
      </c>
      <c r="L75" s="8">
        <v>63.901269184823107</v>
      </c>
      <c r="M75" s="8">
        <v>59.359425634511595</v>
      </c>
      <c r="N75" s="8">
        <v>53.4109568703728</v>
      </c>
      <c r="O75" s="8">
        <v>48.784560994279495</v>
      </c>
      <c r="P75" s="8">
        <v>42.759138807349501</v>
      </c>
      <c r="Q75" s="8">
        <v>34.515560888489006</v>
      </c>
      <c r="R75" s="8">
        <v>44.520227473777396</v>
      </c>
      <c r="S75" s="8">
        <v>41.830527014563003</v>
      </c>
      <c r="T75" s="8">
        <v>39.248734030381009</v>
      </c>
      <c r="U75" s="8">
        <v>33.890929178655703</v>
      </c>
      <c r="V75" s="8">
        <v>35.3748989768646</v>
      </c>
      <c r="W75" s="8">
        <v>32.265656676151501</v>
      </c>
      <c r="X75" s="8">
        <v>26.101016628209297</v>
      </c>
      <c r="Y75" s="8">
        <v>23.298894488047701</v>
      </c>
      <c r="Z75" s="8">
        <v>6.2527627566208999</v>
      </c>
      <c r="AA75" s="8">
        <v>11.246251028306398</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21203.714078326331</v>
      </c>
      <c r="D78" s="70">
        <v>6922.4081960061912</v>
      </c>
      <c r="E78" s="70">
        <v>18491.322559634133</v>
      </c>
      <c r="F78" s="70">
        <v>19301.620196336396</v>
      </c>
      <c r="G78" s="70">
        <v>18944.003634046043</v>
      </c>
      <c r="H78" s="70">
        <v>15837.816893158059</v>
      </c>
      <c r="I78" s="70">
        <v>16408.976237979292</v>
      </c>
      <c r="J78" s="70">
        <v>15348.775180116829</v>
      </c>
      <c r="K78" s="70">
        <v>13566.439605032001</v>
      </c>
      <c r="L78" s="70">
        <v>8351.2694727764683</v>
      </c>
      <c r="M78" s="70">
        <v>8275.9869615502867</v>
      </c>
      <c r="N78" s="70">
        <v>3111.6153447383376</v>
      </c>
      <c r="O78" s="70">
        <v>3632.2314656202184</v>
      </c>
      <c r="P78" s="70">
        <v>3798.443766765758</v>
      </c>
      <c r="Q78" s="70">
        <v>3355.1685325919839</v>
      </c>
      <c r="R78" s="70">
        <v>3140.5856583508084</v>
      </c>
      <c r="S78" s="70">
        <v>2450.7383022136346</v>
      </c>
      <c r="T78" s="70">
        <v>3299.2301849175942</v>
      </c>
      <c r="U78" s="70">
        <v>1342.5864993837513</v>
      </c>
      <c r="V78" s="70">
        <v>1351.508693486596</v>
      </c>
      <c r="W78" s="70">
        <v>1501.6211978696381</v>
      </c>
      <c r="X78" s="70">
        <v>1492.0390945058232</v>
      </c>
      <c r="Y78" s="70">
        <v>1482.594930019691</v>
      </c>
      <c r="Z78" s="70">
        <v>1415.2423834817839</v>
      </c>
      <c r="AA78" s="70">
        <v>1828.3535167137809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1.3763565E-6</v>
      </c>
      <c r="E83" s="8">
        <v>1.2891176E-6</v>
      </c>
      <c r="F83" s="8">
        <v>1.0948370000000001E-6</v>
      </c>
      <c r="G83" s="8">
        <v>1.9956913E-6</v>
      </c>
      <c r="H83" s="8">
        <v>1.9053251E-6</v>
      </c>
      <c r="I83" s="8">
        <v>2.51265E-6</v>
      </c>
      <c r="J83" s="8">
        <v>2.3889129999999998E-6</v>
      </c>
      <c r="K83" s="8">
        <v>2.2336311999999998E-6</v>
      </c>
      <c r="L83" s="8">
        <v>2.1868315999999998E-6</v>
      </c>
      <c r="M83" s="8">
        <v>2.0511672E-6</v>
      </c>
      <c r="N83" s="8">
        <v>2.4873071999999997E-6</v>
      </c>
      <c r="O83" s="8">
        <v>2.3257667000000002E-6</v>
      </c>
      <c r="P83" s="8">
        <v>2.2695037000000003E-6</v>
      </c>
      <c r="Q83" s="8">
        <v>2.110907E-6</v>
      </c>
      <c r="R83" s="8">
        <v>2.091354E-6</v>
      </c>
      <c r="S83" s="8">
        <v>1.9667069999999997E-6</v>
      </c>
      <c r="T83" s="8">
        <v>1.8348282999999999E-6</v>
      </c>
      <c r="U83" s="8">
        <v>1.8323171999999999E-6</v>
      </c>
      <c r="V83" s="8">
        <v>1.7130423000000001E-6</v>
      </c>
      <c r="W83" s="8">
        <v>1.7120349000000001E-6</v>
      </c>
      <c r="X83" s="8">
        <v>1.6007344E-6</v>
      </c>
      <c r="Y83" s="8">
        <v>1.7026576E-6</v>
      </c>
      <c r="Z83" s="8">
        <v>1.5916059999999999E-6</v>
      </c>
      <c r="AA83" s="8">
        <v>2.5400724000000003E-6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3.0895100000000001E-6</v>
      </c>
      <c r="D85" s="8">
        <v>5.0581696000000008E-6</v>
      </c>
      <c r="E85" s="8">
        <v>4.8577400500000003E-6</v>
      </c>
      <c r="F85" s="8">
        <v>7.9626221010941691</v>
      </c>
      <c r="G85" s="8">
        <v>13.753731114717002</v>
      </c>
      <c r="H85" s="8">
        <v>16.4616396304795</v>
      </c>
      <c r="I85" s="8">
        <v>58.544360655237803</v>
      </c>
      <c r="J85" s="8">
        <v>4.3528953717293</v>
      </c>
      <c r="K85" s="8">
        <v>322.23778387722524</v>
      </c>
      <c r="L85" s="8">
        <v>172.1719753071919</v>
      </c>
      <c r="M85" s="8">
        <v>275.51474095957946</v>
      </c>
      <c r="N85" s="8">
        <v>401.53557823132758</v>
      </c>
      <c r="O85" s="8">
        <v>485.69814585138886</v>
      </c>
      <c r="P85" s="8">
        <v>484.93641813662316</v>
      </c>
      <c r="Q85" s="8">
        <v>153.299238344906</v>
      </c>
      <c r="R85" s="8">
        <v>126.90000690475979</v>
      </c>
      <c r="S85" s="8">
        <v>122.03749408876409</v>
      </c>
      <c r="T85" s="8">
        <v>229.2652088650384</v>
      </c>
      <c r="U85" s="8">
        <v>118.1467715871145</v>
      </c>
      <c r="V85" s="8">
        <v>149.59498513773508</v>
      </c>
      <c r="W85" s="8">
        <v>106.697987505141</v>
      </c>
      <c r="X85" s="8">
        <v>144.95017530301871</v>
      </c>
      <c r="Y85" s="8">
        <v>121.35168908290568</v>
      </c>
      <c r="Z85" s="8">
        <v>108.30789664342109</v>
      </c>
      <c r="AA85" s="8">
        <v>8.2339824999999999E-6</v>
      </c>
    </row>
    <row r="86" spans="1:27">
      <c r="A86" s="16" t="s">
        <v>27</v>
      </c>
      <c r="B86" s="16" t="s">
        <v>2</v>
      </c>
      <c r="C86" s="8">
        <v>82359.42</v>
      </c>
      <c r="D86" s="8">
        <v>59901.677449999996</v>
      </c>
      <c r="E86" s="8">
        <v>57930.615859999991</v>
      </c>
      <c r="F86" s="8">
        <v>64182.570449999992</v>
      </c>
      <c r="G86" s="8">
        <v>58822.083700000003</v>
      </c>
      <c r="H86" s="8">
        <v>51369.948239999998</v>
      </c>
      <c r="I86" s="8">
        <v>46924.6783</v>
      </c>
      <c r="J86" s="8">
        <v>44524.182549999998</v>
      </c>
      <c r="K86" s="8">
        <v>44794.035849999993</v>
      </c>
      <c r="L86" s="8">
        <v>36967.255849999994</v>
      </c>
      <c r="M86" s="8">
        <v>32858.468240000002</v>
      </c>
      <c r="N86" s="8">
        <v>36475.174450000006</v>
      </c>
      <c r="O86" s="8">
        <v>32349.390650000001</v>
      </c>
      <c r="P86" s="8">
        <v>27443.383679999999</v>
      </c>
      <c r="Q86" s="8">
        <v>23443.037400000001</v>
      </c>
      <c r="R86" s="8">
        <v>22288.222770000004</v>
      </c>
      <c r="S86" s="8">
        <v>22652.994899999998</v>
      </c>
      <c r="T86" s="8">
        <v>21645.923039999998</v>
      </c>
      <c r="U86" s="8">
        <v>17781.811860000002</v>
      </c>
      <c r="V86" s="8">
        <v>17433.615409999995</v>
      </c>
      <c r="W86" s="8">
        <v>18179.739349999996</v>
      </c>
      <c r="X86" s="8">
        <v>15693.136440000002</v>
      </c>
      <c r="Y86" s="8">
        <v>13705.21668</v>
      </c>
      <c r="Z86" s="8">
        <v>12721.21443</v>
      </c>
      <c r="AA86" s="8">
        <v>13042.671209999999</v>
      </c>
    </row>
    <row r="87" spans="1:27">
      <c r="A87" s="16" t="s">
        <v>27</v>
      </c>
      <c r="B87" s="16" t="s">
        <v>208</v>
      </c>
      <c r="C87" s="8">
        <v>0</v>
      </c>
      <c r="D87" s="8">
        <v>0</v>
      </c>
      <c r="E87" s="8">
        <v>0</v>
      </c>
      <c r="F87" s="8">
        <v>0</v>
      </c>
      <c r="G87" s="8">
        <v>7.6166477289999994</v>
      </c>
      <c r="H87" s="8">
        <v>14.242005731999999</v>
      </c>
      <c r="I87" s="8">
        <v>20.072187387000003</v>
      </c>
      <c r="J87" s="8">
        <v>25.267001013000002</v>
      </c>
      <c r="K87" s="8">
        <v>29.933898872</v>
      </c>
      <c r="L87" s="8">
        <v>28.446981022999999</v>
      </c>
      <c r="M87" s="8">
        <v>27.06051643</v>
      </c>
      <c r="N87" s="8">
        <v>25.747914544</v>
      </c>
      <c r="O87" s="8">
        <v>24.490255397000002</v>
      </c>
      <c r="P87" s="8">
        <v>23.268979979000001</v>
      </c>
      <c r="Q87" s="8">
        <v>22.108400312000001</v>
      </c>
      <c r="R87" s="8">
        <v>21.137335845000003</v>
      </c>
      <c r="S87" s="8">
        <v>20.664164943999999</v>
      </c>
      <c r="T87" s="8">
        <v>20.245963677999999</v>
      </c>
      <c r="U87" s="8">
        <v>19.861604843999999</v>
      </c>
      <c r="V87" s="8">
        <v>19.440919576999999</v>
      </c>
      <c r="W87" s="8">
        <v>18.801678764000002</v>
      </c>
      <c r="X87" s="8">
        <v>18.011152438</v>
      </c>
      <c r="Y87" s="8">
        <v>17.124492790000001</v>
      </c>
      <c r="Z87" s="8">
        <v>16.190039014</v>
      </c>
      <c r="AA87" s="8">
        <v>15.272960189999999</v>
      </c>
    </row>
    <row r="88" spans="1:27">
      <c r="A88" s="16" t="s">
        <v>27</v>
      </c>
      <c r="B88" s="16" t="s">
        <v>9</v>
      </c>
      <c r="C88" s="8">
        <v>0</v>
      </c>
      <c r="D88" s="8">
        <v>182.17303057527573</v>
      </c>
      <c r="E88" s="8">
        <v>241.10233696285064</v>
      </c>
      <c r="F88" s="8">
        <v>296.71215360940846</v>
      </c>
      <c r="G88" s="8">
        <v>311.6010686148399</v>
      </c>
      <c r="H88" s="8">
        <v>338.04186063039936</v>
      </c>
      <c r="I88" s="8">
        <v>321.21523458628127</v>
      </c>
      <c r="J88" s="8">
        <v>329.45694056746186</v>
      </c>
      <c r="K88" s="8">
        <v>322.76558461775625</v>
      </c>
      <c r="L88" s="8">
        <v>315.36797358141035</v>
      </c>
      <c r="M88" s="8">
        <v>317.73933080055644</v>
      </c>
      <c r="N88" s="8">
        <v>294.89492784258823</v>
      </c>
      <c r="O88" s="8">
        <v>291.33661451163817</v>
      </c>
      <c r="P88" s="8">
        <v>247.89961206114936</v>
      </c>
      <c r="Q88" s="8">
        <v>241.71646578671778</v>
      </c>
      <c r="R88" s="8">
        <v>215.10313052294674</v>
      </c>
      <c r="S88" s="8">
        <v>215.30290346502451</v>
      </c>
      <c r="T88" s="8">
        <v>200.41356129019024</v>
      </c>
      <c r="U88" s="8">
        <v>193.0137280555862</v>
      </c>
      <c r="V88" s="8">
        <v>186.66807708148326</v>
      </c>
      <c r="W88" s="8">
        <v>169.27626188904469</v>
      </c>
      <c r="X88" s="8">
        <v>160.46429364084378</v>
      </c>
      <c r="Y88" s="8">
        <v>135.8716442327742</v>
      </c>
      <c r="Z88" s="8">
        <v>135.7759091495619</v>
      </c>
      <c r="AA88" s="8">
        <v>132.47716504856803</v>
      </c>
    </row>
    <row r="89" spans="1:27">
      <c r="A89" s="16" t="s">
        <v>27</v>
      </c>
      <c r="B89" s="16" t="s">
        <v>8</v>
      </c>
      <c r="C89" s="8">
        <v>0</v>
      </c>
      <c r="D89" s="8">
        <v>5.0068968999999997E-8</v>
      </c>
      <c r="E89" s="8">
        <v>7.1906998999999993E-8</v>
      </c>
      <c r="F89" s="8">
        <v>1.4416066400000001E-7</v>
      </c>
      <c r="G89" s="8">
        <v>1.48495326E-7</v>
      </c>
      <c r="H89" s="8">
        <v>1.4594839099999999E-7</v>
      </c>
      <c r="I89" s="8">
        <v>1.4679801299999998E-7</v>
      </c>
      <c r="J89" s="8">
        <v>1.3376774400000001E-7</v>
      </c>
      <c r="K89" s="8">
        <v>1.18151363E-7</v>
      </c>
      <c r="L89" s="8">
        <v>1.4773752400000002E-7</v>
      </c>
      <c r="M89" s="8">
        <v>1.3821946899999998E-7</v>
      </c>
      <c r="N89" s="8">
        <v>1.7066948200000001E-7</v>
      </c>
      <c r="O89" s="8">
        <v>1.5915851E-7</v>
      </c>
      <c r="P89" s="8">
        <v>2.4492961299999998E-7</v>
      </c>
      <c r="Q89" s="8">
        <v>2.2509726300000002E-7</v>
      </c>
      <c r="R89" s="8">
        <v>2.23013909E-7</v>
      </c>
      <c r="S89" s="8">
        <v>2.1164199399999999E-7</v>
      </c>
      <c r="T89" s="8">
        <v>1.9018387100000001E-7</v>
      </c>
      <c r="U89" s="8">
        <v>1.8250446100000001E-7</v>
      </c>
      <c r="V89" s="8">
        <v>1.6894260500000003E-7</v>
      </c>
      <c r="W89" s="8">
        <v>1.6923267599999998E-7</v>
      </c>
      <c r="X89" s="8">
        <v>1.55137163E-7</v>
      </c>
      <c r="Y89" s="8">
        <v>1.6238945199999998E-7</v>
      </c>
      <c r="Z89" s="8">
        <v>1.45785408E-7</v>
      </c>
      <c r="AA89" s="8">
        <v>1.40897214E-7</v>
      </c>
    </row>
    <row r="90" spans="1:27">
      <c r="A90" s="16" t="s">
        <v>27</v>
      </c>
      <c r="B90" s="16" t="s">
        <v>84</v>
      </c>
      <c r="C90" s="8">
        <v>0</v>
      </c>
      <c r="D90" s="8">
        <v>9.2417983000000008E-7</v>
      </c>
      <c r="E90" s="8">
        <v>1.07132936E-6</v>
      </c>
      <c r="F90" s="8">
        <v>2.8289988299999997E-6</v>
      </c>
      <c r="G90" s="8">
        <v>2.8518413599999996E-6</v>
      </c>
      <c r="H90" s="8">
        <v>3.2074658399999995E-6</v>
      </c>
      <c r="I90" s="8">
        <v>2.6603447000000001E-6</v>
      </c>
      <c r="J90" s="8">
        <v>2.6647934700000001E-6</v>
      </c>
      <c r="K90" s="8">
        <v>2.9440140000000005E-6</v>
      </c>
      <c r="L90" s="8">
        <v>3.0256346000000005E-6</v>
      </c>
      <c r="M90" s="8">
        <v>2.7458986999999998E-6</v>
      </c>
      <c r="N90" s="8">
        <v>2.8109661599999999E-6</v>
      </c>
      <c r="O90" s="8">
        <v>2.6381354600000001E-6</v>
      </c>
      <c r="P90" s="8">
        <v>3.4393247000000005E-6</v>
      </c>
      <c r="Q90" s="8">
        <v>3.2617807000000001E-6</v>
      </c>
      <c r="R90" s="8">
        <v>4.0656058999999995E-6</v>
      </c>
      <c r="S90" s="8">
        <v>3.6442539000000001E-6</v>
      </c>
      <c r="T90" s="8">
        <v>3.6506597000000004E-6</v>
      </c>
      <c r="U90" s="8">
        <v>3.6646676E-6</v>
      </c>
      <c r="V90" s="8">
        <v>3.4395999000000001E-6</v>
      </c>
      <c r="W90" s="8">
        <v>3.2149857400000001E-6</v>
      </c>
      <c r="X90" s="8">
        <v>2.8561142400000001E-6</v>
      </c>
      <c r="Y90" s="8">
        <v>2.6548937499999998E-6</v>
      </c>
      <c r="Z90" s="8">
        <v>2.8103275000000002E-6</v>
      </c>
      <c r="AA90" s="8">
        <v>2.7186720999999995E-6</v>
      </c>
    </row>
    <row r="91" spans="1:27">
      <c r="A91" s="16" t="s">
        <v>27</v>
      </c>
      <c r="B91" s="16" t="s">
        <v>187</v>
      </c>
      <c r="C91" s="8">
        <v>0</v>
      </c>
      <c r="D91" s="8">
        <v>0</v>
      </c>
      <c r="E91" s="8">
        <v>2.53556555E-7</v>
      </c>
      <c r="F91" s="8">
        <v>4.3340571000000002E-7</v>
      </c>
      <c r="G91" s="8">
        <v>4.2799071999999997E-7</v>
      </c>
      <c r="H91" s="8">
        <v>4.2783000999999997E-7</v>
      </c>
      <c r="I91" s="8">
        <v>4.1559373000000001E-7</v>
      </c>
      <c r="J91" s="8">
        <v>4.4430168999999996E-7</v>
      </c>
      <c r="K91" s="8">
        <v>6.3173146000000011E-7</v>
      </c>
      <c r="L91" s="8">
        <v>7.5471925E-7</v>
      </c>
      <c r="M91" s="8">
        <v>7.0295725999999995E-7</v>
      </c>
      <c r="N91" s="8">
        <v>1.1803804E-6</v>
      </c>
      <c r="O91" s="8">
        <v>1.1088107500000001E-6</v>
      </c>
      <c r="P91" s="8">
        <v>1.05724133E-6</v>
      </c>
      <c r="Q91" s="8">
        <v>1.0126063699999999E-6</v>
      </c>
      <c r="R91" s="8">
        <v>1.8904473400000001E-6</v>
      </c>
      <c r="S91" s="8">
        <v>1.8126970000000002E-6</v>
      </c>
      <c r="T91" s="8">
        <v>1.79881272E-6</v>
      </c>
      <c r="U91" s="8">
        <v>1.719071E-6</v>
      </c>
      <c r="V91" s="8">
        <v>1.6286132199999998E-6</v>
      </c>
      <c r="W91" s="8">
        <v>1.4401938399999999E-6</v>
      </c>
      <c r="X91" s="8">
        <v>1.3477400000000001E-6</v>
      </c>
      <c r="Y91" s="8">
        <v>1.24136739E-6</v>
      </c>
      <c r="Z91" s="8">
        <v>1.2072380000000001E-6</v>
      </c>
      <c r="AA91" s="8">
        <v>1.1007759500000001E-6</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82359.420003089515</v>
      </c>
      <c r="D93" s="70">
        <v>60083.850487984048</v>
      </c>
      <c r="E93" s="70">
        <v>58171.718204506498</v>
      </c>
      <c r="F93" s="70">
        <v>64487.245230211898</v>
      </c>
      <c r="G93" s="70">
        <v>59155.055152882582</v>
      </c>
      <c r="H93" s="70">
        <v>51738.69375167945</v>
      </c>
      <c r="I93" s="70">
        <v>47324.510088363902</v>
      </c>
      <c r="J93" s="70">
        <v>44883.259392583961</v>
      </c>
      <c r="K93" s="70">
        <v>45468.973123294505</v>
      </c>
      <c r="L93" s="70">
        <v>37483.242786026516</v>
      </c>
      <c r="M93" s="70">
        <v>33478.78283382838</v>
      </c>
      <c r="N93" s="70">
        <v>37197.352877267243</v>
      </c>
      <c r="O93" s="70">
        <v>33150.915671991912</v>
      </c>
      <c r="P93" s="70">
        <v>28199.488697187768</v>
      </c>
      <c r="Q93" s="70">
        <v>23860.161511054015</v>
      </c>
      <c r="R93" s="70">
        <v>22651.363251543135</v>
      </c>
      <c r="S93" s="70">
        <v>23010.999470133087</v>
      </c>
      <c r="T93" s="70">
        <v>22095.847781307715</v>
      </c>
      <c r="U93" s="70">
        <v>18112.833971885262</v>
      </c>
      <c r="V93" s="70">
        <v>17789.319398746411</v>
      </c>
      <c r="W93" s="70">
        <v>18474.515284694629</v>
      </c>
      <c r="X93" s="70">
        <v>16016.562067341591</v>
      </c>
      <c r="Y93" s="70">
        <v>13979.564511866989</v>
      </c>
      <c r="Z93" s="70">
        <v>12981.48828056194</v>
      </c>
      <c r="AA93" s="70">
        <v>13190.421349972965</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20228.291099999999</v>
      </c>
      <c r="D99" s="8">
        <v>21922.143599999999</v>
      </c>
      <c r="E99" s="8">
        <v>17385.607899999999</v>
      </c>
      <c r="F99" s="8">
        <v>13899.0111</v>
      </c>
      <c r="G99" s="8">
        <v>14372.499800000001</v>
      </c>
      <c r="H99" s="8">
        <v>11615.56113</v>
      </c>
      <c r="I99" s="8">
        <v>14903.365900000001</v>
      </c>
      <c r="J99" s="8">
        <v>11768.915139999999</v>
      </c>
      <c r="K99" s="8">
        <v>9552.6324600000007</v>
      </c>
      <c r="L99" s="8">
        <v>7270.1229600000006</v>
      </c>
      <c r="M99" s="8">
        <v>7335.0024899999989</v>
      </c>
      <c r="N99" s="8">
        <v>6733.6013299999995</v>
      </c>
      <c r="O99" s="8">
        <v>5274.8868199999997</v>
      </c>
      <c r="P99" s="8">
        <v>4309.6498799999999</v>
      </c>
      <c r="Q99" s="8">
        <v>4203.8161</v>
      </c>
      <c r="R99" s="8">
        <v>3050.7880300000002</v>
      </c>
      <c r="S99" s="8">
        <v>4000.45838</v>
      </c>
      <c r="T99" s="8">
        <v>3041.8924100000004</v>
      </c>
      <c r="U99" s="8">
        <v>2792.3718939999999</v>
      </c>
      <c r="V99" s="8">
        <v>2332.3847860000001</v>
      </c>
      <c r="W99" s="8">
        <v>2911.6995099999999</v>
      </c>
      <c r="X99" s="8">
        <v>1802.4411660000001</v>
      </c>
      <c r="Y99" s="8">
        <v>1624.9361200000003</v>
      </c>
      <c r="Z99" s="8">
        <v>1591.5064640000001</v>
      </c>
      <c r="AA99" s="8">
        <v>2046.868226</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13784.0196</v>
      </c>
      <c r="D104" s="8">
        <v>14733.266099999999</v>
      </c>
      <c r="E104" s="8">
        <v>11917.0594</v>
      </c>
      <c r="F104" s="8">
        <v>9249.9275999999991</v>
      </c>
      <c r="G104" s="8">
        <v>9699.6973000000016</v>
      </c>
      <c r="H104" s="8">
        <v>7641.5571300000001</v>
      </c>
      <c r="I104" s="8">
        <v>10050.8609</v>
      </c>
      <c r="J104" s="8">
        <v>7872.3586399999995</v>
      </c>
      <c r="K104" s="8">
        <v>6710.7926600000001</v>
      </c>
      <c r="L104" s="8">
        <v>5534.8085600000004</v>
      </c>
      <c r="M104" s="8">
        <v>5506.5440899999994</v>
      </c>
      <c r="N104" s="8">
        <v>4677.8279299999995</v>
      </c>
      <c r="O104" s="8">
        <v>3601.6139199999998</v>
      </c>
      <c r="P104" s="8">
        <v>2992.5036799999998</v>
      </c>
      <c r="Q104" s="8">
        <v>2953.7022000000002</v>
      </c>
      <c r="R104" s="8">
        <v>2081.5070300000002</v>
      </c>
      <c r="S104" s="8">
        <v>2741.90888</v>
      </c>
      <c r="T104" s="8">
        <v>2101.8308500000003</v>
      </c>
      <c r="U104" s="8">
        <v>1950.3586439999999</v>
      </c>
      <c r="V104" s="8">
        <v>1645.5077860000001</v>
      </c>
      <c r="W104" s="8">
        <v>2051.28026</v>
      </c>
      <c r="X104" s="8">
        <v>1127.4227660000001</v>
      </c>
      <c r="Y104" s="8">
        <v>1094.4991200000002</v>
      </c>
      <c r="Z104" s="8">
        <v>1070.9818640000001</v>
      </c>
      <c r="AA104" s="8">
        <v>1388.655526</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6444.2714999999998</v>
      </c>
      <c r="D109" s="8">
        <v>7188.8774999999996</v>
      </c>
      <c r="E109" s="8">
        <v>5468.5484999999999</v>
      </c>
      <c r="F109" s="8">
        <v>4649.0834999999997</v>
      </c>
      <c r="G109" s="8">
        <v>4672.8024999999998</v>
      </c>
      <c r="H109" s="8">
        <v>3974.0039999999999</v>
      </c>
      <c r="I109" s="8">
        <v>4852.5050000000001</v>
      </c>
      <c r="J109" s="8">
        <v>3896.5565000000001</v>
      </c>
      <c r="K109" s="8">
        <v>2841.8397999999997</v>
      </c>
      <c r="L109" s="8">
        <v>1735.3144</v>
      </c>
      <c r="M109" s="8">
        <v>1828.4584</v>
      </c>
      <c r="N109" s="8">
        <v>2055.7734</v>
      </c>
      <c r="O109" s="8">
        <v>1673.2728999999999</v>
      </c>
      <c r="P109" s="8">
        <v>1317.1461999999999</v>
      </c>
      <c r="Q109" s="8">
        <v>1250.1138999999998</v>
      </c>
      <c r="R109" s="8">
        <v>969.28099999999995</v>
      </c>
      <c r="S109" s="8">
        <v>1258.5495000000001</v>
      </c>
      <c r="T109" s="8">
        <v>940.0615600000001</v>
      </c>
      <c r="U109" s="8">
        <v>842.01324999999997</v>
      </c>
      <c r="V109" s="8">
        <v>686.87699999999995</v>
      </c>
      <c r="W109" s="8">
        <v>860.41925000000003</v>
      </c>
      <c r="X109" s="8">
        <v>675.01840000000004</v>
      </c>
      <c r="Y109" s="8">
        <v>530.43700000000001</v>
      </c>
      <c r="Z109" s="8">
        <v>520.52459999999996</v>
      </c>
      <c r="AA109" s="8">
        <v>658.21269999999993</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FxJ1huIUQ6pTNrqnhaHz9/iVyfLxodAfxq6tW6PYRKu408eeMXd/XPS9F6RKgqK2H0r5haPIJapjSlklYp5ziQ==" saltValue="crXd0YsM0O+yRI1vmJI1D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1" t="s">
        <v>49</v>
      </c>
    </row>
    <row r="3" spans="1:2">
      <c r="A3" t="s">
        <v>57</v>
      </c>
      <c r="B3" s="3" t="s">
        <v>58</v>
      </c>
    </row>
    <row r="4" spans="1:2">
      <c r="A4" t="s">
        <v>7</v>
      </c>
      <c r="B4" s="3" t="s">
        <v>51</v>
      </c>
    </row>
    <row r="5" spans="1:2">
      <c r="A5" s="2" t="s">
        <v>54</v>
      </c>
      <c r="B5" t="s">
        <v>55</v>
      </c>
    </row>
    <row r="6" spans="1:2">
      <c r="A6" t="s">
        <v>47</v>
      </c>
      <c r="B6" s="3" t="s">
        <v>189</v>
      </c>
    </row>
    <row r="7" spans="1:2">
      <c r="A7" t="s">
        <v>5</v>
      </c>
      <c r="B7" s="3" t="s">
        <v>52</v>
      </c>
    </row>
    <row r="8" spans="1:2">
      <c r="A8" t="s">
        <v>19</v>
      </c>
      <c r="B8" s="3" t="s">
        <v>61</v>
      </c>
    </row>
    <row r="9" spans="1:2">
      <c r="A9" t="s">
        <v>12</v>
      </c>
      <c r="B9" t="s">
        <v>67</v>
      </c>
    </row>
    <row r="10" spans="1:2">
      <c r="A10" t="s">
        <v>65</v>
      </c>
      <c r="B10" s="3" t="s">
        <v>66</v>
      </c>
    </row>
    <row r="11" spans="1:2">
      <c r="A11" t="s">
        <v>84</v>
      </c>
      <c r="B11" s="3" t="s">
        <v>85</v>
      </c>
    </row>
    <row r="12" spans="1:2">
      <c r="A12" t="s">
        <v>63</v>
      </c>
      <c r="B12" s="3" t="s">
        <v>64</v>
      </c>
    </row>
    <row r="13" spans="1:2">
      <c r="A13" t="s">
        <v>17</v>
      </c>
      <c r="B13" s="3" t="s">
        <v>56</v>
      </c>
    </row>
    <row r="14" spans="1:2">
      <c r="A14" t="s">
        <v>3</v>
      </c>
      <c r="B14" s="3" t="s">
        <v>50</v>
      </c>
    </row>
    <row r="15" spans="1:2">
      <c r="A15" t="s">
        <v>187</v>
      </c>
      <c r="B15" s="3" t="s">
        <v>194</v>
      </c>
    </row>
    <row r="16" spans="1:2">
      <c r="A16" t="s">
        <v>59</v>
      </c>
      <c r="B16" s="3" t="s">
        <v>60</v>
      </c>
    </row>
    <row r="17" spans="1:14">
      <c r="A17" t="s">
        <v>80</v>
      </c>
      <c r="B17" s="3" t="s">
        <v>177</v>
      </c>
    </row>
    <row r="18" spans="1:14">
      <c r="A18" t="s">
        <v>13</v>
      </c>
      <c r="B18" s="3" t="s">
        <v>53</v>
      </c>
    </row>
    <row r="19" spans="1:14">
      <c r="A19" t="s">
        <v>18</v>
      </c>
      <c r="B19" s="3" t="s">
        <v>62</v>
      </c>
    </row>
    <row r="20" spans="1:14">
      <c r="A20" t="s">
        <v>15</v>
      </c>
      <c r="B20" s="3" t="s">
        <v>253</v>
      </c>
    </row>
    <row r="22" spans="1:14">
      <c r="A22" s="1" t="s">
        <v>48</v>
      </c>
    </row>
    <row r="24" spans="1:14">
      <c r="A24" t="s">
        <v>202</v>
      </c>
    </row>
    <row r="25" spans="1:14">
      <c r="A25" t="s">
        <v>217</v>
      </c>
    </row>
    <row r="26" spans="1:14">
      <c r="A26" t="s">
        <v>203</v>
      </c>
    </row>
    <row r="27" spans="1:14">
      <c r="A27" t="s">
        <v>204</v>
      </c>
      <c r="B27" s="18"/>
      <c r="C27" s="18"/>
      <c r="D27" s="18"/>
      <c r="E27" s="18"/>
      <c r="F27" s="18"/>
      <c r="G27" s="18"/>
      <c r="H27" s="18"/>
      <c r="I27" s="18"/>
      <c r="J27" s="18"/>
      <c r="K27" s="18"/>
      <c r="L27" s="18"/>
      <c r="M27" s="18"/>
      <c r="N27" s="18"/>
    </row>
    <row r="28" spans="1:14">
      <c r="A28" t="s">
        <v>205</v>
      </c>
      <c r="B28" s="18"/>
      <c r="C28" s="18"/>
      <c r="D28" s="18"/>
      <c r="E28" s="18"/>
      <c r="F28" s="18"/>
      <c r="G28" s="18"/>
      <c r="H28" s="18"/>
      <c r="I28" s="18"/>
      <c r="J28" s="18"/>
      <c r="K28" s="18"/>
      <c r="L28" s="18"/>
      <c r="M28" s="18"/>
      <c r="N28" s="18"/>
    </row>
    <row r="29" spans="1:14">
      <c r="A29" t="s">
        <v>206</v>
      </c>
      <c r="B29" s="18"/>
      <c r="C29" s="18"/>
      <c r="D29" s="18"/>
      <c r="E29" s="18"/>
      <c r="F29" s="18"/>
      <c r="G29" s="18"/>
      <c r="H29" s="18"/>
      <c r="I29" s="18"/>
      <c r="J29" s="18"/>
      <c r="K29" s="18"/>
      <c r="L29" s="18"/>
      <c r="M29" s="18"/>
      <c r="N29" s="18"/>
    </row>
    <row r="30" spans="1:14">
      <c r="A30" t="s">
        <v>207</v>
      </c>
    </row>
  </sheetData>
  <sheetProtection algorithmName="SHA-512" hashValue="n3NkFLTNZ/Mb7AStLB3ESvcU6flKzGnGsx/hy7CGnBRk9aqr6bGbSo+IupWa8wINe/fAIEcsuap5Zmt7fO+57g==" saltValue="CpmetRuI9hPm+Crw6qUa2w=="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827E-487D-4C05-A251-14F5E7FE3783}">
  <sheetPr codeName="Sheet42">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244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270</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-89855.047945771599</v>
      </c>
      <c r="F6" s="8">
        <v>-212040.09383624358</v>
      </c>
      <c r="G6" s="8">
        <v>-198168.311941294</v>
      </c>
      <c r="H6" s="8">
        <v>-171040.54698222037</v>
      </c>
      <c r="I6" s="8">
        <v>-159399.45281934235</v>
      </c>
      <c r="J6" s="8">
        <v>-94493.050315194225</v>
      </c>
      <c r="K6" s="8">
        <v>-109375.66156594554</v>
      </c>
      <c r="L6" s="8">
        <v>-74749.709220527788</v>
      </c>
      <c r="M6" s="8">
        <v>-65211.399719822039</v>
      </c>
      <c r="N6" s="8">
        <v>-49913.315142835505</v>
      </c>
      <c r="O6" s="8">
        <v>-50685.672275768957</v>
      </c>
      <c r="P6" s="8">
        <v>-47495.165196997608</v>
      </c>
      <c r="Q6" s="8">
        <v>-46219.423431540177</v>
      </c>
      <c r="R6" s="8">
        <v>-55434.273985407621</v>
      </c>
      <c r="S6" s="8">
        <v>-42414.360649850918</v>
      </c>
      <c r="T6" s="8">
        <v>-35902.035786602886</v>
      </c>
      <c r="U6" s="8">
        <v>-29877.576430084802</v>
      </c>
      <c r="V6" s="8">
        <v>-24576.285362070121</v>
      </c>
      <c r="W6" s="8">
        <v>-19840.749716911392</v>
      </c>
      <c r="X6" s="8">
        <v>-18591.835584421959</v>
      </c>
      <c r="Y6" s="8">
        <v>-17326.467152681031</v>
      </c>
      <c r="Z6" s="8">
        <v>-16192.95995126649</v>
      </c>
      <c r="AA6" s="8">
        <v>-15133.607426875082</v>
      </c>
    </row>
    <row r="7" spans="1:27">
      <c r="A7" s="16" t="s">
        <v>17</v>
      </c>
      <c r="B7" s="16" t="s">
        <v>11</v>
      </c>
      <c r="C7" s="8">
        <v>0</v>
      </c>
      <c r="D7" s="8">
        <v>-28875.2140447581</v>
      </c>
      <c r="E7" s="8">
        <v>-26909.955735649761</v>
      </c>
      <c r="F7" s="8">
        <v>-125972.0007167493</v>
      </c>
      <c r="G7" s="8">
        <v>-129119.18604337092</v>
      </c>
      <c r="H7" s="8">
        <v>-133131.32280515</v>
      </c>
      <c r="I7" s="8">
        <v>-124070.34695967201</v>
      </c>
      <c r="J7" s="8">
        <v>-115953.59525711701</v>
      </c>
      <c r="K7" s="8">
        <v>-108367.84604903842</v>
      </c>
      <c r="L7" s="8">
        <v>-34798.774145378302</v>
      </c>
      <c r="M7" s="8">
        <v>-32430.354412592998</v>
      </c>
      <c r="N7" s="8">
        <v>-30308.742433233903</v>
      </c>
      <c r="O7" s="8">
        <v>-28325.927499805599</v>
      </c>
      <c r="P7" s="8">
        <v>-26542.897539994003</v>
      </c>
      <c r="Q7" s="8">
        <v>-24736.376366679298</v>
      </c>
      <c r="R7" s="8">
        <v>-23118.108747466998</v>
      </c>
      <c r="S7" s="8">
        <v>-21605.709103764399</v>
      </c>
      <c r="T7" s="8">
        <v>-20245.696209738097</v>
      </c>
      <c r="U7" s="8">
        <v>-18867.765303126464</v>
      </c>
      <c r="V7" s="8">
        <v>-17633.425512029236</v>
      </c>
      <c r="W7" s="8">
        <v>-16479.83692254006</v>
      </c>
      <c r="X7" s="8">
        <v>0</v>
      </c>
      <c r="Y7" s="8">
        <v>0</v>
      </c>
      <c r="Z7" s="8">
        <v>0</v>
      </c>
      <c r="AA7" s="8">
        <v>0</v>
      </c>
    </row>
    <row r="8" spans="1:27">
      <c r="A8" s="16" t="s">
        <v>17</v>
      </c>
      <c r="B8" s="16" t="s">
        <v>7</v>
      </c>
      <c r="C8" s="8">
        <v>0</v>
      </c>
      <c r="D8" s="8">
        <v>0</v>
      </c>
      <c r="E8" s="8">
        <v>0</v>
      </c>
      <c r="F8" s="8">
        <v>0</v>
      </c>
      <c r="G8" s="8">
        <v>0</v>
      </c>
      <c r="H8" s="8">
        <v>0</v>
      </c>
      <c r="I8" s="8">
        <v>1.2284457530485899E-6</v>
      </c>
      <c r="J8" s="8">
        <v>2.3195584183252703E-6</v>
      </c>
      <c r="K8" s="8">
        <v>2.1678116053076799E-6</v>
      </c>
      <c r="L8" s="8">
        <v>2.0313545364431998E-6</v>
      </c>
      <c r="M8" s="8">
        <v>1.893099661478489E-6</v>
      </c>
      <c r="N8" s="8">
        <v>9.6625279566187699E-6</v>
      </c>
      <c r="O8" s="8">
        <v>9.0303999569415993E-6</v>
      </c>
      <c r="P8" s="8">
        <v>8.4619640717470308E-6</v>
      </c>
      <c r="Q8" s="8">
        <v>7.8860391095078791E-6</v>
      </c>
      <c r="R8" s="8">
        <v>7.3701300068330999E-6</v>
      </c>
      <c r="S8" s="8">
        <v>6.8879719670844191E-6</v>
      </c>
      <c r="T8" s="8">
        <v>6.4543953302827017E-6</v>
      </c>
      <c r="U8" s="8">
        <v>6.0151063714367553E-6</v>
      </c>
      <c r="V8" s="8">
        <v>5.6215947380947566E-6</v>
      </c>
      <c r="W8" s="8">
        <v>7.9349643002159264E-6</v>
      </c>
      <c r="X8" s="8">
        <v>7.4354827182829696E-6</v>
      </c>
      <c r="Y8" s="8">
        <v>9.1193946849222555E-6</v>
      </c>
      <c r="Z8" s="8">
        <v>8.5227987685815624E-6</v>
      </c>
      <c r="AA8" s="8">
        <v>2.0152973291327646E-5</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5.4116380941638402E-6</v>
      </c>
      <c r="E10" s="8">
        <v>5.0433196472161199E-6</v>
      </c>
      <c r="F10" s="8">
        <v>4.7133828465527401E-6</v>
      </c>
      <c r="G10" s="8">
        <v>4.4050306964859205E-6</v>
      </c>
      <c r="H10" s="8">
        <v>4.1277475711309481E-6</v>
      </c>
      <c r="I10" s="8">
        <v>3.8468112726688074E-6</v>
      </c>
      <c r="J10" s="8">
        <v>7.6167082314623124E-6</v>
      </c>
      <c r="K10" s="8">
        <v>7.1184189059260397E-6</v>
      </c>
      <c r="L10" s="8">
        <v>536.42004955930281</v>
      </c>
      <c r="M10" s="8">
        <v>499.91106722761828</v>
      </c>
      <c r="N10" s="8">
        <v>5758.5707220273207</v>
      </c>
      <c r="O10" s="8">
        <v>5381.8417947882335</v>
      </c>
      <c r="P10" s="8">
        <v>5043.0714170436677</v>
      </c>
      <c r="Q10" s="8">
        <v>4699.8377787530499</v>
      </c>
      <c r="R10" s="8">
        <v>17067.800126852955</v>
      </c>
      <c r="S10" s="8">
        <v>15951.215067382367</v>
      </c>
      <c r="T10" s="8">
        <v>18484.084011531479</v>
      </c>
      <c r="U10" s="8">
        <v>23699.603623091913</v>
      </c>
      <c r="V10" s="8">
        <v>22149.16225840279</v>
      </c>
      <c r="W10" s="8">
        <v>25994.53661663493</v>
      </c>
      <c r="X10" s="8">
        <v>24358.260537795206</v>
      </c>
      <c r="Y10" s="8">
        <v>26181.594700514517</v>
      </c>
      <c r="Z10" s="8">
        <v>24468.780087123607</v>
      </c>
      <c r="AA10" s="8">
        <v>26958.617852963984</v>
      </c>
    </row>
    <row r="11" spans="1:27">
      <c r="A11" s="16" t="s">
        <v>17</v>
      </c>
      <c r="B11" s="16" t="s">
        <v>208</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9371.465213400701</v>
      </c>
      <c r="H12" s="8">
        <v>12389.512641418096</v>
      </c>
      <c r="I12" s="8">
        <v>18192.318734235479</v>
      </c>
      <c r="J12" s="8">
        <v>25809.743231697979</v>
      </c>
      <c r="K12" s="8">
        <v>37832.807463378864</v>
      </c>
      <c r="L12" s="8">
        <v>42314.034427516905</v>
      </c>
      <c r="M12" s="8">
        <v>46172.979380402889</v>
      </c>
      <c r="N12" s="8">
        <v>49439.270518737969</v>
      </c>
      <c r="O12" s="8">
        <v>52106.367972822511</v>
      </c>
      <c r="P12" s="8">
        <v>54492.50422747156</v>
      </c>
      <c r="Q12" s="8">
        <v>56028.911670059286</v>
      </c>
      <c r="R12" s="8">
        <v>52630.445500410315</v>
      </c>
      <c r="S12" s="8">
        <v>60237.818379212935</v>
      </c>
      <c r="T12" s="8">
        <v>59357.971776987171</v>
      </c>
      <c r="U12" s="8">
        <v>55906.011255519086</v>
      </c>
      <c r="V12" s="8">
        <v>58003.502511024846</v>
      </c>
      <c r="W12" s="8">
        <v>58488.116661338943</v>
      </c>
      <c r="X12" s="8">
        <v>54859.160438000617</v>
      </c>
      <c r="Y12" s="8">
        <v>51125.422072315887</v>
      </c>
      <c r="Z12" s="8">
        <v>50271.726192263515</v>
      </c>
      <c r="AA12" s="8">
        <v>46982.921661926623</v>
      </c>
    </row>
    <row r="13" spans="1:27">
      <c r="A13" s="16" t="s">
        <v>17</v>
      </c>
      <c r="B13" s="16" t="s">
        <v>9</v>
      </c>
      <c r="C13" s="8">
        <v>0</v>
      </c>
      <c r="D13" s="8">
        <v>16029.555599643605</v>
      </c>
      <c r="E13" s="8">
        <v>89080.178167270729</v>
      </c>
      <c r="F13" s="8">
        <v>343208.30499840982</v>
      </c>
      <c r="G13" s="8">
        <v>323574.54451231542</v>
      </c>
      <c r="H13" s="8">
        <v>360338.66776507022</v>
      </c>
      <c r="I13" s="8">
        <v>416448.56590444711</v>
      </c>
      <c r="J13" s="8">
        <v>470524.82953789947</v>
      </c>
      <c r="K13" s="8">
        <v>582530.22351331275</v>
      </c>
      <c r="L13" s="8">
        <v>587092.91046782059</v>
      </c>
      <c r="M13" s="8">
        <v>652238.9729223341</v>
      </c>
      <c r="N13" s="8">
        <v>732603.46722728154</v>
      </c>
      <c r="O13" s="8">
        <v>762382.24723918829</v>
      </c>
      <c r="P13" s="8">
        <v>812888.11807222618</v>
      </c>
      <c r="Q13" s="8">
        <v>772723.46225935686</v>
      </c>
      <c r="R13" s="8">
        <v>764141.33345122728</v>
      </c>
      <c r="S13" s="8">
        <v>741212.04958280013</v>
      </c>
      <c r="T13" s="8">
        <v>703846.08244854037</v>
      </c>
      <c r="U13" s="8">
        <v>669615.71409157012</v>
      </c>
      <c r="V13" s="8">
        <v>632558.42361925461</v>
      </c>
      <c r="W13" s="8">
        <v>614603.85667452472</v>
      </c>
      <c r="X13" s="8">
        <v>580158.24052219931</v>
      </c>
      <c r="Y13" s="8">
        <v>540831.06846371491</v>
      </c>
      <c r="Z13" s="8">
        <v>505449.59664954263</v>
      </c>
      <c r="AA13" s="8">
        <v>472382.80047547765</v>
      </c>
    </row>
    <row r="14" spans="1:27">
      <c r="A14" s="16" t="s">
        <v>17</v>
      </c>
      <c r="B14" s="16" t="s">
        <v>8</v>
      </c>
      <c r="C14" s="8">
        <v>0</v>
      </c>
      <c r="D14" s="8">
        <v>4.9012770311289295E-5</v>
      </c>
      <c r="E14" s="8">
        <v>5.4258290538778902E-5</v>
      </c>
      <c r="F14" s="8">
        <v>67629.675134437028</v>
      </c>
      <c r="G14" s="8">
        <v>63205.303846355499</v>
      </c>
      <c r="H14" s="8">
        <v>59226.724505271188</v>
      </c>
      <c r="I14" s="8">
        <v>55195.727825890979</v>
      </c>
      <c r="J14" s="8">
        <v>51584.79234627806</v>
      </c>
      <c r="K14" s="8">
        <v>59092.595278415029</v>
      </c>
      <c r="L14" s="8">
        <v>55372.898376950056</v>
      </c>
      <c r="M14" s="8">
        <v>52948.390565565103</v>
      </c>
      <c r="N14" s="8">
        <v>74219.584101537839</v>
      </c>
      <c r="O14" s="8">
        <v>69510.66697922771</v>
      </c>
      <c r="P14" s="8">
        <v>65135.184433116701</v>
      </c>
      <c r="Q14" s="8">
        <v>69481.813077809289</v>
      </c>
      <c r="R14" s="8">
        <v>67787.511954558824</v>
      </c>
      <c r="S14" s="8">
        <v>67582.42820693097</v>
      </c>
      <c r="T14" s="8">
        <v>84351.077966393335</v>
      </c>
      <c r="U14" s="8">
        <v>79710.834989291645</v>
      </c>
      <c r="V14" s="8">
        <v>75030.225750120124</v>
      </c>
      <c r="W14" s="8">
        <v>93540.284181939511</v>
      </c>
      <c r="X14" s="8">
        <v>87860.320264177339</v>
      </c>
      <c r="Y14" s="8">
        <v>86386.615911728499</v>
      </c>
      <c r="Z14" s="8">
        <v>80870.888231061064</v>
      </c>
      <c r="AA14" s="8">
        <v>75580.269353772164</v>
      </c>
    </row>
    <row r="15" spans="1:27">
      <c r="A15" s="16" t="s">
        <v>17</v>
      </c>
      <c r="B15" s="16" t="s">
        <v>84</v>
      </c>
      <c r="C15" s="8">
        <v>0</v>
      </c>
      <c r="D15" s="8">
        <v>2.0787203762572828E-4</v>
      </c>
      <c r="E15" s="8">
        <v>2.9126933591439388E-4</v>
      </c>
      <c r="F15" s="8">
        <v>116347.38340659553</v>
      </c>
      <c r="G15" s="8">
        <v>108735.87231232673</v>
      </c>
      <c r="H15" s="8">
        <v>101891.28379742401</v>
      </c>
      <c r="I15" s="8">
        <v>94956.518620453135</v>
      </c>
      <c r="J15" s="8">
        <v>101397.06827781876</v>
      </c>
      <c r="K15" s="8">
        <v>99452.120666124276</v>
      </c>
      <c r="L15" s="8">
        <v>93191.915745536215</v>
      </c>
      <c r="M15" s="8">
        <v>86849.233349147777</v>
      </c>
      <c r="N15" s="8">
        <v>81167.507795127603</v>
      </c>
      <c r="O15" s="8">
        <v>75857.483899551706</v>
      </c>
      <c r="P15" s="8">
        <v>71082.488787383219</v>
      </c>
      <c r="Q15" s="8">
        <v>66244.583624511637</v>
      </c>
      <c r="R15" s="8">
        <v>73673.55282496057</v>
      </c>
      <c r="S15" s="8">
        <v>68853.787667701428</v>
      </c>
      <c r="T15" s="8">
        <v>64519.653639927943</v>
      </c>
      <c r="U15" s="8">
        <v>60256.649241925727</v>
      </c>
      <c r="V15" s="8">
        <v>56314.6254440587</v>
      </c>
      <c r="W15" s="8">
        <v>65529.827261320534</v>
      </c>
      <c r="X15" s="8">
        <v>61404.92631080369</v>
      </c>
      <c r="Y15" s="8">
        <v>65310.483068682537</v>
      </c>
      <c r="Z15" s="8">
        <v>61037.834981042193</v>
      </c>
      <c r="AA15" s="8">
        <v>60294.622421511551</v>
      </c>
    </row>
    <row r="16" spans="1:27">
      <c r="A16" s="16" t="s">
        <v>17</v>
      </c>
      <c r="B16" s="16" t="s">
        <v>187</v>
      </c>
      <c r="C16" s="8">
        <v>0</v>
      </c>
      <c r="D16" s="8">
        <v>0</v>
      </c>
      <c r="E16" s="8">
        <v>6.2329777617074796E-5</v>
      </c>
      <c r="F16" s="8">
        <v>1.0128147720542293E-4</v>
      </c>
      <c r="G16" s="8">
        <v>1.0160037682387075E-4</v>
      </c>
      <c r="H16" s="8">
        <v>9.5204945789657927E-5</v>
      </c>
      <c r="I16" s="8">
        <v>8.8725255691237499E-5</v>
      </c>
      <c r="J16" s="8">
        <v>2.6643770942980999E-4</v>
      </c>
      <c r="K16" s="8">
        <v>2.6794461260245324E-4</v>
      </c>
      <c r="L16" s="8">
        <v>2.6729029460522519E-4</v>
      </c>
      <c r="M16" s="8">
        <v>2.490984006758502E-4</v>
      </c>
      <c r="N16" s="8">
        <v>3.0218127926271625E-4</v>
      </c>
      <c r="O16" s="8">
        <v>2.8241241044724315E-4</v>
      </c>
      <c r="P16" s="8">
        <v>2.6463541836627613E-4</v>
      </c>
      <c r="Q16" s="8">
        <v>2.4662421647065534E-4</v>
      </c>
      <c r="R16" s="8">
        <v>3.5472325588864701E-4</v>
      </c>
      <c r="S16" s="8">
        <v>3.3151706148583805E-4</v>
      </c>
      <c r="T16" s="8">
        <v>3.1552113973194425E-4</v>
      </c>
      <c r="U16" s="8">
        <v>2.940466334654272E-4</v>
      </c>
      <c r="V16" s="8">
        <v>2.7480993774161439E-4</v>
      </c>
      <c r="W16" s="8">
        <v>2.5683171744399262E-4</v>
      </c>
      <c r="X16" s="8">
        <v>2.4066495126005518E-4</v>
      </c>
      <c r="Y16" s="8">
        <v>2.2428518980142313E-4</v>
      </c>
      <c r="Z16" s="8">
        <v>2.0961232685883492E-4</v>
      </c>
      <c r="AA16" s="8">
        <v>1.95899370841544E-4</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-12845.65818281805</v>
      </c>
      <c r="E18" s="70">
        <v>-27684.82510124992</v>
      </c>
      <c r="F18" s="70">
        <v>189173.2690924443</v>
      </c>
      <c r="G18" s="70">
        <v>177599.68800573883</v>
      </c>
      <c r="H18" s="70">
        <v>229674.31902114578</v>
      </c>
      <c r="I18" s="70">
        <v>301323.33139981289</v>
      </c>
      <c r="J18" s="70">
        <v>438869.78809775697</v>
      </c>
      <c r="K18" s="70">
        <v>561164.23958347784</v>
      </c>
      <c r="L18" s="70">
        <v>668959.69597079861</v>
      </c>
      <c r="M18" s="70">
        <v>741067.73340325395</v>
      </c>
      <c r="N18" s="70">
        <v>862966.34310048656</v>
      </c>
      <c r="O18" s="70">
        <v>886227.00840144663</v>
      </c>
      <c r="P18" s="70">
        <v>934603.30447334703</v>
      </c>
      <c r="Q18" s="70">
        <v>898222.80886678083</v>
      </c>
      <c r="R18" s="70">
        <v>896748.26148722868</v>
      </c>
      <c r="S18" s="70">
        <v>889817.22948881751</v>
      </c>
      <c r="T18" s="70">
        <v>874411.13816901483</v>
      </c>
      <c r="U18" s="70">
        <v>840443.47176824883</v>
      </c>
      <c r="V18" s="70">
        <v>801846.22898919322</v>
      </c>
      <c r="W18" s="70">
        <v>821836.035021074</v>
      </c>
      <c r="X18" s="70">
        <v>790049.07273665466</v>
      </c>
      <c r="Y18" s="70">
        <v>752508.71729767986</v>
      </c>
      <c r="Z18" s="70">
        <v>705905.86640790163</v>
      </c>
      <c r="AA18" s="70">
        <v>667065.62455482932</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-21460.439829428065</v>
      </c>
      <c r="F21" s="8">
        <v>-76084.135673977406</v>
      </c>
      <c r="G21" s="8">
        <v>-71106.668834379263</v>
      </c>
      <c r="H21" s="8">
        <v>-66630.722870209924</v>
      </c>
      <c r="I21" s="8">
        <v>-62095.806835631418</v>
      </c>
      <c r="J21" s="8">
        <v>-3555.0634375970499</v>
      </c>
      <c r="K21" s="8">
        <v>-3322.4891930905301</v>
      </c>
      <c r="L21" s="8">
        <v>-3113.3487237282602</v>
      </c>
      <c r="M21" s="8">
        <v>-2901.45285287043</v>
      </c>
      <c r="N21" s="8">
        <v>-2711.63817949748</v>
      </c>
      <c r="O21" s="8">
        <v>-6571.9554887318609</v>
      </c>
      <c r="P21" s="8">
        <v>-6158.2711166653789</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1.3917500135710402E-6</v>
      </c>
      <c r="O23" s="8">
        <v>1.3007009469003801E-6</v>
      </c>
      <c r="P23" s="8">
        <v>1.21882582534982E-6</v>
      </c>
      <c r="Q23" s="8">
        <v>1.1358720085421601E-6</v>
      </c>
      <c r="R23" s="8">
        <v>1.0615626245100899E-6</v>
      </c>
      <c r="S23" s="8">
        <v>9.9211460206954905E-7</v>
      </c>
      <c r="T23" s="8">
        <v>9.2966404121611196E-7</v>
      </c>
      <c r="U23" s="8">
        <v>8.6639070144619506E-7</v>
      </c>
      <c r="V23" s="8">
        <v>8.0971093570549694E-7</v>
      </c>
      <c r="W23" s="8">
        <v>7.5673919203735698E-7</v>
      </c>
      <c r="X23" s="8">
        <v>7.0910478885053905E-7</v>
      </c>
      <c r="Y23" s="8">
        <v>6.6084280791092596E-7</v>
      </c>
      <c r="Z23" s="8">
        <v>6.1761010067931198E-7</v>
      </c>
      <c r="AA23" s="8">
        <v>1.92151451695416E-6</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1.4048922327921201E-6</v>
      </c>
      <c r="E25" s="8">
        <v>1.3092746552107699E-6</v>
      </c>
      <c r="F25" s="8">
        <v>1.2236211727533701E-6</v>
      </c>
      <c r="G25" s="8">
        <v>1.1435711891706102E-6</v>
      </c>
      <c r="H25" s="8">
        <v>1.0715869022842399E-6</v>
      </c>
      <c r="I25" s="8">
        <v>9.9865423074353087E-7</v>
      </c>
      <c r="J25" s="8">
        <v>9.33321710715308E-7</v>
      </c>
      <c r="K25" s="8">
        <v>8.7226328079939496E-7</v>
      </c>
      <c r="L25" s="8">
        <v>5.5493278532437774E-6</v>
      </c>
      <c r="M25" s="8">
        <v>5.1716381812912668E-6</v>
      </c>
      <c r="N25" s="8">
        <v>4472.8927323508606</v>
      </c>
      <c r="O25" s="8">
        <v>4180.2735804720051</v>
      </c>
      <c r="P25" s="8">
        <v>3917.1382238542133</v>
      </c>
      <c r="Q25" s="8">
        <v>3650.5360893460929</v>
      </c>
      <c r="R25" s="8">
        <v>7203.3972541696749</v>
      </c>
      <c r="S25" s="8">
        <v>6732.1469646386404</v>
      </c>
      <c r="T25" s="8">
        <v>8699.7303053300511</v>
      </c>
      <c r="U25" s="8">
        <v>11662.207347986412</v>
      </c>
      <c r="V25" s="8">
        <v>10899.259200689909</v>
      </c>
      <c r="W25" s="8">
        <v>10186.223549209462</v>
      </c>
      <c r="X25" s="8">
        <v>9545.0321260618002</v>
      </c>
      <c r="Y25" s="8">
        <v>8895.3930800715407</v>
      </c>
      <c r="Z25" s="8">
        <v>8313.4514743868622</v>
      </c>
      <c r="AA25" s="8">
        <v>9636.1003262448667</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810.52881763912399</v>
      </c>
      <c r="H27" s="8">
        <v>2258.8411180701401</v>
      </c>
      <c r="I27" s="8">
        <v>4759.23498044403</v>
      </c>
      <c r="J27" s="8">
        <v>7913.9776430865395</v>
      </c>
      <c r="K27" s="8">
        <v>11801.8790098521</v>
      </c>
      <c r="L27" s="8">
        <v>13620.6394075429</v>
      </c>
      <c r="M27" s="8">
        <v>15197.7291729479</v>
      </c>
      <c r="N27" s="8">
        <v>16524.242757446198</v>
      </c>
      <c r="O27" s="8">
        <v>17519.585375440798</v>
      </c>
      <c r="P27" s="8">
        <v>18520.593515928802</v>
      </c>
      <c r="Q27" s="8">
        <v>18924.931910982901</v>
      </c>
      <c r="R27" s="8">
        <v>17686.852248328702</v>
      </c>
      <c r="S27" s="8">
        <v>20198.613081115498</v>
      </c>
      <c r="T27" s="8">
        <v>18927.172558005401</v>
      </c>
      <c r="U27" s="8">
        <v>17638.980945710802</v>
      </c>
      <c r="V27" s="8">
        <v>18323.852223386501</v>
      </c>
      <c r="W27" s="8">
        <v>19682.731598516999</v>
      </c>
      <c r="X27" s="8">
        <v>18443.764220261601</v>
      </c>
      <c r="Y27" s="8">
        <v>17188.473590091198</v>
      </c>
      <c r="Z27" s="8">
        <v>16585.9883846216</v>
      </c>
      <c r="AA27" s="8">
        <v>15500.923719628001</v>
      </c>
    </row>
    <row r="28" spans="1:27">
      <c r="A28" s="16" t="s">
        <v>23</v>
      </c>
      <c r="B28" s="16" t="s">
        <v>9</v>
      </c>
      <c r="C28" s="8">
        <v>0</v>
      </c>
      <c r="D28" s="8">
        <v>4.8084666780821098E-5</v>
      </c>
      <c r="E28" s="8">
        <v>4.7375770627711051E-5</v>
      </c>
      <c r="F28" s="8">
        <v>43269.296012695806</v>
      </c>
      <c r="G28" s="8">
        <v>40438.594393125371</v>
      </c>
      <c r="H28" s="8">
        <v>37893.109330505235</v>
      </c>
      <c r="I28" s="8">
        <v>35314.08781316255</v>
      </c>
      <c r="J28" s="8">
        <v>33003.820437528797</v>
      </c>
      <c r="K28" s="8">
        <v>30844.691989099469</v>
      </c>
      <c r="L28" s="8">
        <v>28903.113566150329</v>
      </c>
      <c r="M28" s="8">
        <v>29019.127513811269</v>
      </c>
      <c r="N28" s="8">
        <v>43994.007406043689</v>
      </c>
      <c r="O28" s="8">
        <v>41563.060550461531</v>
      </c>
      <c r="P28" s="8">
        <v>42674.880737195534</v>
      </c>
      <c r="Q28" s="8">
        <v>49690.37579930832</v>
      </c>
      <c r="R28" s="8">
        <v>63561.891024381941</v>
      </c>
      <c r="S28" s="8">
        <v>77127.635428062596</v>
      </c>
      <c r="T28" s="8">
        <v>73987.369274326658</v>
      </c>
      <c r="U28" s="8">
        <v>68951.756694277021</v>
      </c>
      <c r="V28" s="8">
        <v>69517.692632833277</v>
      </c>
      <c r="W28" s="8">
        <v>66562.247073849212</v>
      </c>
      <c r="X28" s="8">
        <v>63806.292657461752</v>
      </c>
      <c r="Y28" s="8">
        <v>59463.608573980346</v>
      </c>
      <c r="Z28" s="8">
        <v>55573.465941512208</v>
      </c>
      <c r="AA28" s="8">
        <v>51937.818622461229</v>
      </c>
    </row>
    <row r="29" spans="1:27">
      <c r="A29" s="16" t="s">
        <v>23</v>
      </c>
      <c r="B29" s="16" t="s">
        <v>8</v>
      </c>
      <c r="C29" s="8">
        <v>0</v>
      </c>
      <c r="D29" s="8">
        <v>1.1651044840732899E-5</v>
      </c>
      <c r="E29" s="8">
        <v>1.2185791800842699E-5</v>
      </c>
      <c r="F29" s="8">
        <v>57158.598742438007</v>
      </c>
      <c r="G29" s="8">
        <v>53419.251146278344</v>
      </c>
      <c r="H29" s="8">
        <v>50056.673690511932</v>
      </c>
      <c r="I29" s="8">
        <v>46649.794665667083</v>
      </c>
      <c r="J29" s="8">
        <v>43597.938927732626</v>
      </c>
      <c r="K29" s="8">
        <v>40745.73730428925</v>
      </c>
      <c r="L29" s="8">
        <v>38180.918540678918</v>
      </c>
      <c r="M29" s="8">
        <v>35582.308591576184</v>
      </c>
      <c r="N29" s="8">
        <v>33275.755334802176</v>
      </c>
      <c r="O29" s="8">
        <v>31098.83683529343</v>
      </c>
      <c r="P29" s="8">
        <v>29141.260766760315</v>
      </c>
      <c r="Q29" s="8">
        <v>27575.134525611993</v>
      </c>
      <c r="R29" s="8">
        <v>25771.153755076281</v>
      </c>
      <c r="S29" s="8">
        <v>24177.192762784598</v>
      </c>
      <c r="T29" s="8">
        <v>31031.303010944761</v>
      </c>
      <c r="U29" s="8">
        <v>28919.299005340381</v>
      </c>
      <c r="V29" s="8">
        <v>27561.500544695449</v>
      </c>
      <c r="W29" s="8">
        <v>32629.130824017124</v>
      </c>
      <c r="X29" s="8">
        <v>30783.336549053332</v>
      </c>
      <c r="Y29" s="8">
        <v>28688.209248903007</v>
      </c>
      <c r="Z29" s="8">
        <v>26811.410505525804</v>
      </c>
      <c r="AA29" s="8">
        <v>25057.3929888393</v>
      </c>
    </row>
    <row r="30" spans="1:27">
      <c r="A30" s="16" t="s">
        <v>23</v>
      </c>
      <c r="B30" s="16" t="s">
        <v>84</v>
      </c>
      <c r="C30" s="8">
        <v>0</v>
      </c>
      <c r="D30" s="8">
        <v>4.1824817638083614E-5</v>
      </c>
      <c r="E30" s="8">
        <v>5.4057778848633402E-5</v>
      </c>
      <c r="F30" s="8">
        <v>31872.842645149962</v>
      </c>
      <c r="G30" s="8">
        <v>29787.703398385547</v>
      </c>
      <c r="H30" s="8">
        <v>27912.659144541754</v>
      </c>
      <c r="I30" s="8">
        <v>26012.911399513119</v>
      </c>
      <c r="J30" s="8">
        <v>36963.790518021975</v>
      </c>
      <c r="K30" s="8">
        <v>34545.59860535193</v>
      </c>
      <c r="L30" s="8">
        <v>32371.059491199598</v>
      </c>
      <c r="M30" s="8">
        <v>30167.871075716095</v>
      </c>
      <c r="N30" s="8">
        <v>28194.27202552672</v>
      </c>
      <c r="O30" s="8">
        <v>26349.786932405514</v>
      </c>
      <c r="P30" s="8">
        <v>24691.148939511637</v>
      </c>
      <c r="Q30" s="8">
        <v>23010.658582892385</v>
      </c>
      <c r="R30" s="8">
        <v>21505.288400971524</v>
      </c>
      <c r="S30" s="8">
        <v>20098.400369141775</v>
      </c>
      <c r="T30" s="8">
        <v>18833.267921043942</v>
      </c>
      <c r="U30" s="8">
        <v>17551.467503464828</v>
      </c>
      <c r="V30" s="8">
        <v>16403.240652875113</v>
      </c>
      <c r="W30" s="8">
        <v>15330.131460266948</v>
      </c>
      <c r="X30" s="8">
        <v>14365.146865086574</v>
      </c>
      <c r="Y30" s="8">
        <v>13387.448720590492</v>
      </c>
      <c r="Z30" s="8">
        <v>12511.634350389793</v>
      </c>
      <c r="AA30" s="8">
        <v>11693.116226145301</v>
      </c>
    </row>
    <row r="31" spans="1:27">
      <c r="A31" s="16" t="s">
        <v>23</v>
      </c>
      <c r="B31" s="16" t="s">
        <v>187</v>
      </c>
      <c r="C31" s="8">
        <v>0</v>
      </c>
      <c r="D31" s="8">
        <v>0</v>
      </c>
      <c r="E31" s="8">
        <v>3.3729183019279299E-5</v>
      </c>
      <c r="F31" s="8">
        <v>4.7266937226752205E-5</v>
      </c>
      <c r="G31" s="8">
        <v>4.4174707676249592E-5</v>
      </c>
      <c r="H31" s="8">
        <v>4.1394045780775327E-5</v>
      </c>
      <c r="I31" s="8">
        <v>3.8576748986427585E-5</v>
      </c>
      <c r="J31" s="8">
        <v>2.1471455018944619E-4</v>
      </c>
      <c r="K31" s="8">
        <v>2.0066780385947879E-4</v>
      </c>
      <c r="L31" s="8">
        <v>1.8803638318477979E-4</v>
      </c>
      <c r="M31" s="8">
        <v>1.752385450035877E-4</v>
      </c>
      <c r="N31" s="8">
        <v>1.6377434107923261E-4</v>
      </c>
      <c r="O31" s="8">
        <v>1.530601318071189E-4</v>
      </c>
      <c r="P31" s="8">
        <v>1.4342546757002708E-4</v>
      </c>
      <c r="Q31" s="8">
        <v>1.3366386774591672E-4</v>
      </c>
      <c r="R31" s="8">
        <v>1.249195025314839E-4</v>
      </c>
      <c r="S31" s="8">
        <v>1.167471985950379E-4</v>
      </c>
      <c r="T31" s="8">
        <v>1.0939832174641683E-4</v>
      </c>
      <c r="U31" s="8">
        <v>1.0195262429525486E-4</v>
      </c>
      <c r="V31" s="8">
        <v>9.5282826417624627E-5</v>
      </c>
      <c r="W31" s="8">
        <v>8.9049370458958737E-5</v>
      </c>
      <c r="X31" s="8">
        <v>8.344398664825086E-5</v>
      </c>
      <c r="Y31" s="8">
        <v>7.7764752554131732E-5</v>
      </c>
      <c r="Z31" s="8">
        <v>7.26773388153946E-5</v>
      </c>
      <c r="AA31" s="8">
        <v>6.7922746537525243E-5</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1.0296542149242972E-4</v>
      </c>
      <c r="E33" s="70">
        <v>-21460.439680770265</v>
      </c>
      <c r="F33" s="70">
        <v>56216.601774796931</v>
      </c>
      <c r="G33" s="70">
        <v>53349.408966367409</v>
      </c>
      <c r="H33" s="70">
        <v>51490.56045588477</v>
      </c>
      <c r="I33" s="70">
        <v>50640.222062730769</v>
      </c>
      <c r="J33" s="70">
        <v>117924.46430442078</v>
      </c>
      <c r="K33" s="70">
        <v>114615.41791704227</v>
      </c>
      <c r="L33" s="70">
        <v>109962.3824754292</v>
      </c>
      <c r="M33" s="70">
        <v>107065.58368159122</v>
      </c>
      <c r="N33" s="70">
        <v>123749.53224183826</v>
      </c>
      <c r="O33" s="70">
        <v>114139.58793970224</v>
      </c>
      <c r="P33" s="70">
        <v>112786.75121122942</v>
      </c>
      <c r="Q33" s="70">
        <v>122851.63704294144</v>
      </c>
      <c r="R33" s="70">
        <v>135728.58280890918</v>
      </c>
      <c r="S33" s="70">
        <v>148333.98872348241</v>
      </c>
      <c r="T33" s="70">
        <v>151478.84317997881</v>
      </c>
      <c r="U33" s="70">
        <v>144723.71159959843</v>
      </c>
      <c r="V33" s="70">
        <v>142705.54535057276</v>
      </c>
      <c r="W33" s="70">
        <v>144390.46459566586</v>
      </c>
      <c r="X33" s="70">
        <v>136943.57250207817</v>
      </c>
      <c r="Y33" s="70">
        <v>127623.13329206218</v>
      </c>
      <c r="Z33" s="70">
        <v>119795.95072973122</v>
      </c>
      <c r="AA33" s="70">
        <v>113825.35195316296</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-68394.60811634353</v>
      </c>
      <c r="F36" s="8">
        <v>-135955.95816226618</v>
      </c>
      <c r="G36" s="8">
        <v>-127061.64310691474</v>
      </c>
      <c r="H36" s="8">
        <v>-104409.82411201045</v>
      </c>
      <c r="I36" s="8">
        <v>-97303.645983710929</v>
      </c>
      <c r="J36" s="8">
        <v>-90937.98687759717</v>
      </c>
      <c r="K36" s="8">
        <v>-106053.17237285501</v>
      </c>
      <c r="L36" s="8">
        <v>-71636.360496799534</v>
      </c>
      <c r="M36" s="8">
        <v>-62309.946866951606</v>
      </c>
      <c r="N36" s="8">
        <v>-47201.676963338025</v>
      </c>
      <c r="O36" s="8">
        <v>-44113.716787037098</v>
      </c>
      <c r="P36" s="8">
        <v>-41336.894080332233</v>
      </c>
      <c r="Q36" s="8">
        <v>-46219.423431540177</v>
      </c>
      <c r="R36" s="8">
        <v>-55434.273985407621</v>
      </c>
      <c r="S36" s="8">
        <v>-42414.360649850918</v>
      </c>
      <c r="T36" s="8">
        <v>-35902.035786602886</v>
      </c>
      <c r="U36" s="8">
        <v>-29877.576430084802</v>
      </c>
      <c r="V36" s="8">
        <v>-24576.285362070121</v>
      </c>
      <c r="W36" s="8">
        <v>-19840.749716911392</v>
      </c>
      <c r="X36" s="8">
        <v>-18591.835584421959</v>
      </c>
      <c r="Y36" s="8">
        <v>-17326.467152681031</v>
      </c>
      <c r="Z36" s="8">
        <v>-16192.95995126649</v>
      </c>
      <c r="AA36" s="8">
        <v>-15133.607426875082</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1.17147827560898E-6</v>
      </c>
      <c r="K38" s="8">
        <v>1.09483950961E-6</v>
      </c>
      <c r="L38" s="8">
        <v>1.0259227319746098E-6</v>
      </c>
      <c r="M38" s="8">
        <v>9.5609798376450106E-7</v>
      </c>
      <c r="N38" s="8">
        <v>4.8380046569171699E-6</v>
      </c>
      <c r="O38" s="8">
        <v>4.5214996781024899E-6</v>
      </c>
      <c r="P38" s="8">
        <v>4.2368851888014398E-6</v>
      </c>
      <c r="Q38" s="8">
        <v>3.9485209365211397E-6</v>
      </c>
      <c r="R38" s="8">
        <v>3.6902064817022199E-6</v>
      </c>
      <c r="S38" s="8">
        <v>3.44879110343402E-6</v>
      </c>
      <c r="T38" s="8">
        <v>3.23170031752428E-6</v>
      </c>
      <c r="U38" s="8">
        <v>3.0117493856179802E-6</v>
      </c>
      <c r="V38" s="8">
        <v>2.81471905119545E-6</v>
      </c>
      <c r="W38" s="8">
        <v>5.3117159954331998E-6</v>
      </c>
      <c r="X38" s="8">
        <v>4.97735982093782E-6</v>
      </c>
      <c r="Y38" s="8">
        <v>6.82857270315999E-6</v>
      </c>
      <c r="Z38" s="8">
        <v>6.3818436460355701E-6</v>
      </c>
      <c r="AA38" s="8">
        <v>9.1770983747075199E-6</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1.4377137061916098E-6</v>
      </c>
      <c r="E40" s="8">
        <v>1.3398622848279E-6</v>
      </c>
      <c r="F40" s="8">
        <v>1.2522077424810399E-6</v>
      </c>
      <c r="G40" s="8">
        <v>1.1702876094694099E-6</v>
      </c>
      <c r="H40" s="8">
        <v>1.09662160614808E-6</v>
      </c>
      <c r="I40" s="8">
        <v>1.0219850617528899E-6</v>
      </c>
      <c r="J40" s="8">
        <v>4.9766837360145296E-6</v>
      </c>
      <c r="K40" s="8">
        <v>4.6511062940452303E-6</v>
      </c>
      <c r="L40" s="8">
        <v>4.3583334671498594E-6</v>
      </c>
      <c r="M40" s="8">
        <v>4.0617033921210004E-6</v>
      </c>
      <c r="N40" s="8">
        <v>1.6635917410247317E-5</v>
      </c>
      <c r="O40" s="8">
        <v>1.554758636038669E-5</v>
      </c>
      <c r="P40" s="8">
        <v>1.4568913648486279E-5</v>
      </c>
      <c r="Q40" s="8">
        <v>1.3577347036795619E-5</v>
      </c>
      <c r="R40" s="8">
        <v>2.5949130356560353E-5</v>
      </c>
      <c r="S40" s="8">
        <v>2.4251523690965341E-5</v>
      </c>
      <c r="T40" s="8">
        <v>2.2724964911473549E-5</v>
      </c>
      <c r="U40" s="8">
        <v>2067.7613864091277</v>
      </c>
      <c r="V40" s="8">
        <v>1932.4872764796278</v>
      </c>
      <c r="W40" s="8">
        <v>7100.4478537449977</v>
      </c>
      <c r="X40" s="8">
        <v>6653.4965137970012</v>
      </c>
      <c r="Y40" s="8">
        <v>9681.8246312908068</v>
      </c>
      <c r="Z40" s="8">
        <v>9048.4342323309957</v>
      </c>
      <c r="AA40" s="8">
        <v>8456.4805886081904</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1142.1754986321</v>
      </c>
      <c r="H42" s="8">
        <v>1333.0367835849499</v>
      </c>
      <c r="I42" s="8">
        <v>1718.5894591375099</v>
      </c>
      <c r="J42" s="8">
        <v>2302.1906267424597</v>
      </c>
      <c r="K42" s="8">
        <v>5465.5286746536594</v>
      </c>
      <c r="L42" s="8">
        <v>5861.2977342897802</v>
      </c>
      <c r="M42" s="8">
        <v>6131.6985723402695</v>
      </c>
      <c r="N42" s="8">
        <v>6329.0854437186799</v>
      </c>
      <c r="O42" s="8">
        <v>6538.7901961903008</v>
      </c>
      <c r="P42" s="8">
        <v>6748.3640901057097</v>
      </c>
      <c r="Q42" s="8">
        <v>6974.8764444172302</v>
      </c>
      <c r="R42" s="8">
        <v>6518.5761144621902</v>
      </c>
      <c r="S42" s="8">
        <v>7168.2897196536105</v>
      </c>
      <c r="T42" s="8">
        <v>7355.9985952399702</v>
      </c>
      <c r="U42" s="8">
        <v>6855.34612528448</v>
      </c>
      <c r="V42" s="8">
        <v>8071.0036995938599</v>
      </c>
      <c r="W42" s="8">
        <v>8521.6016513696595</v>
      </c>
      <c r="X42" s="8">
        <v>7985.1930536255104</v>
      </c>
      <c r="Y42" s="8">
        <v>7441.7173346448099</v>
      </c>
      <c r="Z42" s="8">
        <v>7933.0658388304901</v>
      </c>
      <c r="AA42" s="8">
        <v>7414.0802211410501</v>
      </c>
    </row>
    <row r="43" spans="1:27">
      <c r="A43" s="16" t="s">
        <v>24</v>
      </c>
      <c r="B43" s="16" t="s">
        <v>9</v>
      </c>
      <c r="C43" s="8">
        <v>0</v>
      </c>
      <c r="D43" s="8">
        <v>6.277819111976784E-5</v>
      </c>
      <c r="E43" s="8">
        <v>6.2704733313075507E-5</v>
      </c>
      <c r="F43" s="8">
        <v>47825.939414073728</v>
      </c>
      <c r="G43" s="8">
        <v>44697.139626871925</v>
      </c>
      <c r="H43" s="8">
        <v>41883.59224795043</v>
      </c>
      <c r="I43" s="8">
        <v>49462.842555241223</v>
      </c>
      <c r="J43" s="8">
        <v>59443.870875783352</v>
      </c>
      <c r="K43" s="8">
        <v>67707.325635309302</v>
      </c>
      <c r="L43" s="8">
        <v>63445.357863651676</v>
      </c>
      <c r="M43" s="8">
        <v>79681.004313380268</v>
      </c>
      <c r="N43" s="8">
        <v>88678.395865259256</v>
      </c>
      <c r="O43" s="8">
        <v>82877.005458467305</v>
      </c>
      <c r="P43" s="8">
        <v>77660.153028376895</v>
      </c>
      <c r="Q43" s="8">
        <v>77315.869852208038</v>
      </c>
      <c r="R43" s="8">
        <v>95781.610916869715</v>
      </c>
      <c r="S43" s="8">
        <v>96592.903438562629</v>
      </c>
      <c r="T43" s="8">
        <v>93847.231714744659</v>
      </c>
      <c r="U43" s="8">
        <v>94919.588485113418</v>
      </c>
      <c r="V43" s="8">
        <v>88709.895755771664</v>
      </c>
      <c r="W43" s="8">
        <v>91864.213139875821</v>
      </c>
      <c r="X43" s="8">
        <v>86081.643645406482</v>
      </c>
      <c r="Y43" s="8">
        <v>80222.889475376302</v>
      </c>
      <c r="Z43" s="8">
        <v>74974.663135480456</v>
      </c>
      <c r="AA43" s="8">
        <v>70069.778611773741</v>
      </c>
    </row>
    <row r="44" spans="1:27">
      <c r="A44" s="16" t="s">
        <v>24</v>
      </c>
      <c r="B44" s="16" t="s">
        <v>8</v>
      </c>
      <c r="C44" s="8">
        <v>0</v>
      </c>
      <c r="D44" s="8">
        <v>1.1567386684473073E-5</v>
      </c>
      <c r="E44" s="8">
        <v>1.194710593840121E-5</v>
      </c>
      <c r="F44" s="8">
        <v>4.1417906899102243E-5</v>
      </c>
      <c r="G44" s="8">
        <v>3.8708324193987068E-5</v>
      </c>
      <c r="H44" s="8">
        <v>4.9721999577576825E-5</v>
      </c>
      <c r="I44" s="8">
        <v>4.6337898618701193E-5</v>
      </c>
      <c r="J44" s="8">
        <v>4.3306447295135347E-5</v>
      </c>
      <c r="K44" s="8">
        <v>4.0473315217825539E-5</v>
      </c>
      <c r="L44" s="8">
        <v>1.4068307045937901E-4</v>
      </c>
      <c r="M44" s="8">
        <v>1344.1959083249037</v>
      </c>
      <c r="N44" s="8">
        <v>25550.978534533373</v>
      </c>
      <c r="O44" s="8">
        <v>24025.988809434391</v>
      </c>
      <c r="P44" s="8">
        <v>22513.626756625494</v>
      </c>
      <c r="Q44" s="8">
        <v>29343.856521604092</v>
      </c>
      <c r="R44" s="8">
        <v>27424.164965823449</v>
      </c>
      <c r="S44" s="8">
        <v>29767.671675772308</v>
      </c>
      <c r="T44" s="8">
        <v>34808.990145423544</v>
      </c>
      <c r="U44" s="8">
        <v>33540.603253745678</v>
      </c>
      <c r="V44" s="8">
        <v>31346.358172339867</v>
      </c>
      <c r="W44" s="8">
        <v>45843.520614593159</v>
      </c>
      <c r="X44" s="8">
        <v>42957.81208061392</v>
      </c>
      <c r="Y44" s="8">
        <v>44371.949363964828</v>
      </c>
      <c r="Z44" s="8">
        <v>41604.844739414781</v>
      </c>
      <c r="AA44" s="8">
        <v>38883.032455912769</v>
      </c>
    </row>
    <row r="45" spans="1:27">
      <c r="A45" s="16" t="s">
        <v>24</v>
      </c>
      <c r="B45" s="16" t="s">
        <v>84</v>
      </c>
      <c r="C45" s="8">
        <v>0</v>
      </c>
      <c r="D45" s="8">
        <v>4.6445173148666893E-5</v>
      </c>
      <c r="E45" s="8">
        <v>6.0713077866421108E-5</v>
      </c>
      <c r="F45" s="8">
        <v>33093.078493767876</v>
      </c>
      <c r="G45" s="8">
        <v>30928.110733224832</v>
      </c>
      <c r="H45" s="8">
        <v>28981.281347387663</v>
      </c>
      <c r="I45" s="8">
        <v>27008.802709554107</v>
      </c>
      <c r="J45" s="8">
        <v>25241.871684141512</v>
      </c>
      <c r="K45" s="8">
        <v>23590.534277673825</v>
      </c>
      <c r="L45" s="8">
        <v>22105.582747477849</v>
      </c>
      <c r="M45" s="8">
        <v>20601.067152614709</v>
      </c>
      <c r="N45" s="8">
        <v>19253.33378212776</v>
      </c>
      <c r="O45" s="8">
        <v>17993.769884827347</v>
      </c>
      <c r="P45" s="8">
        <v>16861.117448474652</v>
      </c>
      <c r="Q45" s="8">
        <v>15713.542447270733</v>
      </c>
      <c r="R45" s="8">
        <v>25072.475284304379</v>
      </c>
      <c r="S45" s="8">
        <v>23432.219885346753</v>
      </c>
      <c r="T45" s="8">
        <v>21957.233758916984</v>
      </c>
      <c r="U45" s="8">
        <v>20462.814860862101</v>
      </c>
      <c r="V45" s="8">
        <v>19124.126032862292</v>
      </c>
      <c r="W45" s="8">
        <v>30772.351167134326</v>
      </c>
      <c r="X45" s="8">
        <v>28835.326366614667</v>
      </c>
      <c r="Y45" s="8">
        <v>34957.584277173541</v>
      </c>
      <c r="Z45" s="8">
        <v>32670.639635933505</v>
      </c>
      <c r="AA45" s="8">
        <v>33347.613627444262</v>
      </c>
    </row>
    <row r="46" spans="1:27">
      <c r="A46" s="16" t="s">
        <v>24</v>
      </c>
      <c r="B46" s="16" t="s">
        <v>187</v>
      </c>
      <c r="C46" s="8">
        <v>0</v>
      </c>
      <c r="D46" s="8">
        <v>0</v>
      </c>
      <c r="E46" s="8">
        <v>0</v>
      </c>
      <c r="F46" s="8">
        <v>0</v>
      </c>
      <c r="G46" s="8">
        <v>6.9447906769423704E-6</v>
      </c>
      <c r="H46" s="8">
        <v>6.5076374772212201E-6</v>
      </c>
      <c r="I46" s="8">
        <v>6.0647248346530199E-6</v>
      </c>
      <c r="J46" s="8">
        <v>5.6679671336110605E-6</v>
      </c>
      <c r="K46" s="8">
        <v>5.2971655439554904E-6</v>
      </c>
      <c r="L46" s="8">
        <v>4.9637252755999508E-6</v>
      </c>
      <c r="M46" s="8">
        <v>4.6258919702730905E-6</v>
      </c>
      <c r="N46" s="8">
        <v>4.3232635224155698E-6</v>
      </c>
      <c r="O46" s="8">
        <v>4.0404331973938605E-6</v>
      </c>
      <c r="P46" s="8">
        <v>3.78610036251597E-6</v>
      </c>
      <c r="Q46" s="8">
        <v>3.5284167219536201E-6</v>
      </c>
      <c r="R46" s="8">
        <v>3.2975857205335099E-6</v>
      </c>
      <c r="S46" s="8">
        <v>3.0818558127243401E-6</v>
      </c>
      <c r="T46" s="8">
        <v>2.8878624740792102E-6</v>
      </c>
      <c r="U46" s="8">
        <v>2.6913132956338602E-6</v>
      </c>
      <c r="V46" s="8">
        <v>2.5152460699852901E-6</v>
      </c>
      <c r="W46" s="8">
        <v>2.3506972610137604E-6</v>
      </c>
      <c r="X46" s="8">
        <v>2.2027281029742401E-6</v>
      </c>
      <c r="Y46" s="8">
        <v>2.0528094683910202E-6</v>
      </c>
      <c r="Z46" s="8">
        <v>1.9185135213264098E-6</v>
      </c>
      <c r="AA46" s="8">
        <v>1.79300329045986E-6</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1.2222846465909941E-4</v>
      </c>
      <c r="E48" s="72">
        <v>-68394.607979638749</v>
      </c>
      <c r="F48" s="72">
        <v>-55036.940211754445</v>
      </c>
      <c r="G48" s="72">
        <v>-50294.217201362459</v>
      </c>
      <c r="H48" s="72">
        <v>-32211.913675761152</v>
      </c>
      <c r="I48" s="72">
        <v>-19113.411206353485</v>
      </c>
      <c r="J48" s="72">
        <v>-3950.0536358072713</v>
      </c>
      <c r="K48" s="72">
        <v>-9289.7837337017918</v>
      </c>
      <c r="L48" s="72">
        <v>19775.877999650816</v>
      </c>
      <c r="M48" s="72">
        <v>45448.019089352238</v>
      </c>
      <c r="N48" s="72">
        <v>92610.116688098235</v>
      </c>
      <c r="O48" s="72">
        <v>87321.837585991758</v>
      </c>
      <c r="P48" s="72">
        <v>82446.367265842404</v>
      </c>
      <c r="Q48" s="72">
        <v>83128.721855014199</v>
      </c>
      <c r="R48" s="72">
        <v>99362.55332898903</v>
      </c>
      <c r="S48" s="72">
        <v>114546.72410026655</v>
      </c>
      <c r="T48" s="72">
        <v>122067.41845656681</v>
      </c>
      <c r="U48" s="72">
        <v>127968.53768703307</v>
      </c>
      <c r="V48" s="72">
        <v>124607.58558030715</v>
      </c>
      <c r="W48" s="72">
        <v>164261.38471746899</v>
      </c>
      <c r="X48" s="72">
        <v>153921.6360828157</v>
      </c>
      <c r="Y48" s="72">
        <v>159349.49793865063</v>
      </c>
      <c r="Z48" s="72">
        <v>150038.68763902411</v>
      </c>
      <c r="AA48" s="72">
        <v>143037.37808897503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-28875.2140447581</v>
      </c>
      <c r="E52" s="8">
        <v>-26909.955735649761</v>
      </c>
      <c r="F52" s="8">
        <v>-125972.0007167493</v>
      </c>
      <c r="G52" s="8">
        <v>-129119.18604337092</v>
      </c>
      <c r="H52" s="8">
        <v>-133131.32280515</v>
      </c>
      <c r="I52" s="8">
        <v>-124070.34695967201</v>
      </c>
      <c r="J52" s="8">
        <v>-115953.59525711701</v>
      </c>
      <c r="K52" s="8">
        <v>-108367.84604903842</v>
      </c>
      <c r="L52" s="8">
        <v>-34798.774145378302</v>
      </c>
      <c r="M52" s="8">
        <v>-32430.354412592998</v>
      </c>
      <c r="N52" s="8">
        <v>-30308.742433233903</v>
      </c>
      <c r="O52" s="8">
        <v>-28325.927499805599</v>
      </c>
      <c r="P52" s="8">
        <v>-26542.897539994003</v>
      </c>
      <c r="Q52" s="8">
        <v>-24736.376366679298</v>
      </c>
      <c r="R52" s="8">
        <v>-23118.108747466998</v>
      </c>
      <c r="S52" s="8">
        <v>-21605.709103764399</v>
      </c>
      <c r="T52" s="8">
        <v>-20245.696209738097</v>
      </c>
      <c r="U52" s="8">
        <v>-18867.765303126464</v>
      </c>
      <c r="V52" s="8">
        <v>-17633.425512029236</v>
      </c>
      <c r="W52" s="8">
        <v>-16479.83692254006</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1.3133901519364499E-6</v>
      </c>
      <c r="E55" s="8">
        <v>1.2240002458524902E-6</v>
      </c>
      <c r="F55" s="8">
        <v>1.1439254630949301E-6</v>
      </c>
      <c r="G55" s="8">
        <v>1.06908921754796E-6</v>
      </c>
      <c r="H55" s="8">
        <v>1.0017933415483901E-6</v>
      </c>
      <c r="I55" s="8">
        <v>9.3361085016568803E-7</v>
      </c>
      <c r="J55" s="8">
        <v>8.7253350458472198E-7</v>
      </c>
      <c r="K55" s="8">
        <v>8.1545187321654099E-7</v>
      </c>
      <c r="L55" s="8">
        <v>536.42000997241689</v>
      </c>
      <c r="M55" s="8">
        <v>499.9110303350331</v>
      </c>
      <c r="N55" s="8">
        <v>567.39713686547145</v>
      </c>
      <c r="O55" s="8">
        <v>530.27769785741725</v>
      </c>
      <c r="P55" s="8">
        <v>496.8983487679219</v>
      </c>
      <c r="Q55" s="8">
        <v>463.07923061468495</v>
      </c>
      <c r="R55" s="8">
        <v>9316.5313967311613</v>
      </c>
      <c r="S55" s="8">
        <v>8707.0386861086572</v>
      </c>
      <c r="T55" s="8">
        <v>9304.5549655140931</v>
      </c>
      <c r="U55" s="8">
        <v>8671.2829004781688</v>
      </c>
      <c r="V55" s="8">
        <v>8104.0027084700851</v>
      </c>
      <c r="W55" s="8">
        <v>7573.8343048718798</v>
      </c>
      <c r="X55" s="8">
        <v>7097.0847447267042</v>
      </c>
      <c r="Y55" s="8">
        <v>6614.054064265445</v>
      </c>
      <c r="Z55" s="8">
        <v>6181.3589368441635</v>
      </c>
      <c r="AA55" s="8">
        <v>7688.5378925000869</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810.09376497277799</v>
      </c>
      <c r="H57" s="8">
        <v>2119.4381080114399</v>
      </c>
      <c r="I57" s="8">
        <v>4562.1266170190793</v>
      </c>
      <c r="J57" s="8">
        <v>8060.8506132679895</v>
      </c>
      <c r="K57" s="8">
        <v>12589.505488717601</v>
      </c>
      <c r="L57" s="8">
        <v>14995.8816449675</v>
      </c>
      <c r="M57" s="8">
        <v>17139.761236536997</v>
      </c>
      <c r="N57" s="8">
        <v>19015.0680552431</v>
      </c>
      <c r="O57" s="8">
        <v>20614.175054362</v>
      </c>
      <c r="P57" s="8">
        <v>21936.713275030801</v>
      </c>
      <c r="Q57" s="8">
        <v>23001.769211242899</v>
      </c>
      <c r="R57" s="8">
        <v>21496.980565267499</v>
      </c>
      <c r="S57" s="8">
        <v>24694.0059494421</v>
      </c>
      <c r="T57" s="8">
        <v>24997.867259681399</v>
      </c>
      <c r="U57" s="8">
        <v>23296.501520531099</v>
      </c>
      <c r="V57" s="8">
        <v>23703.4400090819</v>
      </c>
      <c r="W57" s="8">
        <v>22152.747665869003</v>
      </c>
      <c r="X57" s="8">
        <v>20758.300377932399</v>
      </c>
      <c r="Y57" s="8">
        <v>19345.481408252999</v>
      </c>
      <c r="Z57" s="8">
        <v>18079.889161555901</v>
      </c>
      <c r="AA57" s="8">
        <v>16897.092669645001</v>
      </c>
    </row>
    <row r="58" spans="1:27">
      <c r="A58" s="16" t="s">
        <v>25</v>
      </c>
      <c r="B58" s="16" t="s">
        <v>9</v>
      </c>
      <c r="C58" s="8">
        <v>0</v>
      </c>
      <c r="D58" s="8">
        <v>4.5350478500610348E-5</v>
      </c>
      <c r="E58" s="8">
        <v>66576.96646617011</v>
      </c>
      <c r="F58" s="8">
        <v>222598.05393734196</v>
      </c>
      <c r="G58" s="8">
        <v>208035.56436947905</v>
      </c>
      <c r="H58" s="8">
        <v>249430.8463522153</v>
      </c>
      <c r="I58" s="8">
        <v>300197.44163817359</v>
      </c>
      <c r="J58" s="8">
        <v>346361.18911924644</v>
      </c>
      <c r="K58" s="8">
        <v>452186.83791674848</v>
      </c>
      <c r="L58" s="8">
        <v>462939.30015342083</v>
      </c>
      <c r="M58" s="8">
        <v>508899.52530226391</v>
      </c>
      <c r="N58" s="8">
        <v>548007.10354084033</v>
      </c>
      <c r="O58" s="8">
        <v>584875.37712697685</v>
      </c>
      <c r="P58" s="8">
        <v>639522.04916711547</v>
      </c>
      <c r="Q58" s="8">
        <v>595995.89981280582</v>
      </c>
      <c r="R58" s="8">
        <v>557005.51369642501</v>
      </c>
      <c r="S58" s="8">
        <v>522483.93624016736</v>
      </c>
      <c r="T58" s="8">
        <v>493836.99528073717</v>
      </c>
      <c r="U58" s="8">
        <v>462317.57355696947</v>
      </c>
      <c r="V58" s="8">
        <v>433745.04518741317</v>
      </c>
      <c r="W58" s="8">
        <v>415105.2471585793</v>
      </c>
      <c r="X58" s="8">
        <v>391783.52030576137</v>
      </c>
      <c r="Y58" s="8">
        <v>365118.56318411871</v>
      </c>
      <c r="Z58" s="8">
        <v>341232.30194618984</v>
      </c>
      <c r="AA58" s="8">
        <v>318908.69331882923</v>
      </c>
    </row>
    <row r="59" spans="1:27">
      <c r="A59" s="16" t="s">
        <v>25</v>
      </c>
      <c r="B59" s="16" t="s">
        <v>8</v>
      </c>
      <c r="C59" s="8">
        <v>0</v>
      </c>
      <c r="D59" s="8">
        <v>7.0705461942622702E-6</v>
      </c>
      <c r="E59" s="8">
        <v>6.58932173911047E-6</v>
      </c>
      <c r="F59" s="8">
        <v>3202.867318197948</v>
      </c>
      <c r="G59" s="8">
        <v>2993.333941407353</v>
      </c>
      <c r="H59" s="8">
        <v>2804.9127821253755</v>
      </c>
      <c r="I59" s="8">
        <v>2614.0091958618473</v>
      </c>
      <c r="J59" s="8">
        <v>2442.999247788573</v>
      </c>
      <c r="K59" s="8">
        <v>13165.685853366198</v>
      </c>
      <c r="L59" s="8">
        <v>12336.946447809845</v>
      </c>
      <c r="M59" s="8">
        <v>11497.288496433779</v>
      </c>
      <c r="N59" s="8">
        <v>10745.129432926644</v>
      </c>
      <c r="O59" s="8">
        <v>10042.177037321262</v>
      </c>
      <c r="P59" s="8">
        <v>9410.0528987772523</v>
      </c>
      <c r="Q59" s="8">
        <v>8769.6005978166177</v>
      </c>
      <c r="R59" s="8">
        <v>8195.8884068916341</v>
      </c>
      <c r="S59" s="8">
        <v>7659.7087893540747</v>
      </c>
      <c r="T59" s="8">
        <v>7177.5536962309807</v>
      </c>
      <c r="U59" s="8">
        <v>6689.046263863941</v>
      </c>
      <c r="V59" s="8">
        <v>6251.445104673704</v>
      </c>
      <c r="W59" s="8">
        <v>5842.4720643107121</v>
      </c>
      <c r="X59" s="8">
        <v>5474.7064287423655</v>
      </c>
      <c r="Y59" s="8">
        <v>5270.3381585160014</v>
      </c>
      <c r="Z59" s="8">
        <v>4925.5496794841865</v>
      </c>
      <c r="AA59" s="8">
        <v>4603.3174561797123</v>
      </c>
    </row>
    <row r="60" spans="1:27">
      <c r="A60" s="16" t="s">
        <v>25</v>
      </c>
      <c r="B60" s="16" t="s">
        <v>84</v>
      </c>
      <c r="C60" s="8">
        <v>0</v>
      </c>
      <c r="D60" s="8">
        <v>4.5076827979560985E-5</v>
      </c>
      <c r="E60" s="8">
        <v>7.2076636790479036E-5</v>
      </c>
      <c r="F60" s="8">
        <v>42982.895857983618</v>
      </c>
      <c r="G60" s="8">
        <v>40170.930697207135</v>
      </c>
      <c r="H60" s="8">
        <v>37642.294240479328</v>
      </c>
      <c r="I60" s="8">
        <v>35080.343290885277</v>
      </c>
      <c r="J60" s="8">
        <v>32785.367553607161</v>
      </c>
      <c r="K60" s="8">
        <v>35329.035895001456</v>
      </c>
      <c r="L60" s="8">
        <v>33105.181814584095</v>
      </c>
      <c r="M60" s="8">
        <v>30852.028713858639</v>
      </c>
      <c r="N60" s="8">
        <v>28833.671687164027</v>
      </c>
      <c r="O60" s="8">
        <v>26947.356709470107</v>
      </c>
      <c r="P60" s="8">
        <v>25251.103538199855</v>
      </c>
      <c r="Q60" s="8">
        <v>23532.502427579395</v>
      </c>
      <c r="R60" s="8">
        <v>21992.992916845746</v>
      </c>
      <c r="S60" s="8">
        <v>20554.198981981448</v>
      </c>
      <c r="T60" s="8">
        <v>19260.375413978043</v>
      </c>
      <c r="U60" s="8">
        <v>17949.505870104294</v>
      </c>
      <c r="V60" s="8">
        <v>16775.239126266308</v>
      </c>
      <c r="W60" s="8">
        <v>15677.793571583145</v>
      </c>
      <c r="X60" s="8">
        <v>14690.924716465572</v>
      </c>
      <c r="Y60" s="8">
        <v>13691.053978318878</v>
      </c>
      <c r="Z60" s="8">
        <v>12795.37759950994</v>
      </c>
      <c r="AA60" s="8">
        <v>11958.296834331904</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-28875.213945946856</v>
      </c>
      <c r="E63" s="72">
        <v>39667.010810410306</v>
      </c>
      <c r="F63" s="72">
        <v>142811.81639791816</v>
      </c>
      <c r="G63" s="72">
        <v>122890.73673076447</v>
      </c>
      <c r="H63" s="72">
        <v>158866.16867868323</v>
      </c>
      <c r="I63" s="72">
        <v>218383.57378320137</v>
      </c>
      <c r="J63" s="72">
        <v>273696.81127766566</v>
      </c>
      <c r="K63" s="72">
        <v>404903.21910561074</v>
      </c>
      <c r="L63" s="72">
        <v>489114.95592537639</v>
      </c>
      <c r="M63" s="72">
        <v>536458.16036683531</v>
      </c>
      <c r="N63" s="72">
        <v>576859.62741980562</v>
      </c>
      <c r="O63" s="72">
        <v>614683.43612618209</v>
      </c>
      <c r="P63" s="72">
        <v>670073.91968789743</v>
      </c>
      <c r="Q63" s="72">
        <v>627026.47491338011</v>
      </c>
      <c r="R63" s="72">
        <v>594889.79823469406</v>
      </c>
      <c r="S63" s="72">
        <v>562493.17954328924</v>
      </c>
      <c r="T63" s="72">
        <v>534331.65040640358</v>
      </c>
      <c r="U63" s="72">
        <v>500056.14480882051</v>
      </c>
      <c r="V63" s="72">
        <v>470945.74662387592</v>
      </c>
      <c r="W63" s="72">
        <v>449872.25784267398</v>
      </c>
      <c r="X63" s="72">
        <v>439804.53657362843</v>
      </c>
      <c r="Y63" s="72">
        <v>410039.49079347198</v>
      </c>
      <c r="Z63" s="72">
        <v>383214.47732358403</v>
      </c>
      <c r="AA63" s="72">
        <v>360055.9381714859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1.2284457530485899E-6</v>
      </c>
      <c r="J68" s="8">
        <v>1.1480801427162901E-6</v>
      </c>
      <c r="K68" s="8">
        <v>1.0729720956976799E-6</v>
      </c>
      <c r="L68" s="8">
        <v>1.00543180446859E-6</v>
      </c>
      <c r="M68" s="8">
        <v>9.3700167771398803E-7</v>
      </c>
      <c r="N68" s="8">
        <v>3.4327732861305598E-6</v>
      </c>
      <c r="O68" s="8">
        <v>3.20819933193873E-6</v>
      </c>
      <c r="P68" s="8">
        <v>3.0062530575957701E-6</v>
      </c>
      <c r="Q68" s="8">
        <v>2.8016461644445798E-6</v>
      </c>
      <c r="R68" s="8">
        <v>2.6183609006207898E-6</v>
      </c>
      <c r="S68" s="8">
        <v>2.44706626158085E-6</v>
      </c>
      <c r="T68" s="8">
        <v>2.29303097154231E-6</v>
      </c>
      <c r="U68" s="8">
        <v>2.1369662843725799E-6</v>
      </c>
      <c r="V68" s="8">
        <v>1.9971647511938099E-6</v>
      </c>
      <c r="W68" s="8">
        <v>1.86650911274537E-6</v>
      </c>
      <c r="X68" s="8">
        <v>1.74901810849461E-6</v>
      </c>
      <c r="Y68" s="8">
        <v>1.6299791738513399E-6</v>
      </c>
      <c r="Z68" s="8">
        <v>1.5233450218666801E-6</v>
      </c>
      <c r="AA68" s="8">
        <v>8.4027657469887198E-6</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1.401837876612451E-5</v>
      </c>
      <c r="M70" s="8">
        <v>1.3064281798436981E-5</v>
      </c>
      <c r="N70" s="8">
        <v>718.28082253491948</v>
      </c>
      <c r="O70" s="8">
        <v>671.29048816341992</v>
      </c>
      <c r="P70" s="8">
        <v>629.03481790724902</v>
      </c>
      <c r="Q70" s="8">
        <v>586.22243408256281</v>
      </c>
      <c r="R70" s="8">
        <v>547.8714335694242</v>
      </c>
      <c r="S70" s="8">
        <v>512.02937702507268</v>
      </c>
      <c r="T70" s="8">
        <v>479.79870357066613</v>
      </c>
      <c r="U70" s="8">
        <v>1298.3519739480264</v>
      </c>
      <c r="V70" s="8">
        <v>1213.41305942655</v>
      </c>
      <c r="W70" s="8">
        <v>1134.0308963444641</v>
      </c>
      <c r="X70" s="8">
        <v>1062.6471415301482</v>
      </c>
      <c r="Y70" s="8">
        <v>990.32291400209192</v>
      </c>
      <c r="Z70" s="8">
        <v>925.53543338902932</v>
      </c>
      <c r="AA70" s="8">
        <v>1177.4990361037796</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6109.0346803198399</v>
      </c>
      <c r="H72" s="8">
        <v>5778.6147332359897</v>
      </c>
      <c r="I72" s="8">
        <v>5650.3645162788898</v>
      </c>
      <c r="J72" s="8">
        <v>5610.7901370517502</v>
      </c>
      <c r="K72" s="8">
        <v>5661.0488493742996</v>
      </c>
      <c r="L72" s="8">
        <v>5599.0447223849906</v>
      </c>
      <c r="M72" s="8">
        <v>5538.6585532872205</v>
      </c>
      <c r="N72" s="8">
        <v>5474.11206859506</v>
      </c>
      <c r="O72" s="8">
        <v>5403.7181848147202</v>
      </c>
      <c r="P72" s="8">
        <v>5322.69608279575</v>
      </c>
      <c r="Q72" s="8">
        <v>5226.0715178420996</v>
      </c>
      <c r="R72" s="8">
        <v>5124.0953627484305</v>
      </c>
      <c r="S72" s="8">
        <v>6331.2192901778699</v>
      </c>
      <c r="T72" s="8">
        <v>6347.4235517411207</v>
      </c>
      <c r="U72" s="8">
        <v>6374.1109705744093</v>
      </c>
      <c r="V72" s="8">
        <v>6278.0367724828202</v>
      </c>
      <c r="W72" s="8">
        <v>6441.6958462400798</v>
      </c>
      <c r="X72" s="8">
        <v>6088.9016343636504</v>
      </c>
      <c r="Y72" s="8">
        <v>5674.48833573512</v>
      </c>
      <c r="Z72" s="8">
        <v>6062.00264063551</v>
      </c>
      <c r="AA72" s="8">
        <v>5665.4230270533499</v>
      </c>
    </row>
    <row r="73" spans="1:27">
      <c r="A73" s="16" t="s">
        <v>26</v>
      </c>
      <c r="B73" s="16" t="s">
        <v>9</v>
      </c>
      <c r="C73" s="8">
        <v>0</v>
      </c>
      <c r="D73" s="8">
        <v>5.3629291902174142E-5</v>
      </c>
      <c r="E73" s="8">
        <v>6.1673121112375802E-5</v>
      </c>
      <c r="F73" s="8">
        <v>1163.3032498357286</v>
      </c>
      <c r="G73" s="8">
        <v>1087.1992986090806</v>
      </c>
      <c r="H73" s="8">
        <v>1018.7634487425705</v>
      </c>
      <c r="I73" s="8">
        <v>949.42596446907885</v>
      </c>
      <c r="J73" s="8">
        <v>887.31399073709292</v>
      </c>
      <c r="K73" s="8">
        <v>829.26541167285268</v>
      </c>
      <c r="L73" s="8">
        <v>777.06574201696594</v>
      </c>
      <c r="M73" s="8">
        <v>3919.3318279910218</v>
      </c>
      <c r="N73" s="8">
        <v>21508.887983588589</v>
      </c>
      <c r="O73" s="8">
        <v>23001.357803084302</v>
      </c>
      <c r="P73" s="8">
        <v>23325.513086208153</v>
      </c>
      <c r="Q73" s="8">
        <v>22037.56551759092</v>
      </c>
      <c r="R73" s="8">
        <v>21919.653075482216</v>
      </c>
      <c r="S73" s="8">
        <v>20827.513979874762</v>
      </c>
      <c r="T73" s="8">
        <v>19516.486073912369</v>
      </c>
      <c r="U73" s="8">
        <v>22310.908611324387</v>
      </c>
      <c r="V73" s="8">
        <v>20851.316456316614</v>
      </c>
      <c r="W73" s="8">
        <v>22628.716048553546</v>
      </c>
      <c r="X73" s="8">
        <v>21204.308021433288</v>
      </c>
      <c r="Y73" s="8">
        <v>19919.78417860029</v>
      </c>
      <c r="Z73" s="8">
        <v>18616.620722478594</v>
      </c>
      <c r="AA73" s="8">
        <v>17398.710950741472</v>
      </c>
    </row>
    <row r="74" spans="1:27">
      <c r="A74" s="16" t="s">
        <v>26</v>
      </c>
      <c r="B74" s="16" t="s">
        <v>8</v>
      </c>
      <c r="C74" s="8">
        <v>0</v>
      </c>
      <c r="D74" s="8">
        <v>1.234208511637053E-5</v>
      </c>
      <c r="E74" s="8">
        <v>1.455644706815673E-5</v>
      </c>
      <c r="F74" s="8">
        <v>7268.2090164699166</v>
      </c>
      <c r="G74" s="8">
        <v>6792.7187050892817</v>
      </c>
      <c r="H74" s="8">
        <v>6365.1379679772917</v>
      </c>
      <c r="I74" s="8">
        <v>5931.9239041060209</v>
      </c>
      <c r="J74" s="8">
        <v>5543.8541144428173</v>
      </c>
      <c r="K74" s="8">
        <v>5181.1720681296374</v>
      </c>
      <c r="L74" s="8">
        <v>4855.0332320940588</v>
      </c>
      <c r="M74" s="8">
        <v>4524.5975546135423</v>
      </c>
      <c r="N74" s="8">
        <v>4647.720780005995</v>
      </c>
      <c r="O74" s="8">
        <v>4343.6642791696095</v>
      </c>
      <c r="P74" s="8">
        <v>4070.2439809224866</v>
      </c>
      <c r="Q74" s="8">
        <v>3793.2214047893694</v>
      </c>
      <c r="R74" s="8">
        <v>6396.3048001619463</v>
      </c>
      <c r="S74" s="8">
        <v>5977.8549541550374</v>
      </c>
      <c r="T74" s="8">
        <v>11333.231090494248</v>
      </c>
      <c r="U74" s="8">
        <v>10561.886443731526</v>
      </c>
      <c r="V74" s="8">
        <v>9870.9219072801534</v>
      </c>
      <c r="W74" s="8">
        <v>9225.1606584400379</v>
      </c>
      <c r="X74" s="8">
        <v>8644.4651864846019</v>
      </c>
      <c r="Y74" s="8">
        <v>8056.1191208920063</v>
      </c>
      <c r="Z74" s="8">
        <v>7529.0832884562406</v>
      </c>
      <c r="AA74" s="8">
        <v>7036.5264358496979</v>
      </c>
    </row>
    <row r="75" spans="1:27">
      <c r="A75" s="16" t="s">
        <v>26</v>
      </c>
      <c r="B75" s="16" t="s">
        <v>84</v>
      </c>
      <c r="C75" s="8">
        <v>0</v>
      </c>
      <c r="D75" s="8">
        <v>4.3982549690703932E-5</v>
      </c>
      <c r="E75" s="8">
        <v>7.0814609159932705E-5</v>
      </c>
      <c r="F75" s="8">
        <v>8398.5662619713912</v>
      </c>
      <c r="G75" s="8">
        <v>7849.1273454506209</v>
      </c>
      <c r="H75" s="8">
        <v>7355.048935647028</v>
      </c>
      <c r="I75" s="8">
        <v>6854.4610999372735</v>
      </c>
      <c r="J75" s="8">
        <v>6406.038409372085</v>
      </c>
      <c r="K75" s="8">
        <v>5986.951782792361</v>
      </c>
      <c r="L75" s="8">
        <v>5610.0915935985558</v>
      </c>
      <c r="M75" s="8">
        <v>5228.2663149981518</v>
      </c>
      <c r="N75" s="8">
        <v>4886.2301995719044</v>
      </c>
      <c r="O75" s="8">
        <v>4566.5702787018326</v>
      </c>
      <c r="P75" s="8">
        <v>4279.1187338030204</v>
      </c>
      <c r="Q75" s="8">
        <v>3987.8800480455698</v>
      </c>
      <c r="R75" s="8">
        <v>5102.7960737706244</v>
      </c>
      <c r="S75" s="8">
        <v>4768.9682919152847</v>
      </c>
      <c r="T75" s="8">
        <v>4468.7764149878512</v>
      </c>
      <c r="U75" s="8">
        <v>4292.8608843622451</v>
      </c>
      <c r="V75" s="8">
        <v>4012.0195169781068</v>
      </c>
      <c r="W75" s="8">
        <v>3749.550949402475</v>
      </c>
      <c r="X75" s="8">
        <v>3513.5282568120574</v>
      </c>
      <c r="Y75" s="8">
        <v>3274.3959925441404</v>
      </c>
      <c r="Z75" s="8">
        <v>3060.1832622821844</v>
      </c>
      <c r="AA75" s="8">
        <v>3295.5956076168472</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1.099539267092486E-4</v>
      </c>
      <c r="E78" s="70">
        <v>1.4704417734046524E-4</v>
      </c>
      <c r="F78" s="70">
        <v>16830.078528277038</v>
      </c>
      <c r="G78" s="70">
        <v>21838.080029468823</v>
      </c>
      <c r="H78" s="70">
        <v>20517.565085602881</v>
      </c>
      <c r="I78" s="70">
        <v>19386.175486019711</v>
      </c>
      <c r="J78" s="70">
        <v>18447.996652751826</v>
      </c>
      <c r="K78" s="70">
        <v>17658.438113042124</v>
      </c>
      <c r="L78" s="70">
        <v>16841.235305118382</v>
      </c>
      <c r="M78" s="70">
        <v>19210.854264891219</v>
      </c>
      <c r="N78" s="70">
        <v>37235.231857729239</v>
      </c>
      <c r="O78" s="70">
        <v>37986.601037142078</v>
      </c>
      <c r="P78" s="70">
        <v>37626.606704642916</v>
      </c>
      <c r="Q78" s="70">
        <v>35630.960925152169</v>
      </c>
      <c r="R78" s="70">
        <v>39090.720748350999</v>
      </c>
      <c r="S78" s="70">
        <v>38417.58589559509</v>
      </c>
      <c r="T78" s="70">
        <v>42145.715836999283</v>
      </c>
      <c r="U78" s="70">
        <v>44838.118886077558</v>
      </c>
      <c r="V78" s="70">
        <v>42225.70771448141</v>
      </c>
      <c r="W78" s="70">
        <v>43179.15440084711</v>
      </c>
      <c r="X78" s="70">
        <v>40513.850242372762</v>
      </c>
      <c r="Y78" s="70">
        <v>37915.110543403622</v>
      </c>
      <c r="Z78" s="70">
        <v>36193.425348764897</v>
      </c>
      <c r="AA78" s="70">
        <v>34573.755065767909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199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6.5159465267724701E-7</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1.2556420032436601E-6</v>
      </c>
      <c r="E85" s="8">
        <v>1.17018246132496E-6</v>
      </c>
      <c r="F85" s="8">
        <v>1.0936284682234E-6</v>
      </c>
      <c r="G85" s="8">
        <v>1.02208268029794E-6</v>
      </c>
      <c r="H85" s="8">
        <v>9.5774572115023813E-7</v>
      </c>
      <c r="I85" s="8">
        <v>8.9256113000669798E-7</v>
      </c>
      <c r="J85" s="8">
        <v>8.3416928014775309E-7</v>
      </c>
      <c r="K85" s="8">
        <v>7.7959745786487401E-7</v>
      </c>
      <c r="L85" s="8">
        <v>1.5660845741230679E-5</v>
      </c>
      <c r="M85" s="8">
        <v>1.45949617554707E-5</v>
      </c>
      <c r="N85" s="8">
        <v>1.3640151169537989E-5</v>
      </c>
      <c r="O85" s="8">
        <v>1.2747804827793312E-5</v>
      </c>
      <c r="P85" s="8">
        <v>1.1945369746719809E-5</v>
      </c>
      <c r="Q85" s="8">
        <v>1.1132362676259451E-5</v>
      </c>
      <c r="R85" s="8">
        <v>1.6433565710202248E-5</v>
      </c>
      <c r="S85" s="8">
        <v>1.5358472622079501E-5</v>
      </c>
      <c r="T85" s="8">
        <v>1.4391704037986238E-5</v>
      </c>
      <c r="U85" s="8">
        <v>1.4270179776450009E-5</v>
      </c>
      <c r="V85" s="8">
        <v>1.333661660979009E-5</v>
      </c>
      <c r="W85" s="8">
        <v>1.2464127669229389E-5</v>
      </c>
      <c r="X85" s="8">
        <v>1.167954919223852E-5</v>
      </c>
      <c r="Y85" s="8">
        <v>1.0884633984554178E-5</v>
      </c>
      <c r="Z85" s="8">
        <v>1.017255512291824E-5</v>
      </c>
      <c r="AA85" s="8">
        <v>9.5070608598924403E-6</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499.63245183686098</v>
      </c>
      <c r="H87" s="8">
        <v>899.581898515577</v>
      </c>
      <c r="I87" s="8">
        <v>1502.00316135597</v>
      </c>
      <c r="J87" s="8">
        <v>1921.93421154924</v>
      </c>
      <c r="K87" s="8">
        <v>2314.8454407811996</v>
      </c>
      <c r="L87" s="8">
        <v>2237.1709183317303</v>
      </c>
      <c r="M87" s="8">
        <v>2165.1318452905002</v>
      </c>
      <c r="N87" s="8">
        <v>2096.76219373493</v>
      </c>
      <c r="O87" s="8">
        <v>2030.0991620146899</v>
      </c>
      <c r="P87" s="8">
        <v>1964.13726361049</v>
      </c>
      <c r="Q87" s="8">
        <v>1901.2625855741601</v>
      </c>
      <c r="R87" s="8">
        <v>1803.9412096035001</v>
      </c>
      <c r="S87" s="8">
        <v>1845.69033882386</v>
      </c>
      <c r="T87" s="8">
        <v>1729.5098123192802</v>
      </c>
      <c r="U87" s="8">
        <v>1741.0716934182899</v>
      </c>
      <c r="V87" s="8">
        <v>1627.1698064797699</v>
      </c>
      <c r="W87" s="8">
        <v>1689.3398993431999</v>
      </c>
      <c r="X87" s="8">
        <v>1583.0011518174601</v>
      </c>
      <c r="Y87" s="8">
        <v>1475.26140359176</v>
      </c>
      <c r="Z87" s="8">
        <v>1610.78016662001</v>
      </c>
      <c r="AA87" s="8">
        <v>1505.40202445922</v>
      </c>
    </row>
    <row r="88" spans="1:27">
      <c r="A88" s="16" t="s">
        <v>27</v>
      </c>
      <c r="B88" s="16" t="s">
        <v>9</v>
      </c>
      <c r="C88" s="8">
        <v>0</v>
      </c>
      <c r="D88" s="8">
        <v>16029.555389800977</v>
      </c>
      <c r="E88" s="8">
        <v>22503.211529346991</v>
      </c>
      <c r="F88" s="8">
        <v>28351.712384462615</v>
      </c>
      <c r="G88" s="8">
        <v>29316.046824229943</v>
      </c>
      <c r="H88" s="8">
        <v>30112.356385656698</v>
      </c>
      <c r="I88" s="8">
        <v>30524.76793340061</v>
      </c>
      <c r="J88" s="8">
        <v>30828.635114603789</v>
      </c>
      <c r="K88" s="8">
        <v>30962.102560482603</v>
      </c>
      <c r="L88" s="8">
        <v>31028.07314258075</v>
      </c>
      <c r="M88" s="8">
        <v>30719.983964887579</v>
      </c>
      <c r="N88" s="8">
        <v>30415.072431549714</v>
      </c>
      <c r="O88" s="8">
        <v>30065.446300198379</v>
      </c>
      <c r="P88" s="8">
        <v>29705.522053330056</v>
      </c>
      <c r="Q88" s="8">
        <v>27683.751277443745</v>
      </c>
      <c r="R88" s="8">
        <v>25872.664738068328</v>
      </c>
      <c r="S88" s="8">
        <v>24180.060496132806</v>
      </c>
      <c r="T88" s="8">
        <v>22658.000104819566</v>
      </c>
      <c r="U88" s="8">
        <v>21115.886743885767</v>
      </c>
      <c r="V88" s="8">
        <v>19734.473586919998</v>
      </c>
      <c r="W88" s="8">
        <v>18443.433253666826</v>
      </c>
      <c r="X88" s="8">
        <v>17282.475892136423</v>
      </c>
      <c r="Y88" s="8">
        <v>16106.223051639246</v>
      </c>
      <c r="Z88" s="8">
        <v>15052.544903881535</v>
      </c>
      <c r="AA88" s="8">
        <v>14067.798971671955</v>
      </c>
    </row>
    <row r="89" spans="1:27">
      <c r="A89" s="16" t="s">
        <v>27</v>
      </c>
      <c r="B89" s="16" t="s">
        <v>8</v>
      </c>
      <c r="C89" s="8">
        <v>0</v>
      </c>
      <c r="D89" s="8">
        <v>6.3817074754505304E-6</v>
      </c>
      <c r="E89" s="8">
        <v>8.9796239922677888E-6</v>
      </c>
      <c r="F89" s="8">
        <v>1.591324402637032E-5</v>
      </c>
      <c r="G89" s="8">
        <v>1.4872190674708481E-5</v>
      </c>
      <c r="H89" s="8">
        <v>1.4934580390612999E-5</v>
      </c>
      <c r="I89" s="8">
        <v>1.3918126341104672E-5</v>
      </c>
      <c r="J89" s="8">
        <v>1.3007594707689811E-5</v>
      </c>
      <c r="K89" s="8">
        <v>1.215663056454854E-5</v>
      </c>
      <c r="L89" s="8">
        <v>1.5684160729212201E-5</v>
      </c>
      <c r="M89" s="8">
        <v>1.4616689915210094E-5</v>
      </c>
      <c r="N89" s="8">
        <v>1.9269640089904438E-5</v>
      </c>
      <c r="O89" s="8">
        <v>1.800900942480118E-5</v>
      </c>
      <c r="P89" s="8">
        <v>3.0031143839206951E-5</v>
      </c>
      <c r="Q89" s="8">
        <v>2.798721110267594E-5</v>
      </c>
      <c r="R89" s="8">
        <v>2.6605513573772668E-5</v>
      </c>
      <c r="S89" s="8">
        <v>2.4864965949871347E-5</v>
      </c>
      <c r="T89" s="8">
        <v>2.32997928681206E-5</v>
      </c>
      <c r="U89" s="8">
        <v>2.2610121114838352E-5</v>
      </c>
      <c r="V89" s="8">
        <v>2.1130954307047508E-5</v>
      </c>
      <c r="W89" s="8">
        <v>2.0578472318114882E-5</v>
      </c>
      <c r="X89" s="8">
        <v>1.9283120818305869E-5</v>
      </c>
      <c r="Y89" s="8">
        <v>1.9452659523035278E-5</v>
      </c>
      <c r="Z89" s="8">
        <v>1.818005562394125E-5</v>
      </c>
      <c r="AA89" s="8">
        <v>1.699070618586699E-5</v>
      </c>
    </row>
    <row r="90" spans="1:27">
      <c r="A90" s="16" t="s">
        <v>27</v>
      </c>
      <c r="B90" s="16" t="s">
        <v>84</v>
      </c>
      <c r="C90" s="8">
        <v>0</v>
      </c>
      <c r="D90" s="8">
        <v>3.054266916871288E-5</v>
      </c>
      <c r="E90" s="8">
        <v>3.3607233248927583E-5</v>
      </c>
      <c r="F90" s="8">
        <v>1.4772269419044789E-4</v>
      </c>
      <c r="G90" s="8">
        <v>1.3805859266290019E-4</v>
      </c>
      <c r="H90" s="8">
        <v>1.2936822914597459E-4</v>
      </c>
      <c r="I90" s="8">
        <v>1.2056337109480369E-4</v>
      </c>
      <c r="J90" s="8">
        <v>1.1267604772076969E-4</v>
      </c>
      <c r="K90" s="8">
        <v>1.0530471746671629E-4</v>
      </c>
      <c r="L90" s="8">
        <v>9.86761095895709E-5</v>
      </c>
      <c r="M90" s="8">
        <v>9.1960170570280401E-5</v>
      </c>
      <c r="N90" s="8">
        <v>1.0073718420857211E-4</v>
      </c>
      <c r="O90" s="8">
        <v>9.4146901103284305E-5</v>
      </c>
      <c r="P90" s="8">
        <v>1.2739405253473659E-4</v>
      </c>
      <c r="Q90" s="8">
        <v>1.187235578040242E-4</v>
      </c>
      <c r="R90" s="8">
        <v>1.490682918030511E-4</v>
      </c>
      <c r="S90" s="8">
        <v>1.3931616052479602E-4</v>
      </c>
      <c r="T90" s="8">
        <v>1.3100111882854089E-4</v>
      </c>
      <c r="U90" s="8">
        <v>1.2313226269507229E-4</v>
      </c>
      <c r="V90" s="8">
        <v>1.150768809913801E-4</v>
      </c>
      <c r="W90" s="8">
        <v>1.129336465894733E-4</v>
      </c>
      <c r="X90" s="8">
        <v>1.058248211029575E-4</v>
      </c>
      <c r="Y90" s="8">
        <v>1.0005548162419769E-4</v>
      </c>
      <c r="Z90" s="8">
        <v>1.3292677193881331E-4</v>
      </c>
      <c r="AA90" s="8">
        <v>1.2597324319606339E-4</v>
      </c>
    </row>
    <row r="91" spans="1:27">
      <c r="A91" s="16" t="s">
        <v>27</v>
      </c>
      <c r="B91" s="16" t="s">
        <v>187</v>
      </c>
      <c r="C91" s="8">
        <v>0</v>
      </c>
      <c r="D91" s="8">
        <v>0</v>
      </c>
      <c r="E91" s="8">
        <v>2.86005945977955E-5</v>
      </c>
      <c r="F91" s="8">
        <v>5.4014539978670727E-5</v>
      </c>
      <c r="G91" s="8">
        <v>5.048087847067878E-5</v>
      </c>
      <c r="H91" s="8">
        <v>4.7303262531661379E-5</v>
      </c>
      <c r="I91" s="8">
        <v>4.40837818701569E-5</v>
      </c>
      <c r="J91" s="8">
        <v>4.6055192106752725E-5</v>
      </c>
      <c r="K91" s="8">
        <v>6.1979643199018946E-5</v>
      </c>
      <c r="L91" s="8">
        <v>7.4290186144845477E-5</v>
      </c>
      <c r="M91" s="8">
        <v>6.9233963701989404E-5</v>
      </c>
      <c r="N91" s="8">
        <v>1.340836746610681E-4</v>
      </c>
      <c r="O91" s="8">
        <v>1.2531184544273041E-4</v>
      </c>
      <c r="P91" s="8">
        <v>1.174238504337331E-4</v>
      </c>
      <c r="Q91" s="8">
        <v>1.0943193200278501E-4</v>
      </c>
      <c r="R91" s="8">
        <v>2.2650616763662958E-4</v>
      </c>
      <c r="S91" s="8">
        <v>2.1168800707807581E-4</v>
      </c>
      <c r="T91" s="8">
        <v>2.0323495551144818E-4</v>
      </c>
      <c r="U91" s="8">
        <v>1.8940269587453847E-4</v>
      </c>
      <c r="V91" s="8">
        <v>1.7701186525400446E-4</v>
      </c>
      <c r="W91" s="8">
        <v>1.6543164972402012E-4</v>
      </c>
      <c r="X91" s="8">
        <v>1.5501823650883008E-4</v>
      </c>
      <c r="Y91" s="8">
        <v>1.4446762777890038E-4</v>
      </c>
      <c r="Z91" s="8">
        <v>1.3501647452211391E-4</v>
      </c>
      <c r="AA91" s="8">
        <v>1.2618362101355889E-4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16029.555427980995</v>
      </c>
      <c r="E93" s="70">
        <v>22503.211601704625</v>
      </c>
      <c r="F93" s="70">
        <v>28351.712603206721</v>
      </c>
      <c r="G93" s="70">
        <v>29815.679480500548</v>
      </c>
      <c r="H93" s="70">
        <v>31011.938476736093</v>
      </c>
      <c r="I93" s="70">
        <v>32026.771274214418</v>
      </c>
      <c r="J93" s="70">
        <v>32750.569498726032</v>
      </c>
      <c r="K93" s="70">
        <v>33276.948181484389</v>
      </c>
      <c r="L93" s="70">
        <v>33265.244265223781</v>
      </c>
      <c r="M93" s="70">
        <v>32885.116000583876</v>
      </c>
      <c r="N93" s="70">
        <v>32511.834893015293</v>
      </c>
      <c r="O93" s="70">
        <v>32095.545712428629</v>
      </c>
      <c r="P93" s="70">
        <v>31669.659603734963</v>
      </c>
      <c r="Q93" s="70">
        <v>29585.014130292966</v>
      </c>
      <c r="R93" s="70">
        <v>27676.606366285367</v>
      </c>
      <c r="S93" s="70">
        <v>26025.751226184275</v>
      </c>
      <c r="T93" s="70">
        <v>24387.510289066413</v>
      </c>
      <c r="U93" s="70">
        <v>22856.958786719319</v>
      </c>
      <c r="V93" s="70">
        <v>21361.643719956082</v>
      </c>
      <c r="W93" s="70">
        <v>20132.773464417922</v>
      </c>
      <c r="X93" s="70">
        <v>18865.47733575961</v>
      </c>
      <c r="Y93" s="70">
        <v>17581.484730091408</v>
      </c>
      <c r="Z93" s="70">
        <v>16663.325366797406</v>
      </c>
      <c r="AA93" s="70">
        <v>15573.201275437401</v>
      </c>
    </row>
  </sheetData>
  <sheetProtection algorithmName="SHA-512" hashValue="JJf6O7kZmJ7BZjeIrhb0gPVWOdwY2c7zLOY845cWbmmUGP+f8qtd1aLkgnQ+ERYxjBvc58Uk8qRLxCBHvDkS9g==" saltValue="S53LUQLcgwbzwxJKi4WTng=="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B411-E200-4454-95A6-DD7615BDA2DC}">
  <sheetPr codeName="Sheet43">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245</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2777856.8960000002</v>
      </c>
      <c r="D6" s="8">
        <v>2193729.2749999999</v>
      </c>
      <c r="E6" s="8">
        <v>1778110.1388717862</v>
      </c>
      <c r="F6" s="8">
        <v>653912.16029575176</v>
      </c>
      <c r="G6" s="8">
        <v>591223.16945157433</v>
      </c>
      <c r="H6" s="8">
        <v>525769.65059787512</v>
      </c>
      <c r="I6" s="8">
        <v>485066.63396299083</v>
      </c>
      <c r="J6" s="8">
        <v>420963.19304197177</v>
      </c>
      <c r="K6" s="8">
        <v>314237.7716143576</v>
      </c>
      <c r="L6" s="8">
        <v>254655.69110639696</v>
      </c>
      <c r="M6" s="8">
        <v>209532.82498474995</v>
      </c>
      <c r="N6" s="8">
        <v>169601.98489211075</v>
      </c>
      <c r="O6" s="8">
        <v>137171.76886692364</v>
      </c>
      <c r="P6" s="8">
        <v>123664.87775943859</v>
      </c>
      <c r="Q6" s="8">
        <v>12602.20798603291</v>
      </c>
      <c r="R6" s="8">
        <v>8263.2773111439274</v>
      </c>
      <c r="S6" s="8">
        <v>4.2769219899999999E-4</v>
      </c>
      <c r="T6" s="8">
        <v>3.2189258600000004E-4</v>
      </c>
      <c r="U6" s="8">
        <v>2.53831919E-4</v>
      </c>
      <c r="V6" s="8">
        <v>1.6753622199999998E-4</v>
      </c>
      <c r="W6" s="8">
        <v>1.5070958400000001E-4</v>
      </c>
      <c r="X6" s="8">
        <v>1.3485183299999999E-4</v>
      </c>
      <c r="Y6" s="8">
        <v>1.18887371E-4</v>
      </c>
      <c r="Z6" s="8">
        <v>1.1475677400000001E-4</v>
      </c>
      <c r="AA6" s="8">
        <v>1.4130972799999996E-4</v>
      </c>
    </row>
    <row r="7" spans="1:27">
      <c r="A7" s="16" t="s">
        <v>17</v>
      </c>
      <c r="B7" s="16" t="s">
        <v>11</v>
      </c>
      <c r="C7" s="8">
        <v>302379.27399999998</v>
      </c>
      <c r="D7" s="8">
        <v>250569.99208177335</v>
      </c>
      <c r="E7" s="8">
        <v>157917.00808226364</v>
      </c>
      <c r="F7" s="8">
        <v>26196.832130761282</v>
      </c>
      <c r="G7" s="8">
        <v>15911.844134952089</v>
      </c>
      <c r="H7" s="8">
        <v>1.66908585E-4</v>
      </c>
      <c r="I7" s="8">
        <v>1.5351232800000001E-4</v>
      </c>
      <c r="J7" s="8">
        <v>1.3988065400000001E-4</v>
      </c>
      <c r="K7" s="8">
        <v>7.3438896000000008E-5</v>
      </c>
      <c r="L7" s="8">
        <v>2.5575996999999999E-5</v>
      </c>
      <c r="M7" s="8">
        <v>2.0785266999999999E-5</v>
      </c>
      <c r="N7" s="8">
        <v>1.9306157499999999E-5</v>
      </c>
      <c r="O7" s="8">
        <v>1.8149573000000003E-5</v>
      </c>
      <c r="P7" s="8">
        <v>1.7155319000000004E-5</v>
      </c>
      <c r="Q7" s="8">
        <v>1.5908642E-5</v>
      </c>
      <c r="R7" s="8">
        <v>1.4219252E-5</v>
      </c>
      <c r="S7" s="8">
        <v>1.240823E-5</v>
      </c>
      <c r="T7" s="8">
        <v>1.1607105399999999E-5</v>
      </c>
      <c r="U7" s="8">
        <v>1.02554955E-5</v>
      </c>
      <c r="V7" s="8">
        <v>7.9451827999999983E-6</v>
      </c>
      <c r="W7" s="8">
        <v>7.4089389999999995E-6</v>
      </c>
      <c r="X7" s="8">
        <v>0</v>
      </c>
      <c r="Y7" s="8">
        <v>0</v>
      </c>
      <c r="Z7" s="8">
        <v>0</v>
      </c>
      <c r="AA7" s="8">
        <v>0</v>
      </c>
    </row>
    <row r="8" spans="1:27">
      <c r="A8" s="16" t="s">
        <v>17</v>
      </c>
      <c r="B8" s="16" t="s">
        <v>7</v>
      </c>
      <c r="C8" s="8">
        <v>542441.35334485502</v>
      </c>
      <c r="D8" s="8">
        <v>371857.98496290005</v>
      </c>
      <c r="E8" s="8">
        <v>693092.76918333827</v>
      </c>
      <c r="F8" s="8">
        <v>700487.56465525436</v>
      </c>
      <c r="G8" s="8">
        <v>624775.14321451599</v>
      </c>
      <c r="H8" s="8">
        <v>512122.44621620048</v>
      </c>
      <c r="I8" s="8">
        <v>560055.3767992158</v>
      </c>
      <c r="J8" s="8">
        <v>564631.18035871442</v>
      </c>
      <c r="K8" s="8">
        <v>482174.94282096281</v>
      </c>
      <c r="L8" s="8">
        <v>405814.88829271105</v>
      </c>
      <c r="M8" s="8">
        <v>362972.35077841772</v>
      </c>
      <c r="N8" s="8">
        <v>332113.42400514829</v>
      </c>
      <c r="O8" s="8">
        <v>312571.40147660085</v>
      </c>
      <c r="P8" s="8">
        <v>285825.56545437488</v>
      </c>
      <c r="Q8" s="8">
        <v>277339.46091425797</v>
      </c>
      <c r="R8" s="8">
        <v>217512.33517638448</v>
      </c>
      <c r="S8" s="8">
        <v>223335.32137048431</v>
      </c>
      <c r="T8" s="8">
        <v>186253.49636862084</v>
      </c>
      <c r="U8" s="8">
        <v>165410.46854295101</v>
      </c>
      <c r="V8" s="8">
        <v>123239.6758427043</v>
      </c>
      <c r="W8" s="8">
        <v>112027.21243193542</v>
      </c>
      <c r="X8" s="8">
        <v>91302.318399124779</v>
      </c>
      <c r="Y8" s="8">
        <v>96959.678450599706</v>
      </c>
      <c r="Z8" s="8">
        <v>86201.956426302306</v>
      </c>
      <c r="AA8" s="8">
        <v>59276.164832961367</v>
      </c>
    </row>
    <row r="9" spans="1:27">
      <c r="A9" s="16" t="s">
        <v>17</v>
      </c>
      <c r="B9" s="16" t="s">
        <v>12</v>
      </c>
      <c r="C9" s="8">
        <v>2758.0941600000001</v>
      </c>
      <c r="D9" s="8">
        <v>1897.5796231405011</v>
      </c>
      <c r="E9" s="8">
        <v>13262.3205</v>
      </c>
      <c r="F9" s="8">
        <v>20197.0389</v>
      </c>
      <c r="G9" s="8">
        <v>21906.595100000002</v>
      </c>
      <c r="H9" s="8">
        <v>12786.533800000001</v>
      </c>
      <c r="I9" s="8">
        <v>18722.039400000001</v>
      </c>
      <c r="J9" s="8">
        <v>9017.9110000000001</v>
      </c>
      <c r="K9" s="8">
        <v>21016.980599999999</v>
      </c>
      <c r="L9" s="8">
        <v>10042.0808</v>
      </c>
      <c r="M9" s="8">
        <v>9038.1401000000005</v>
      </c>
      <c r="N9" s="8">
        <v>19234.030199999997</v>
      </c>
      <c r="O9" s="8">
        <v>12937.9365</v>
      </c>
      <c r="P9" s="8">
        <v>762.32193999999993</v>
      </c>
      <c r="Q9" s="8">
        <v>713.46493999999996</v>
      </c>
      <c r="R9" s="8">
        <v>646.19956000000002</v>
      </c>
      <c r="S9" s="8">
        <v>662.81020000000001</v>
      </c>
      <c r="T9" s="8">
        <v>569.88800000000003</v>
      </c>
      <c r="U9" s="8">
        <v>495.52034000000003</v>
      </c>
      <c r="V9" s="8">
        <v>468.04346999999996</v>
      </c>
      <c r="W9" s="8">
        <v>476.55521999999996</v>
      </c>
      <c r="X9" s="8">
        <v>399.9941</v>
      </c>
      <c r="Y9" s="8">
        <v>368.58465999999999</v>
      </c>
      <c r="Z9" s="8">
        <v>340.02996999999999</v>
      </c>
      <c r="AA9" s="8">
        <v>0</v>
      </c>
    </row>
    <row r="10" spans="1:27">
      <c r="A10" s="16" t="s">
        <v>17</v>
      </c>
      <c r="B10" s="16" t="s">
        <v>4</v>
      </c>
      <c r="C10" s="8">
        <v>392971.63281622756</v>
      </c>
      <c r="D10" s="8">
        <v>218361.67793001235</v>
      </c>
      <c r="E10" s="8">
        <v>377966.26109020307</v>
      </c>
      <c r="F10" s="8">
        <v>511286.24821087584</v>
      </c>
      <c r="G10" s="8">
        <v>476402.90351844544</v>
      </c>
      <c r="H10" s="8">
        <v>357385.43397736619</v>
      </c>
      <c r="I10" s="8">
        <v>410035.52502364642</v>
      </c>
      <c r="J10" s="8">
        <v>302492.50819485477</v>
      </c>
      <c r="K10" s="8">
        <v>410868.23442448245</v>
      </c>
      <c r="L10" s="8">
        <v>238948.86635472637</v>
      </c>
      <c r="M10" s="8">
        <v>281524.7779725662</v>
      </c>
      <c r="N10" s="8">
        <v>426245.75345652836</v>
      </c>
      <c r="O10" s="8">
        <v>485580.87392451428</v>
      </c>
      <c r="P10" s="8">
        <v>551656.97234065679</v>
      </c>
      <c r="Q10" s="8">
        <v>589290.45388381614</v>
      </c>
      <c r="R10" s="8">
        <v>517897.06126804865</v>
      </c>
      <c r="S10" s="8">
        <v>335696.04264717957</v>
      </c>
      <c r="T10" s="8">
        <v>657520.08341257821</v>
      </c>
      <c r="U10" s="8">
        <v>424535.98873837094</v>
      </c>
      <c r="V10" s="8">
        <v>467497.63378049218</v>
      </c>
      <c r="W10" s="8">
        <v>554140.23185892438</v>
      </c>
      <c r="X10" s="8">
        <v>504758.10835241555</v>
      </c>
      <c r="Y10" s="8">
        <v>576691.92460479669</v>
      </c>
      <c r="Z10" s="8">
        <v>493238.88179437775</v>
      </c>
      <c r="AA10" s="8">
        <v>603935.76896810799</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4018407.2503210823</v>
      </c>
      <c r="D18" s="70">
        <v>3036416.5095978263</v>
      </c>
      <c r="E18" s="70">
        <v>3020348.4977275911</v>
      </c>
      <c r="F18" s="70">
        <v>1912079.8441926432</v>
      </c>
      <c r="G18" s="70">
        <v>1730219.655419488</v>
      </c>
      <c r="H18" s="70">
        <v>1408064.0647583504</v>
      </c>
      <c r="I18" s="70">
        <v>1473879.5753393653</v>
      </c>
      <c r="J18" s="70">
        <v>1297104.7927354216</v>
      </c>
      <c r="K18" s="70">
        <v>1228297.9295332418</v>
      </c>
      <c r="L18" s="70">
        <v>909461.52657941042</v>
      </c>
      <c r="M18" s="70">
        <v>863068.09385651909</v>
      </c>
      <c r="N18" s="70">
        <v>947195.19257309358</v>
      </c>
      <c r="O18" s="70">
        <v>948261.98078618827</v>
      </c>
      <c r="P18" s="70">
        <v>961909.73751162551</v>
      </c>
      <c r="Q18" s="70">
        <v>879945.5877400157</v>
      </c>
      <c r="R18" s="70">
        <v>744318.87332979636</v>
      </c>
      <c r="S18" s="70">
        <v>559694.17465776438</v>
      </c>
      <c r="T18" s="70">
        <v>844343.46811469877</v>
      </c>
      <c r="U18" s="70">
        <v>590441.97788540937</v>
      </c>
      <c r="V18" s="70">
        <v>591205.35326867783</v>
      </c>
      <c r="W18" s="70">
        <v>666643.99966897827</v>
      </c>
      <c r="X18" s="70">
        <v>596460.42098639219</v>
      </c>
      <c r="Y18" s="70">
        <v>674020.1878342838</v>
      </c>
      <c r="Z18" s="70">
        <v>579780.8683054368</v>
      </c>
      <c r="AA18" s="70">
        <v>663211.93394237908</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1456769.5360000001</v>
      </c>
      <c r="D21" s="8">
        <v>1043485.1189999999</v>
      </c>
      <c r="E21" s="8">
        <v>879750.00099729002</v>
      </c>
      <c r="F21" s="8">
        <v>263357.71365136438</v>
      </c>
      <c r="G21" s="8">
        <v>230524.64551478476</v>
      </c>
      <c r="H21" s="8">
        <v>219425.16524140674</v>
      </c>
      <c r="I21" s="8">
        <v>188824.34920172533</v>
      </c>
      <c r="J21" s="8">
        <v>140676.82800000001</v>
      </c>
      <c r="K21" s="8">
        <v>115478.75599999999</v>
      </c>
      <c r="L21" s="8">
        <v>96068.156000000003</v>
      </c>
      <c r="M21" s="8">
        <v>75753.7</v>
      </c>
      <c r="N21" s="8">
        <v>81536.399999999994</v>
      </c>
      <c r="O21" s="8">
        <v>57664.775000000001</v>
      </c>
      <c r="P21" s="8">
        <v>48612.220999999998</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316160.73599999998</v>
      </c>
      <c r="D23" s="8">
        <v>219360.5070481594</v>
      </c>
      <c r="E23" s="8">
        <v>288291.83205164975</v>
      </c>
      <c r="F23" s="8">
        <v>284076.00004377909</v>
      </c>
      <c r="G23" s="8">
        <v>220599.24805639696</v>
      </c>
      <c r="H23" s="8">
        <v>172816.28005656265</v>
      </c>
      <c r="I23" s="8">
        <v>203113.54407831054</v>
      </c>
      <c r="J23" s="8">
        <v>220165.52009272267</v>
      </c>
      <c r="K23" s="8">
        <v>167231.87608255947</v>
      </c>
      <c r="L23" s="8">
        <v>175345.8840757047</v>
      </c>
      <c r="M23" s="8">
        <v>164876.56807262715</v>
      </c>
      <c r="N23" s="8">
        <v>162248.58411608284</v>
      </c>
      <c r="O23" s="8">
        <v>154164.5241090511</v>
      </c>
      <c r="P23" s="8">
        <v>150886.13610403641</v>
      </c>
      <c r="Q23" s="8">
        <v>151756.01609501935</v>
      </c>
      <c r="R23" s="8">
        <v>123910.11208830646</v>
      </c>
      <c r="S23" s="8">
        <v>118186.92808495052</v>
      </c>
      <c r="T23" s="8">
        <v>86683.120083266433</v>
      </c>
      <c r="U23" s="8">
        <v>81464.624076588007</v>
      </c>
      <c r="V23" s="8">
        <v>73689.49607534321</v>
      </c>
      <c r="W23" s="8">
        <v>76992.720081503532</v>
      </c>
      <c r="X23" s="8">
        <v>60398.424077344571</v>
      </c>
      <c r="Y23" s="8">
        <v>66856.092073500738</v>
      </c>
      <c r="Z23" s="8">
        <v>60138.576069233597</v>
      </c>
      <c r="AA23" s="8">
        <v>59276.164119373068</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221848.51214963515</v>
      </c>
      <c r="D25" s="8">
        <v>215660.08018267964</v>
      </c>
      <c r="E25" s="8">
        <v>270006.46307886869</v>
      </c>
      <c r="F25" s="8">
        <v>314595.24407552637</v>
      </c>
      <c r="G25" s="8">
        <v>280713.03808265796</v>
      </c>
      <c r="H25" s="8">
        <v>230822.8640823442</v>
      </c>
      <c r="I25" s="8">
        <v>231654.99762056672</v>
      </c>
      <c r="J25" s="8">
        <v>188841.77461253409</v>
      </c>
      <c r="K25" s="8">
        <v>235762.57511216396</v>
      </c>
      <c r="L25" s="8">
        <v>144258.72574017575</v>
      </c>
      <c r="M25" s="8">
        <v>173601.28858919488</v>
      </c>
      <c r="N25" s="8">
        <v>224800.40255572938</v>
      </c>
      <c r="O25" s="8">
        <v>267518.33506921935</v>
      </c>
      <c r="P25" s="8">
        <v>283119.8000698883</v>
      </c>
      <c r="Q25" s="8">
        <v>323643.7250699235</v>
      </c>
      <c r="R25" s="8">
        <v>233128.97256659647</v>
      </c>
      <c r="S25" s="8">
        <v>164352.09905693194</v>
      </c>
      <c r="T25" s="8">
        <v>351259.32907906844</v>
      </c>
      <c r="U25" s="8">
        <v>228996.65407012677</v>
      </c>
      <c r="V25" s="8">
        <v>256011.01057213556</v>
      </c>
      <c r="W25" s="8">
        <v>289757.817077432</v>
      </c>
      <c r="X25" s="8">
        <v>330606.81308416591</v>
      </c>
      <c r="Y25" s="8">
        <v>293276.86808343086</v>
      </c>
      <c r="Z25" s="8">
        <v>303486.9915797768</v>
      </c>
      <c r="AA25" s="8">
        <v>344588.92209031997</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1994778.7841496354</v>
      </c>
      <c r="D33" s="70">
        <v>1478505.706230839</v>
      </c>
      <c r="E33" s="70">
        <v>1438048.2961278083</v>
      </c>
      <c r="F33" s="70">
        <v>862028.95777066983</v>
      </c>
      <c r="G33" s="70">
        <v>731836.93165383965</v>
      </c>
      <c r="H33" s="70">
        <v>623064.30938031361</v>
      </c>
      <c r="I33" s="70">
        <v>623592.89090060256</v>
      </c>
      <c r="J33" s="70">
        <v>549684.1227052568</v>
      </c>
      <c r="K33" s="70">
        <v>518473.20719472342</v>
      </c>
      <c r="L33" s="70">
        <v>415672.76581588044</v>
      </c>
      <c r="M33" s="70">
        <v>414231.55666182202</v>
      </c>
      <c r="N33" s="70">
        <v>468585.38667181222</v>
      </c>
      <c r="O33" s="70">
        <v>479347.63417827047</v>
      </c>
      <c r="P33" s="70">
        <v>482618.15717392473</v>
      </c>
      <c r="Q33" s="70">
        <v>475399.74116494285</v>
      </c>
      <c r="R33" s="70">
        <v>357039.08465490292</v>
      </c>
      <c r="S33" s="70">
        <v>282539.02714188246</v>
      </c>
      <c r="T33" s="70">
        <v>437942.4491623349</v>
      </c>
      <c r="U33" s="70">
        <v>310461.27814671479</v>
      </c>
      <c r="V33" s="70">
        <v>329700.50664747879</v>
      </c>
      <c r="W33" s="70">
        <v>366750.53715893556</v>
      </c>
      <c r="X33" s="70">
        <v>391005.23716151051</v>
      </c>
      <c r="Y33" s="70">
        <v>360132.9601569316</v>
      </c>
      <c r="Z33" s="70">
        <v>363625.56764901039</v>
      </c>
      <c r="AA33" s="70">
        <v>403865.08620969305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1321087.3600000001</v>
      </c>
      <c r="D36" s="8">
        <v>1150244.156</v>
      </c>
      <c r="E36" s="8">
        <v>898360.13787449605</v>
      </c>
      <c r="F36" s="8">
        <v>390554.44664438738</v>
      </c>
      <c r="G36" s="8">
        <v>360698.52393678954</v>
      </c>
      <c r="H36" s="8">
        <v>306344.48535646842</v>
      </c>
      <c r="I36" s="8">
        <v>296242.2847612655</v>
      </c>
      <c r="J36" s="8">
        <v>280286.36504197179</v>
      </c>
      <c r="K36" s="8">
        <v>198759.01561435763</v>
      </c>
      <c r="L36" s="8">
        <v>158587.53510639697</v>
      </c>
      <c r="M36" s="8">
        <v>133779.12498474994</v>
      </c>
      <c r="N36" s="8">
        <v>88065.584892110768</v>
      </c>
      <c r="O36" s="8">
        <v>79506.993866923629</v>
      </c>
      <c r="P36" s="8">
        <v>75052.656759438585</v>
      </c>
      <c r="Q36" s="8">
        <v>12602.20798603291</v>
      </c>
      <c r="R36" s="8">
        <v>8263.2773111439274</v>
      </c>
      <c r="S36" s="8">
        <v>4.2769219899999999E-4</v>
      </c>
      <c r="T36" s="8">
        <v>3.2189258600000004E-4</v>
      </c>
      <c r="U36" s="8">
        <v>2.53831919E-4</v>
      </c>
      <c r="V36" s="8">
        <v>1.6753622199999998E-4</v>
      </c>
      <c r="W36" s="8">
        <v>1.5070958400000001E-4</v>
      </c>
      <c r="X36" s="8">
        <v>1.3485183299999999E-4</v>
      </c>
      <c r="Y36" s="8">
        <v>1.18887371E-4</v>
      </c>
      <c r="Z36" s="8">
        <v>1.1475677400000001E-4</v>
      </c>
      <c r="AA36" s="8">
        <v>1.4130972799999996E-4</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118733.17134485501</v>
      </c>
      <c r="D38" s="8">
        <v>92388.783134017591</v>
      </c>
      <c r="E38" s="8">
        <v>277705.33704893431</v>
      </c>
      <c r="F38" s="8">
        <v>312394.2365433838</v>
      </c>
      <c r="G38" s="8">
        <v>294940.92705388751</v>
      </c>
      <c r="H38" s="8">
        <v>249792.28605773574</v>
      </c>
      <c r="I38" s="8">
        <v>267418.59257148381</v>
      </c>
      <c r="J38" s="8">
        <v>245623.07610221213</v>
      </c>
      <c r="K38" s="8">
        <v>233966.29859241113</v>
      </c>
      <c r="L38" s="8">
        <v>176445.5240806645</v>
      </c>
      <c r="M38" s="8">
        <v>144485.37057619006</v>
      </c>
      <c r="N38" s="8">
        <v>169864.83967677123</v>
      </c>
      <c r="O38" s="8">
        <v>158406.8771702706</v>
      </c>
      <c r="P38" s="8">
        <v>134939.42915731459</v>
      </c>
      <c r="Q38" s="8">
        <v>125583.44464292192</v>
      </c>
      <c r="R38" s="8">
        <v>93602.222922596236</v>
      </c>
      <c r="S38" s="8">
        <v>105148.39312452821</v>
      </c>
      <c r="T38" s="8">
        <v>99570.376117571563</v>
      </c>
      <c r="U38" s="8">
        <v>83945.844309740714</v>
      </c>
      <c r="V38" s="8">
        <v>49550.179614641536</v>
      </c>
      <c r="W38" s="8">
        <v>35034.492199592809</v>
      </c>
      <c r="X38" s="8">
        <v>30903.89417911784</v>
      </c>
      <c r="Y38" s="8">
        <v>30103.586237148258</v>
      </c>
      <c r="Z38" s="8">
        <v>26063.380226031288</v>
      </c>
      <c r="AA38" s="8">
        <v>3.1812078E-4</v>
      </c>
    </row>
    <row r="39" spans="1:27">
      <c r="A39" s="16" t="s">
        <v>24</v>
      </c>
      <c r="B39" s="16" t="s">
        <v>12</v>
      </c>
      <c r="C39" s="8">
        <v>2265.6495</v>
      </c>
      <c r="D39" s="8">
        <v>1897.5796</v>
      </c>
      <c r="E39" s="8">
        <v>1966.0505000000001</v>
      </c>
      <c r="F39" s="8">
        <v>1813.8788999999999</v>
      </c>
      <c r="G39" s="8">
        <v>1701.7491</v>
      </c>
      <c r="H39" s="8">
        <v>1507.2348</v>
      </c>
      <c r="I39" s="8">
        <v>1426.3173999999999</v>
      </c>
      <c r="J39" s="8">
        <v>1368.4255000000001</v>
      </c>
      <c r="K39" s="8">
        <v>1223.1806000000001</v>
      </c>
      <c r="L39" s="8">
        <v>1066.5398</v>
      </c>
      <c r="M39" s="8">
        <v>1061.5461</v>
      </c>
      <c r="N39" s="8">
        <v>987.73219999999992</v>
      </c>
      <c r="O39" s="8">
        <v>848.18449999999996</v>
      </c>
      <c r="P39" s="8">
        <v>762.32193999999993</v>
      </c>
      <c r="Q39" s="8">
        <v>713.46493999999996</v>
      </c>
      <c r="R39" s="8">
        <v>646.19956000000002</v>
      </c>
      <c r="S39" s="8">
        <v>662.81020000000001</v>
      </c>
      <c r="T39" s="8">
        <v>569.88800000000003</v>
      </c>
      <c r="U39" s="8">
        <v>495.52034000000003</v>
      </c>
      <c r="V39" s="8">
        <v>468.04346999999996</v>
      </c>
      <c r="W39" s="8">
        <v>476.55521999999996</v>
      </c>
      <c r="X39" s="8">
        <v>399.9941</v>
      </c>
      <c r="Y39" s="8">
        <v>368.58465999999999</v>
      </c>
      <c r="Z39" s="8">
        <v>340.02996999999999</v>
      </c>
      <c r="AA39" s="8">
        <v>0</v>
      </c>
    </row>
    <row r="40" spans="1:27">
      <c r="A40" s="16" t="s">
        <v>24</v>
      </c>
      <c r="B40" s="16" t="s">
        <v>4</v>
      </c>
      <c r="C40" s="8">
        <v>1.5588702300000002E-4</v>
      </c>
      <c r="D40" s="8">
        <v>2.00283406E-4</v>
      </c>
      <c r="E40" s="8">
        <v>17428.721473371974</v>
      </c>
      <c r="F40" s="8">
        <v>49434.977156399305</v>
      </c>
      <c r="G40" s="8">
        <v>76129.913830091347</v>
      </c>
      <c r="H40" s="8">
        <v>42196.730355141604</v>
      </c>
      <c r="I40" s="8">
        <v>45836.386336607095</v>
      </c>
      <c r="J40" s="8">
        <v>39071.660034555898</v>
      </c>
      <c r="K40" s="8">
        <v>77197.924077739386</v>
      </c>
      <c r="L40" s="8">
        <v>41773.134750022109</v>
      </c>
      <c r="M40" s="8">
        <v>59718.20507276323</v>
      </c>
      <c r="N40" s="8">
        <v>97067.656093801736</v>
      </c>
      <c r="O40" s="8">
        <v>129665.32157861657</v>
      </c>
      <c r="P40" s="8">
        <v>146496.78610878103</v>
      </c>
      <c r="Q40" s="8">
        <v>158077.74811675531</v>
      </c>
      <c r="R40" s="8">
        <v>105473.02860947426</v>
      </c>
      <c r="S40" s="8">
        <v>100187.68456410858</v>
      </c>
      <c r="T40" s="8">
        <v>117722.23816929519</v>
      </c>
      <c r="U40" s="8">
        <v>91341.179033088221</v>
      </c>
      <c r="V40" s="8">
        <v>108050.77853986493</v>
      </c>
      <c r="W40" s="8">
        <v>117776.10925529331</v>
      </c>
      <c r="X40" s="8">
        <v>83836.548209237371</v>
      </c>
      <c r="Y40" s="8">
        <v>118573.99495812537</v>
      </c>
      <c r="Z40" s="8">
        <v>48551.883410134644</v>
      </c>
      <c r="AA40" s="8">
        <v>48856.677801980972</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1442086.1810007424</v>
      </c>
      <c r="D48" s="70">
        <v>1244530.5189343011</v>
      </c>
      <c r="E48" s="70">
        <v>1195460.2468968024</v>
      </c>
      <c r="F48" s="70">
        <v>754197.53924417042</v>
      </c>
      <c r="G48" s="70">
        <v>733471.11392076849</v>
      </c>
      <c r="H48" s="70">
        <v>599840.7365693457</v>
      </c>
      <c r="I48" s="70">
        <v>610923.58106935641</v>
      </c>
      <c r="J48" s="70">
        <v>566349.52667873993</v>
      </c>
      <c r="K48" s="70">
        <v>511146.4188845082</v>
      </c>
      <c r="L48" s="70">
        <v>377872.73373708362</v>
      </c>
      <c r="M48" s="70">
        <v>339044.24673370318</v>
      </c>
      <c r="N48" s="70">
        <v>355985.81286268373</v>
      </c>
      <c r="O48" s="70">
        <v>368427.37711581076</v>
      </c>
      <c r="P48" s="70">
        <v>357251.19396553421</v>
      </c>
      <c r="Q48" s="70">
        <v>296976.86568571016</v>
      </c>
      <c r="R48" s="70">
        <v>207984.72840321442</v>
      </c>
      <c r="S48" s="70">
        <v>205998.88831632899</v>
      </c>
      <c r="T48" s="70">
        <v>217862.50260875933</v>
      </c>
      <c r="U48" s="70">
        <v>175782.54393666086</v>
      </c>
      <c r="V48" s="70">
        <v>158069.00179204269</v>
      </c>
      <c r="W48" s="70">
        <v>153287.15682559571</v>
      </c>
      <c r="X48" s="70">
        <v>115140.43662320705</v>
      </c>
      <c r="Y48" s="70">
        <v>149046.16597416101</v>
      </c>
      <c r="Z48" s="70">
        <v>74955.293720922709</v>
      </c>
      <c r="AA48" s="70">
        <v>48856.678261411478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302379.27399999998</v>
      </c>
      <c r="D52" s="8">
        <v>250569.99208177335</v>
      </c>
      <c r="E52" s="8">
        <v>157917.00808226364</v>
      </c>
      <c r="F52" s="8">
        <v>26196.832130761282</v>
      </c>
      <c r="G52" s="8">
        <v>15911.844134952089</v>
      </c>
      <c r="H52" s="8">
        <v>1.66908585E-4</v>
      </c>
      <c r="I52" s="8">
        <v>1.5351232800000001E-4</v>
      </c>
      <c r="J52" s="8">
        <v>1.3988065400000001E-4</v>
      </c>
      <c r="K52" s="8">
        <v>7.3438896000000008E-5</v>
      </c>
      <c r="L52" s="8">
        <v>2.5575996999999999E-5</v>
      </c>
      <c r="M52" s="8">
        <v>2.0785266999999999E-5</v>
      </c>
      <c r="N52" s="8">
        <v>1.9306157499999999E-5</v>
      </c>
      <c r="O52" s="8">
        <v>1.8149573000000003E-5</v>
      </c>
      <c r="P52" s="8">
        <v>1.7155319000000004E-5</v>
      </c>
      <c r="Q52" s="8">
        <v>1.5908642E-5</v>
      </c>
      <c r="R52" s="8">
        <v>1.4219252E-5</v>
      </c>
      <c r="S52" s="8">
        <v>1.240823E-5</v>
      </c>
      <c r="T52" s="8">
        <v>1.1607105399999999E-5</v>
      </c>
      <c r="U52" s="8">
        <v>1.02554955E-5</v>
      </c>
      <c r="V52" s="8">
        <v>7.9451827999999983E-6</v>
      </c>
      <c r="W52" s="8">
        <v>7.4089389999999995E-6</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492.44466</v>
      </c>
      <c r="D54" s="8">
        <v>2.3140500999999999E-5</v>
      </c>
      <c r="E54" s="8">
        <v>11296.27</v>
      </c>
      <c r="F54" s="8">
        <v>18383.16</v>
      </c>
      <c r="G54" s="8">
        <v>20204.846000000001</v>
      </c>
      <c r="H54" s="8">
        <v>11279.299000000001</v>
      </c>
      <c r="I54" s="8">
        <v>17295.722000000002</v>
      </c>
      <c r="J54" s="8">
        <v>7649.4854999999998</v>
      </c>
      <c r="K54" s="8">
        <v>19793.8</v>
      </c>
      <c r="L54" s="8">
        <v>8975.5409999999993</v>
      </c>
      <c r="M54" s="8">
        <v>7976.5940000000001</v>
      </c>
      <c r="N54" s="8">
        <v>18246.297999999999</v>
      </c>
      <c r="O54" s="8">
        <v>12089.752</v>
      </c>
      <c r="P54" s="8">
        <v>0</v>
      </c>
      <c r="Q54" s="8">
        <v>0</v>
      </c>
      <c r="R54" s="8">
        <v>0</v>
      </c>
      <c r="S54" s="8">
        <v>0</v>
      </c>
      <c r="T54" s="8">
        <v>0</v>
      </c>
      <c r="U54" s="8">
        <v>0</v>
      </c>
      <c r="V54" s="8">
        <v>0</v>
      </c>
      <c r="W54" s="8">
        <v>0</v>
      </c>
      <c r="X54" s="8">
        <v>0</v>
      </c>
      <c r="Y54" s="8">
        <v>0</v>
      </c>
      <c r="Z54" s="8">
        <v>0</v>
      </c>
      <c r="AA54" s="8">
        <v>0</v>
      </c>
    </row>
    <row r="55" spans="1:27">
      <c r="A55" s="16" t="s">
        <v>25</v>
      </c>
      <c r="B55" s="16" t="s">
        <v>4</v>
      </c>
      <c r="C55" s="8">
        <v>977.9605103470069</v>
      </c>
      <c r="D55" s="8">
        <v>42.660992278701009</v>
      </c>
      <c r="E55" s="8">
        <v>32523.643135933955</v>
      </c>
      <c r="F55" s="8">
        <v>56296.171101553482</v>
      </c>
      <c r="G55" s="8">
        <v>50582.25815701086</v>
      </c>
      <c r="H55" s="8">
        <v>24112.366235816182</v>
      </c>
      <c r="I55" s="8">
        <v>65626.206470739475</v>
      </c>
      <c r="J55" s="8">
        <v>22708.90212507614</v>
      </c>
      <c r="K55" s="8">
        <v>41176.92895527689</v>
      </c>
      <c r="L55" s="8">
        <v>23979.632932071097</v>
      </c>
      <c r="M55" s="8">
        <v>18188.095813368509</v>
      </c>
      <c r="N55" s="8">
        <v>56709.178049532427</v>
      </c>
      <c r="O55" s="8">
        <v>34519.074145910454</v>
      </c>
      <c r="P55" s="8">
        <v>61386.130361220654</v>
      </c>
      <c r="Q55" s="8">
        <v>58864.637256640541</v>
      </c>
      <c r="R55" s="8">
        <v>134456.31685740917</v>
      </c>
      <c r="S55" s="8">
        <v>38190.233259789631</v>
      </c>
      <c r="T55" s="8">
        <v>134017.99907308808</v>
      </c>
      <c r="U55" s="8">
        <v>81886.952951557367</v>
      </c>
      <c r="V55" s="8">
        <v>81469.209455450109</v>
      </c>
      <c r="W55" s="8">
        <v>122139.82906285966</v>
      </c>
      <c r="X55" s="8">
        <v>65257.602342556027</v>
      </c>
      <c r="Y55" s="8">
        <v>139633.82507031166</v>
      </c>
      <c r="Z55" s="8">
        <v>117252.01916206999</v>
      </c>
      <c r="AA55" s="8">
        <v>177403.02008647309</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303849.67917034694</v>
      </c>
      <c r="D63" s="70">
        <v>250612.65309719255</v>
      </c>
      <c r="E63" s="70">
        <v>201736.92121819759</v>
      </c>
      <c r="F63" s="70">
        <v>100876.16323231476</v>
      </c>
      <c r="G63" s="70">
        <v>86698.948291962952</v>
      </c>
      <c r="H63" s="70">
        <v>35391.665402724771</v>
      </c>
      <c r="I63" s="70">
        <v>82921.928624251799</v>
      </c>
      <c r="J63" s="70">
        <v>30358.387764956795</v>
      </c>
      <c r="K63" s="70">
        <v>60970.729028715781</v>
      </c>
      <c r="L63" s="70">
        <v>32955.173957647094</v>
      </c>
      <c r="M63" s="70">
        <v>26164.689834153774</v>
      </c>
      <c r="N63" s="70">
        <v>74955.476068838587</v>
      </c>
      <c r="O63" s="70">
        <v>46608.826164060025</v>
      </c>
      <c r="P63" s="70">
        <v>61386.130378375972</v>
      </c>
      <c r="Q63" s="70">
        <v>58864.637272549182</v>
      </c>
      <c r="R63" s="70">
        <v>134456.31687162843</v>
      </c>
      <c r="S63" s="70">
        <v>38190.23327219786</v>
      </c>
      <c r="T63" s="70">
        <v>134017.99908469518</v>
      </c>
      <c r="U63" s="70">
        <v>81886.952961812858</v>
      </c>
      <c r="V63" s="70">
        <v>81469.209463395295</v>
      </c>
      <c r="W63" s="70">
        <v>122139.82907026859</v>
      </c>
      <c r="X63" s="70">
        <v>65257.602342556027</v>
      </c>
      <c r="Y63" s="70">
        <v>139633.82507031166</v>
      </c>
      <c r="Z63" s="70">
        <v>117252.01916206999</v>
      </c>
      <c r="AA63" s="70">
        <v>177403.02008647309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107547.446</v>
      </c>
      <c r="D68" s="8">
        <v>60108.694746203822</v>
      </c>
      <c r="E68" s="8">
        <v>127095.6000513621</v>
      </c>
      <c r="F68" s="8">
        <v>104017.32804304453</v>
      </c>
      <c r="G68" s="8">
        <v>109234.96805899069</v>
      </c>
      <c r="H68" s="8">
        <v>89513.880057189643</v>
      </c>
      <c r="I68" s="8">
        <v>89523.240090195381</v>
      </c>
      <c r="J68" s="8">
        <v>98842.584103658184</v>
      </c>
      <c r="K68" s="8">
        <v>80976.768090824771</v>
      </c>
      <c r="L68" s="8">
        <v>54023.480082747446</v>
      </c>
      <c r="M68" s="8">
        <v>53610.412078832836</v>
      </c>
      <c r="N68" s="8">
        <v>1.5077499999999999E-4</v>
      </c>
      <c r="O68" s="8">
        <v>1.396747E-4</v>
      </c>
      <c r="P68" s="8">
        <v>1.3472667E-4</v>
      </c>
      <c r="Q68" s="8">
        <v>1.2363116399999999E-4</v>
      </c>
      <c r="R68" s="8">
        <v>1.128127E-4</v>
      </c>
      <c r="S68" s="8">
        <v>1.1150972500000001E-4</v>
      </c>
      <c r="T68" s="8">
        <v>1.18805416E-4</v>
      </c>
      <c r="U68" s="8">
        <v>1.0726698499999999E-4</v>
      </c>
      <c r="V68" s="8">
        <v>1.05418265E-4</v>
      </c>
      <c r="W68" s="8">
        <v>1.03090495E-4</v>
      </c>
      <c r="X68" s="8">
        <v>9.7657030000000006E-5</v>
      </c>
      <c r="Y68" s="8">
        <v>9.2197879999999992E-5</v>
      </c>
      <c r="Z68" s="8">
        <v>8.6178299999999994E-5</v>
      </c>
      <c r="AA68" s="8">
        <v>3.2440475000000002E-4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170145.15995154888</v>
      </c>
      <c r="D70" s="8">
        <v>2658.9364763885401</v>
      </c>
      <c r="E70" s="8">
        <v>58007.433329564898</v>
      </c>
      <c r="F70" s="8">
        <v>90850.572205042758</v>
      </c>
      <c r="G70" s="8">
        <v>68791.752765850048</v>
      </c>
      <c r="H70" s="8">
        <v>60008.663314798665</v>
      </c>
      <c r="I70" s="8">
        <v>66031.990248197078</v>
      </c>
      <c r="J70" s="8">
        <v>51804.839717350143</v>
      </c>
      <c r="K70" s="8">
        <v>51680.751626196019</v>
      </c>
      <c r="L70" s="8">
        <v>26305.575412465932</v>
      </c>
      <c r="M70" s="8">
        <v>25801.917682147305</v>
      </c>
      <c r="N70" s="8">
        <v>41411.399425727715</v>
      </c>
      <c r="O70" s="8">
        <v>46451.989341473018</v>
      </c>
      <c r="P70" s="8">
        <v>52862.921266251404</v>
      </c>
      <c r="Q70" s="8">
        <v>45869.809504003228</v>
      </c>
      <c r="R70" s="8">
        <v>42471.138925584106</v>
      </c>
      <c r="S70" s="8">
        <v>30690.710507384207</v>
      </c>
      <c r="T70" s="8">
        <v>49986.765933813782</v>
      </c>
      <c r="U70" s="8">
        <v>19953.58079106583</v>
      </c>
      <c r="V70" s="8">
        <v>18906.497326579654</v>
      </c>
      <c r="W70" s="8">
        <v>22261.910332580908</v>
      </c>
      <c r="X70" s="8">
        <v>22038.009126223042</v>
      </c>
      <c r="Y70" s="8">
        <v>22685.86583060251</v>
      </c>
      <c r="Z70" s="8">
        <v>21686.499327364632</v>
      </c>
      <c r="AA70" s="8">
        <v>33087.148847738717</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277692.6059515489</v>
      </c>
      <c r="D78" s="70">
        <v>62767.631222592361</v>
      </c>
      <c r="E78" s="70">
        <v>185103.03338092699</v>
      </c>
      <c r="F78" s="70">
        <v>194867.9002480873</v>
      </c>
      <c r="G78" s="70">
        <v>178026.72082484074</v>
      </c>
      <c r="H78" s="70">
        <v>149522.54337198831</v>
      </c>
      <c r="I78" s="70">
        <v>155555.23033839246</v>
      </c>
      <c r="J78" s="70">
        <v>150647.42382100833</v>
      </c>
      <c r="K78" s="70">
        <v>132657.5197170208</v>
      </c>
      <c r="L78" s="70">
        <v>80329.055495213383</v>
      </c>
      <c r="M78" s="70">
        <v>79412.329760980138</v>
      </c>
      <c r="N78" s="70">
        <v>41411.399576502714</v>
      </c>
      <c r="O78" s="70">
        <v>46451.989481147721</v>
      </c>
      <c r="P78" s="70">
        <v>52862.921400978077</v>
      </c>
      <c r="Q78" s="70">
        <v>45869.809627634393</v>
      </c>
      <c r="R78" s="70">
        <v>42471.139038396803</v>
      </c>
      <c r="S78" s="70">
        <v>30690.710618893932</v>
      </c>
      <c r="T78" s="70">
        <v>49986.766052619198</v>
      </c>
      <c r="U78" s="70">
        <v>19953.580898332813</v>
      </c>
      <c r="V78" s="70">
        <v>18906.497431997919</v>
      </c>
      <c r="W78" s="70">
        <v>22261.910435671402</v>
      </c>
      <c r="X78" s="70">
        <v>22038.009223880072</v>
      </c>
      <c r="Y78" s="70">
        <v>22685.865922800389</v>
      </c>
      <c r="Z78" s="70">
        <v>21686.499413542933</v>
      </c>
      <c r="AA78" s="70">
        <v>33087.149172143465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3.4519217999999996E-5</v>
      </c>
      <c r="E83" s="8">
        <v>3.1392172000000004E-5</v>
      </c>
      <c r="F83" s="8">
        <v>2.5047015E-5</v>
      </c>
      <c r="G83" s="8">
        <v>4.5240846000000001E-5</v>
      </c>
      <c r="H83" s="8">
        <v>4.4712465E-5</v>
      </c>
      <c r="I83" s="8">
        <v>5.9226109999999999E-5</v>
      </c>
      <c r="J83" s="8">
        <v>6.0121453999999998E-5</v>
      </c>
      <c r="K83" s="8">
        <v>5.5167490000000003E-5</v>
      </c>
      <c r="L83" s="8">
        <v>5.3594379999999995E-5</v>
      </c>
      <c r="M83" s="8">
        <v>5.076762E-5</v>
      </c>
      <c r="N83" s="8">
        <v>6.1519200000000006E-5</v>
      </c>
      <c r="O83" s="8">
        <v>5.7604462000000003E-5</v>
      </c>
      <c r="P83" s="8">
        <v>5.8297202E-5</v>
      </c>
      <c r="Q83" s="8">
        <v>5.2685566000000003E-5</v>
      </c>
      <c r="R83" s="8">
        <v>5.26691E-5</v>
      </c>
      <c r="S83" s="8">
        <v>4.9495856999999997E-5</v>
      </c>
      <c r="T83" s="8">
        <v>4.8977409999999997E-5</v>
      </c>
      <c r="U83" s="8">
        <v>4.9355306000000001E-5</v>
      </c>
      <c r="V83" s="8">
        <v>4.7301278E-5</v>
      </c>
      <c r="W83" s="8">
        <v>4.7748573000000005E-5</v>
      </c>
      <c r="X83" s="8">
        <v>4.5005335999999999E-5</v>
      </c>
      <c r="Y83" s="8">
        <v>4.7752824E-5</v>
      </c>
      <c r="Z83" s="8">
        <v>4.485911E-5</v>
      </c>
      <c r="AA83" s="8">
        <v>7.1062769999999991E-5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4.8809512999999996E-5</v>
      </c>
      <c r="D85" s="8">
        <v>7.8382090999999998E-5</v>
      </c>
      <c r="E85" s="8">
        <v>7.2463544999999991E-5</v>
      </c>
      <c r="F85" s="8">
        <v>109.28367235397998</v>
      </c>
      <c r="G85" s="8">
        <v>185.94068283517896</v>
      </c>
      <c r="H85" s="8">
        <v>244.80998926556001</v>
      </c>
      <c r="I85" s="8">
        <v>885.94434753607891</v>
      </c>
      <c r="J85" s="8">
        <v>65.331705338511995</v>
      </c>
      <c r="K85" s="8">
        <v>5050.0546531061273</v>
      </c>
      <c r="L85" s="8">
        <v>2631.7975199914727</v>
      </c>
      <c r="M85" s="8">
        <v>4215.2708150922726</v>
      </c>
      <c r="N85" s="8">
        <v>6257.1173317371467</v>
      </c>
      <c r="O85" s="8">
        <v>7426.1537892949</v>
      </c>
      <c r="P85" s="8">
        <v>7791.3345345154312</v>
      </c>
      <c r="Q85" s="8">
        <v>2834.5339364934039</v>
      </c>
      <c r="R85" s="8">
        <v>2367.6043089847244</v>
      </c>
      <c r="S85" s="8">
        <v>2275.31525896517</v>
      </c>
      <c r="T85" s="8">
        <v>4533.7511573127322</v>
      </c>
      <c r="U85" s="8">
        <v>2357.6218925327912</v>
      </c>
      <c r="V85" s="8">
        <v>3060.137886461891</v>
      </c>
      <c r="W85" s="8">
        <v>2204.5661307584382</v>
      </c>
      <c r="X85" s="8">
        <v>3019.1355902331838</v>
      </c>
      <c r="Y85" s="8">
        <v>2521.3706623263506</v>
      </c>
      <c r="Z85" s="8">
        <v>2261.4883150316855</v>
      </c>
      <c r="AA85" s="8">
        <v>1.4159517599999998E-4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4.8809512999999996E-5</v>
      </c>
      <c r="D93" s="70">
        <v>1.1290130899999999E-4</v>
      </c>
      <c r="E93" s="70">
        <v>1.03855717E-4</v>
      </c>
      <c r="F93" s="70">
        <v>109.28369740099498</v>
      </c>
      <c r="G93" s="70">
        <v>185.94072807602495</v>
      </c>
      <c r="H93" s="70">
        <v>244.81003397802502</v>
      </c>
      <c r="I93" s="70">
        <v>885.94440676218892</v>
      </c>
      <c r="J93" s="70">
        <v>65.331765459965993</v>
      </c>
      <c r="K93" s="70">
        <v>5050.0547082736175</v>
      </c>
      <c r="L93" s="70">
        <v>2631.7975735858527</v>
      </c>
      <c r="M93" s="70">
        <v>4215.2708658598931</v>
      </c>
      <c r="N93" s="70">
        <v>6257.117393256347</v>
      </c>
      <c r="O93" s="70">
        <v>7426.1538468993622</v>
      </c>
      <c r="P93" s="70">
        <v>7791.3345928126328</v>
      </c>
      <c r="Q93" s="70">
        <v>2834.5339891789699</v>
      </c>
      <c r="R93" s="70">
        <v>2367.6043616538245</v>
      </c>
      <c r="S93" s="70">
        <v>2275.3153084610271</v>
      </c>
      <c r="T93" s="70">
        <v>4533.7512062901424</v>
      </c>
      <c r="U93" s="70">
        <v>2357.6219418880974</v>
      </c>
      <c r="V93" s="70">
        <v>3060.1379337631688</v>
      </c>
      <c r="W93" s="70">
        <v>2204.566178507011</v>
      </c>
      <c r="X93" s="70">
        <v>3019.1356352385196</v>
      </c>
      <c r="Y93" s="70">
        <v>2521.3707100791744</v>
      </c>
      <c r="Z93" s="70">
        <v>2261.4883598907954</v>
      </c>
      <c r="AA93" s="70">
        <v>2.1265794599999995E-4</v>
      </c>
    </row>
  </sheetData>
  <sheetProtection algorithmName="SHA-512" hashValue="r3LVo1GWr89Mya0C6nIrL4X/j2wiohiAkUVjHei/50IcgmlFgzd5IrOiQrMhEGhlgKKlBjhsVSbRzEuhq97Xhg==" saltValue="Wba3qcWp0H865xqUzXiCc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E615-6A0D-4390-B8F2-AD5A2C8F1B8B}">
  <sheetPr codeName="Sheet4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246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272</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1.97746219524091E-5</v>
      </c>
      <c r="J8" s="8">
        <v>3.75241708248157E-5</v>
      </c>
      <c r="K8" s="8">
        <v>3.5069318518097401E-5</v>
      </c>
      <c r="L8" s="8">
        <v>3.2861812847245997E-5</v>
      </c>
      <c r="M8" s="8">
        <v>3.0625223544491802E-5</v>
      </c>
      <c r="N8" s="8">
        <v>1.5842378103752061E-4</v>
      </c>
      <c r="O8" s="8">
        <v>1.4805960840504241E-4</v>
      </c>
      <c r="P8" s="8">
        <v>1.3873971172642549E-4</v>
      </c>
      <c r="Q8" s="8">
        <v>1.292970264869673E-4</v>
      </c>
      <c r="R8" s="8">
        <v>1.2083834247752779E-4</v>
      </c>
      <c r="S8" s="8">
        <v>1.129330303213749E-4</v>
      </c>
      <c r="T8" s="8">
        <v>1.0582424362703919E-4</v>
      </c>
      <c r="U8" s="8">
        <v>9.8621799490177501E-5</v>
      </c>
      <c r="V8" s="8">
        <v>9.2169906039914703E-5</v>
      </c>
      <c r="W8" s="8">
        <v>1.3138511856209631E-4</v>
      </c>
      <c r="X8" s="8">
        <v>1.231148297014319E-4</v>
      </c>
      <c r="Y8" s="8">
        <v>1.5185066694143671E-4</v>
      </c>
      <c r="Z8" s="8">
        <v>1.4191651112069361E-4</v>
      </c>
      <c r="AA8" s="8">
        <v>3.3900196432149073E-4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6.14551425245671E-5</v>
      </c>
      <c r="E10" s="8">
        <v>5.7272478743703795E-5</v>
      </c>
      <c r="F10" s="8">
        <v>5.3525681053973701E-5</v>
      </c>
      <c r="G10" s="8">
        <v>5.0024000971089102E-5</v>
      </c>
      <c r="H10" s="8">
        <v>4.6875144064577902E-5</v>
      </c>
      <c r="I10" s="8">
        <v>4.3684801332506499E-5</v>
      </c>
      <c r="J10" s="8">
        <v>7.6442565614826498E-5</v>
      </c>
      <c r="K10" s="8">
        <v>7.1441650087416118E-5</v>
      </c>
      <c r="L10" s="8">
        <v>4619.8376481865625</v>
      </c>
      <c r="M10" s="8">
        <v>4305.4094846392481</v>
      </c>
      <c r="N10" s="8">
        <v>46688.177945997355</v>
      </c>
      <c r="O10" s="8">
        <v>43633.811152330403</v>
      </c>
      <c r="P10" s="8">
        <v>40887.19702836551</v>
      </c>
      <c r="Q10" s="8">
        <v>38104.396580979002</v>
      </c>
      <c r="R10" s="8">
        <v>144488.89108385923</v>
      </c>
      <c r="S10" s="8">
        <v>135036.34676973391</v>
      </c>
      <c r="T10" s="8">
        <v>156297.04673974161</v>
      </c>
      <c r="U10" s="8">
        <v>198154.92234430055</v>
      </c>
      <c r="V10" s="8">
        <v>185191.516158046</v>
      </c>
      <c r="W10" s="8">
        <v>215561.55028042503</v>
      </c>
      <c r="X10" s="8">
        <v>201992.61410574574</v>
      </c>
      <c r="Y10" s="8">
        <v>216291.4141447001</v>
      </c>
      <c r="Z10" s="8">
        <v>202141.50849014692</v>
      </c>
      <c r="AA10" s="8">
        <v>223998.11027166879</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58947.863913936424</v>
      </c>
      <c r="H12" s="8">
        <v>77713.431872083718</v>
      </c>
      <c r="I12" s="8">
        <v>110965.47177576729</v>
      </c>
      <c r="J12" s="8">
        <v>151345.79742911947</v>
      </c>
      <c r="K12" s="8">
        <v>210249.12726542933</v>
      </c>
      <c r="L12" s="8">
        <v>229890.79451068101</v>
      </c>
      <c r="M12" s="8">
        <v>246050.08092853081</v>
      </c>
      <c r="N12" s="8">
        <v>259770.49915294701</v>
      </c>
      <c r="O12" s="8">
        <v>270802.84506261128</v>
      </c>
      <c r="P12" s="8">
        <v>279280.05789641605</v>
      </c>
      <c r="Q12" s="8">
        <v>253451.86231663133</v>
      </c>
      <c r="R12" s="8">
        <v>226571.54125399064</v>
      </c>
      <c r="S12" s="8">
        <v>239724.41751046266</v>
      </c>
      <c r="T12" s="8">
        <v>212716.66956644141</v>
      </c>
      <c r="U12" s="8">
        <v>165634.06369498651</v>
      </c>
      <c r="V12" s="8">
        <v>162006.16138097897</v>
      </c>
      <c r="W12" s="8">
        <v>152681.22217206616</v>
      </c>
      <c r="X12" s="8">
        <v>128079.12336585528</v>
      </c>
      <c r="Y12" s="8">
        <v>105122.58140964065</v>
      </c>
      <c r="Z12" s="8">
        <v>95217.307155993039</v>
      </c>
      <c r="AA12" s="8">
        <v>77234.79737165141</v>
      </c>
    </row>
    <row r="13" spans="1:27">
      <c r="A13" s="16" t="s">
        <v>17</v>
      </c>
      <c r="B13" s="16" t="s">
        <v>9</v>
      </c>
      <c r="C13" s="8">
        <v>0</v>
      </c>
      <c r="D13" s="8">
        <v>176336.2148117013</v>
      </c>
      <c r="E13" s="8">
        <v>435191.11503242888</v>
      </c>
      <c r="F13" s="8">
        <v>2096737.2494607558</v>
      </c>
      <c r="G13" s="8">
        <v>1986099.0864736543</v>
      </c>
      <c r="H13" s="8">
        <v>2039003.3507854384</v>
      </c>
      <c r="I13" s="8">
        <v>2189650.7962472532</v>
      </c>
      <c r="J13" s="8">
        <v>2363817.520727593</v>
      </c>
      <c r="K13" s="8">
        <v>2808598.6462408733</v>
      </c>
      <c r="L13" s="8">
        <v>2760155.5781636215</v>
      </c>
      <c r="M13" s="8">
        <v>3011094.1980516813</v>
      </c>
      <c r="N13" s="8">
        <v>3417590.1737471893</v>
      </c>
      <c r="O13" s="8">
        <v>3424663.2971247276</v>
      </c>
      <c r="P13" s="8">
        <v>3470867.3726927256</v>
      </c>
      <c r="Q13" s="8">
        <v>3347525.7716138582</v>
      </c>
      <c r="R13" s="8">
        <v>3454236.5188907478</v>
      </c>
      <c r="S13" s="8">
        <v>3432344.099152619</v>
      </c>
      <c r="T13" s="8">
        <v>3287279.6223790739</v>
      </c>
      <c r="U13" s="8">
        <v>3166941.7756296312</v>
      </c>
      <c r="V13" s="8">
        <v>3011724.2543703769</v>
      </c>
      <c r="W13" s="8">
        <v>2997470.524966062</v>
      </c>
      <c r="X13" s="8">
        <v>2843590.5441357708</v>
      </c>
      <c r="Y13" s="8">
        <v>2651281.8520755959</v>
      </c>
      <c r="Z13" s="8">
        <v>2477833.5066541717</v>
      </c>
      <c r="AA13" s="8">
        <v>2315732.2485645143</v>
      </c>
    </row>
    <row r="14" spans="1:27">
      <c r="A14" s="16" t="s">
        <v>17</v>
      </c>
      <c r="B14" s="16" t="s">
        <v>8</v>
      </c>
      <c r="C14" s="8">
        <v>0</v>
      </c>
      <c r="D14" s="8">
        <v>4.9044799252868855E-4</v>
      </c>
      <c r="E14" s="8">
        <v>5.3521602892480714E-4</v>
      </c>
      <c r="F14" s="8">
        <v>648380.50270173314</v>
      </c>
      <c r="G14" s="8">
        <v>605963.08646835631</v>
      </c>
      <c r="H14" s="8">
        <v>567819.57520969468</v>
      </c>
      <c r="I14" s="8">
        <v>529173.52747910295</v>
      </c>
      <c r="J14" s="8">
        <v>494554.69844085403</v>
      </c>
      <c r="K14" s="8">
        <v>553314.4048212762</v>
      </c>
      <c r="L14" s="8">
        <v>518484.96671513084</v>
      </c>
      <c r="M14" s="8">
        <v>493541.58170406759</v>
      </c>
      <c r="N14" s="8">
        <v>641791.49690088828</v>
      </c>
      <c r="O14" s="8">
        <v>600836.42860557814</v>
      </c>
      <c r="P14" s="8">
        <v>563015.62468068523</v>
      </c>
      <c r="Q14" s="8">
        <v>589813.3313614194</v>
      </c>
      <c r="R14" s="8">
        <v>571692.59233811288</v>
      </c>
      <c r="S14" s="8">
        <v>564977.36160504876</v>
      </c>
      <c r="T14" s="8">
        <v>680126.84476705885</v>
      </c>
      <c r="U14" s="8">
        <v>641824.67494373315</v>
      </c>
      <c r="V14" s="8">
        <v>603661.28604821349</v>
      </c>
      <c r="W14" s="8">
        <v>748406.34222655278</v>
      </c>
      <c r="X14" s="8">
        <v>702721.64027758874</v>
      </c>
      <c r="Y14" s="8">
        <v>690166.37861328886</v>
      </c>
      <c r="Z14" s="8">
        <v>646000.47019028827</v>
      </c>
      <c r="AA14" s="8">
        <v>603738.757019029</v>
      </c>
    </row>
    <row r="15" spans="1:27">
      <c r="A15" s="16" t="s">
        <v>17</v>
      </c>
      <c r="B15" s="16" t="s">
        <v>84</v>
      </c>
      <c r="C15" s="8">
        <v>0</v>
      </c>
      <c r="D15" s="8">
        <v>1.4194150653941886E-3</v>
      </c>
      <c r="E15" s="8">
        <v>1.9403749841851946E-3</v>
      </c>
      <c r="F15" s="8">
        <v>711732.50425155391</v>
      </c>
      <c r="G15" s="8">
        <v>665170.56453581108</v>
      </c>
      <c r="H15" s="8">
        <v>623300.12463722902</v>
      </c>
      <c r="I15" s="8">
        <v>580878.04653553886</v>
      </c>
      <c r="J15" s="8">
        <v>609159.95667789923</v>
      </c>
      <c r="K15" s="8">
        <v>604012.17219201045</v>
      </c>
      <c r="L15" s="8">
        <v>565991.46486948128</v>
      </c>
      <c r="M15" s="8">
        <v>527469.83912529028</v>
      </c>
      <c r="N15" s="8">
        <v>492962.46640943713</v>
      </c>
      <c r="O15" s="8">
        <v>460712.58530105994</v>
      </c>
      <c r="P15" s="8">
        <v>431712.14614901697</v>
      </c>
      <c r="Q15" s="8">
        <v>402329.62935256894</v>
      </c>
      <c r="R15" s="8">
        <v>425661.87157474895</v>
      </c>
      <c r="S15" s="8">
        <v>397814.83313662652</v>
      </c>
      <c r="T15" s="8">
        <v>372773.61371428409</v>
      </c>
      <c r="U15" s="8">
        <v>347932.64470526599</v>
      </c>
      <c r="V15" s="8">
        <v>325170.69589566113</v>
      </c>
      <c r="W15" s="8">
        <v>357018.01223359088</v>
      </c>
      <c r="X15" s="8">
        <v>334544.82676103309</v>
      </c>
      <c r="Y15" s="8">
        <v>344725.61926233646</v>
      </c>
      <c r="Z15" s="8">
        <v>138418.66357835292</v>
      </c>
      <c r="AA15" s="8">
        <v>142528.29506519152</v>
      </c>
    </row>
    <row r="16" spans="1:27">
      <c r="A16" s="16" t="s">
        <v>17</v>
      </c>
      <c r="B16" s="16" t="s">
        <v>187</v>
      </c>
      <c r="C16" s="8">
        <v>0</v>
      </c>
      <c r="D16" s="8">
        <v>0</v>
      </c>
      <c r="E16" s="8">
        <v>4.3952234026044658E-4</v>
      </c>
      <c r="F16" s="8">
        <v>6.5396700083651519E-4</v>
      </c>
      <c r="G16" s="8">
        <v>6.7208084105496735E-4</v>
      </c>
      <c r="H16" s="8">
        <v>6.2977542051667482E-4</v>
      </c>
      <c r="I16" s="8">
        <v>5.8691263095565435E-4</v>
      </c>
      <c r="J16" s="8">
        <v>1.9912746335733586E-3</v>
      </c>
      <c r="K16" s="8">
        <v>1.9413434057979767E-3</v>
      </c>
      <c r="L16" s="8">
        <v>1.9118156867883697E-3</v>
      </c>
      <c r="M16" s="8">
        <v>1.7816966780232518E-3</v>
      </c>
      <c r="N16" s="8">
        <v>1.9842969826901779E-3</v>
      </c>
      <c r="O16" s="8">
        <v>1.8544831608761679E-3</v>
      </c>
      <c r="P16" s="8">
        <v>1.7377491532843167E-3</v>
      </c>
      <c r="Q16" s="8">
        <v>1.6194771886434011E-3</v>
      </c>
      <c r="R16" s="8">
        <v>2.0922111520510172E-3</v>
      </c>
      <c r="S16" s="8">
        <v>1.9553375247367112E-3</v>
      </c>
      <c r="T16" s="8">
        <v>1.8809098633579989E-3</v>
      </c>
      <c r="U16" s="8">
        <v>1.7528943184035484E-3</v>
      </c>
      <c r="V16" s="8">
        <v>1.638218988705907E-3</v>
      </c>
      <c r="W16" s="8">
        <v>1.5310457834108592E-3</v>
      </c>
      <c r="X16" s="8">
        <v>1.4346711633147059E-3</v>
      </c>
      <c r="Y16" s="8">
        <v>1.3370268187450618E-3</v>
      </c>
      <c r="Z16" s="8">
        <v>1.2495577741800596E-3</v>
      </c>
      <c r="AA16" s="8">
        <v>1.1678110035813318E-3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176336.21678301951</v>
      </c>
      <c r="E18" s="70">
        <v>435191.11800481466</v>
      </c>
      <c r="F18" s="70">
        <v>3456850.2571215355</v>
      </c>
      <c r="G18" s="70">
        <v>3316180.602113863</v>
      </c>
      <c r="H18" s="70">
        <v>3307836.4831810961</v>
      </c>
      <c r="I18" s="70">
        <v>3410667.8426880343</v>
      </c>
      <c r="J18" s="70">
        <v>3618877.9753807071</v>
      </c>
      <c r="K18" s="70">
        <v>4176174.3525674436</v>
      </c>
      <c r="L18" s="70">
        <v>4079142.6438517789</v>
      </c>
      <c r="M18" s="70">
        <v>4282461.1111065308</v>
      </c>
      <c r="N18" s="70">
        <v>4858802.8162991805</v>
      </c>
      <c r="O18" s="70">
        <v>4800648.9692488499</v>
      </c>
      <c r="P18" s="70">
        <v>4785762.4003236983</v>
      </c>
      <c r="Q18" s="70">
        <v>4631224.9929742301</v>
      </c>
      <c r="R18" s="70">
        <v>4822651.4173545092</v>
      </c>
      <c r="S18" s="70">
        <v>4769897.0602427619</v>
      </c>
      <c r="T18" s="70">
        <v>4709193.7991533345</v>
      </c>
      <c r="U18" s="70">
        <v>4520488.0831694333</v>
      </c>
      <c r="V18" s="70">
        <v>4287753.9155836646</v>
      </c>
      <c r="W18" s="70">
        <v>4471137.6535411282</v>
      </c>
      <c r="X18" s="70">
        <v>4210928.750203779</v>
      </c>
      <c r="Y18" s="70">
        <v>4007587.8469944391</v>
      </c>
      <c r="Z18" s="70">
        <v>3559611.4574604272</v>
      </c>
      <c r="AA18" s="70">
        <v>3363232.2097988683</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2.38233949228447E-5</v>
      </c>
      <c r="O23" s="8">
        <v>2.2264855061877801E-5</v>
      </c>
      <c r="P23" s="8">
        <v>2.08633509583858E-5</v>
      </c>
      <c r="Q23" s="8">
        <v>1.9443382200422298E-5</v>
      </c>
      <c r="R23" s="8">
        <v>1.8171385228978399E-5</v>
      </c>
      <c r="S23" s="8">
        <v>1.69826030130067E-5</v>
      </c>
      <c r="T23" s="8">
        <v>1.5913600419252699E-5</v>
      </c>
      <c r="U23" s="8">
        <v>1.4830513839962299E-5</v>
      </c>
      <c r="V23" s="8">
        <v>1.3860293304515501E-5</v>
      </c>
      <c r="W23" s="8">
        <v>1.2953545140799101E-5</v>
      </c>
      <c r="X23" s="8">
        <v>1.21381593402114E-5</v>
      </c>
      <c r="Y23" s="8">
        <v>1.1312030926005E-5</v>
      </c>
      <c r="Z23" s="8">
        <v>1.05719915166862E-5</v>
      </c>
      <c r="AA23" s="8">
        <v>3.3684006874043596E-5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1.5672886860479699E-5</v>
      </c>
      <c r="E25" s="8">
        <v>1.46061833508964E-5</v>
      </c>
      <c r="F25" s="8">
        <v>1.3650638641895499E-5</v>
      </c>
      <c r="G25" s="8">
        <v>1.27576062038256E-5</v>
      </c>
      <c r="H25" s="8">
        <v>1.19545541562958E-5</v>
      </c>
      <c r="I25" s="8">
        <v>1.11409219909173E-5</v>
      </c>
      <c r="J25" s="8">
        <v>1.0412076624125501E-5</v>
      </c>
      <c r="K25" s="8">
        <v>9.7309127301172807E-6</v>
      </c>
      <c r="L25" s="8">
        <v>5.0857091383719898E-5</v>
      </c>
      <c r="M25" s="8">
        <v>4.7395735581873098E-5</v>
      </c>
      <c r="N25" s="8">
        <v>36288.217702428738</v>
      </c>
      <c r="O25" s="8">
        <v>33914.222142356593</v>
      </c>
      <c r="P25" s="8">
        <v>31779.426233416052</v>
      </c>
      <c r="Q25" s="8">
        <v>29616.504635276546</v>
      </c>
      <c r="R25" s="8">
        <v>58780.902279460919</v>
      </c>
      <c r="S25" s="8">
        <v>54935.422675784052</v>
      </c>
      <c r="T25" s="8">
        <v>71170.292070988551</v>
      </c>
      <c r="U25" s="8">
        <v>95656.711948741824</v>
      </c>
      <c r="V25" s="8">
        <v>89398.796188877459</v>
      </c>
      <c r="W25" s="8">
        <v>83550.276788764109</v>
      </c>
      <c r="X25" s="8">
        <v>78291.044000501497</v>
      </c>
      <c r="Y25" s="8">
        <v>72962.521428513894</v>
      </c>
      <c r="Z25" s="8">
        <v>68189.272344104553</v>
      </c>
      <c r="AA25" s="8">
        <v>79314.751199190912</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5350.1705537274502</v>
      </c>
      <c r="H27" s="8">
        <v>14237.5590351994</v>
      </c>
      <c r="I27" s="8">
        <v>28491.499791448499</v>
      </c>
      <c r="J27" s="8">
        <v>45162.316280838197</v>
      </c>
      <c r="K27" s="8">
        <v>64182.236497593702</v>
      </c>
      <c r="L27" s="8">
        <v>72280.680445843202</v>
      </c>
      <c r="M27" s="8">
        <v>79048.774984739706</v>
      </c>
      <c r="N27" s="8">
        <v>84758.69423277161</v>
      </c>
      <c r="O27" s="8">
        <v>88963.984377215704</v>
      </c>
      <c r="P27" s="8">
        <v>92733.697212532294</v>
      </c>
      <c r="Q27" s="8">
        <v>90958.654515385191</v>
      </c>
      <c r="R27" s="8">
        <v>80333.968748861589</v>
      </c>
      <c r="S27" s="8">
        <v>83068.647749102296</v>
      </c>
      <c r="T27" s="8">
        <v>68396.170138938804</v>
      </c>
      <c r="U27" s="8">
        <v>52576.603945329894</v>
      </c>
      <c r="V27" s="8">
        <v>50592.920422607902</v>
      </c>
      <c r="W27" s="8">
        <v>51896.999140298904</v>
      </c>
      <c r="X27" s="8">
        <v>43086.139084186601</v>
      </c>
      <c r="Y27" s="8">
        <v>35199.899816856101</v>
      </c>
      <c r="Z27" s="8">
        <v>30278.861342947599</v>
      </c>
      <c r="AA27" s="8">
        <v>24611.448394043698</v>
      </c>
    </row>
    <row r="28" spans="1:27">
      <c r="A28" s="16" t="s">
        <v>23</v>
      </c>
      <c r="B28" s="16" t="s">
        <v>9</v>
      </c>
      <c r="C28" s="8">
        <v>0</v>
      </c>
      <c r="D28" s="8">
        <v>4.9596666323488338E-4</v>
      </c>
      <c r="E28" s="8">
        <v>4.8837876620780546E-4</v>
      </c>
      <c r="F28" s="8">
        <v>422700.70724763663</v>
      </c>
      <c r="G28" s="8">
        <v>395047.38984103099</v>
      </c>
      <c r="H28" s="8">
        <v>370180.37245433463</v>
      </c>
      <c r="I28" s="8">
        <v>344985.73513109307</v>
      </c>
      <c r="J28" s="8">
        <v>322416.57529881521</v>
      </c>
      <c r="K28" s="8">
        <v>301323.90206449892</v>
      </c>
      <c r="L28" s="8">
        <v>282356.48986500385</v>
      </c>
      <c r="M28" s="8">
        <v>278970.72352373129</v>
      </c>
      <c r="N28" s="8">
        <v>395031.54582636262</v>
      </c>
      <c r="O28" s="8">
        <v>372581.659596571</v>
      </c>
      <c r="P28" s="8">
        <v>378136.58071749925</v>
      </c>
      <c r="Q28" s="8">
        <v>427000.77849066339</v>
      </c>
      <c r="R28" s="8">
        <v>530376.40380361385</v>
      </c>
      <c r="S28" s="8">
        <v>628174.66512370959</v>
      </c>
      <c r="T28" s="8">
        <v>600659.36713216978</v>
      </c>
      <c r="U28" s="8">
        <v>559778.22896842845</v>
      </c>
      <c r="V28" s="8">
        <v>560770.17721342063</v>
      </c>
      <c r="W28" s="8">
        <v>536509.68185477913</v>
      </c>
      <c r="X28" s="8">
        <v>513386.36628205166</v>
      </c>
      <c r="Y28" s="8">
        <v>478445.06647173048</v>
      </c>
      <c r="Z28" s="8">
        <v>447144.92181165447</v>
      </c>
      <c r="AA28" s="8">
        <v>417892.45017487241</v>
      </c>
    </row>
    <row r="29" spans="1:27">
      <c r="A29" s="16" t="s">
        <v>23</v>
      </c>
      <c r="B29" s="16" t="s">
        <v>8</v>
      </c>
      <c r="C29" s="8">
        <v>0</v>
      </c>
      <c r="D29" s="8">
        <v>1.151668701162985E-4</v>
      </c>
      <c r="E29" s="8">
        <v>1.187031706293005E-4</v>
      </c>
      <c r="F29" s="8">
        <v>561916.73531507235</v>
      </c>
      <c r="G29" s="8">
        <v>525155.82725099358</v>
      </c>
      <c r="H29" s="8">
        <v>492098.8841530261</v>
      </c>
      <c r="I29" s="8">
        <v>458606.41965296812</v>
      </c>
      <c r="J29" s="8">
        <v>428604.13039741473</v>
      </c>
      <c r="K29" s="8">
        <v>400564.60773648339</v>
      </c>
      <c r="L29" s="8">
        <v>375350.29846314091</v>
      </c>
      <c r="M29" s="8">
        <v>349803.79362133995</v>
      </c>
      <c r="N29" s="8">
        <v>327067.95047361479</v>
      </c>
      <c r="O29" s="8">
        <v>305670.98228077946</v>
      </c>
      <c r="P29" s="8">
        <v>286429.93468382215</v>
      </c>
      <c r="Q29" s="8">
        <v>269971.3751411452</v>
      </c>
      <c r="R29" s="8">
        <v>252309.6963233189</v>
      </c>
      <c r="S29" s="8">
        <v>236451.2078547276</v>
      </c>
      <c r="T29" s="8">
        <v>281788.17669386248</v>
      </c>
      <c r="U29" s="8">
        <v>262609.55059171363</v>
      </c>
      <c r="V29" s="8">
        <v>249254.62787400984</v>
      </c>
      <c r="W29" s="8">
        <v>286786.38473229378</v>
      </c>
      <c r="X29" s="8">
        <v>270159.23841906036</v>
      </c>
      <c r="Y29" s="8">
        <v>251772.08292350022</v>
      </c>
      <c r="Z29" s="8">
        <v>235301.01201250026</v>
      </c>
      <c r="AA29" s="8">
        <v>219907.48780089954</v>
      </c>
    </row>
    <row r="30" spans="1:27">
      <c r="A30" s="16" t="s">
        <v>23</v>
      </c>
      <c r="B30" s="16" t="s">
        <v>84</v>
      </c>
      <c r="C30" s="8">
        <v>0</v>
      </c>
      <c r="D30" s="8">
        <v>2.8429192902794696E-4</v>
      </c>
      <c r="E30" s="8">
        <v>3.6069029274592092E-4</v>
      </c>
      <c r="F30" s="8">
        <v>181545.36798482129</v>
      </c>
      <c r="G30" s="8">
        <v>169668.5681628568</v>
      </c>
      <c r="H30" s="8">
        <v>158988.45397154524</v>
      </c>
      <c r="I30" s="8">
        <v>148167.63051098006</v>
      </c>
      <c r="J30" s="8">
        <v>204757.69881492009</v>
      </c>
      <c r="K30" s="8">
        <v>191362.33528774741</v>
      </c>
      <c r="L30" s="8">
        <v>179316.6652209888</v>
      </c>
      <c r="M30" s="8">
        <v>167112.29484425168</v>
      </c>
      <c r="N30" s="8">
        <v>156179.71476421165</v>
      </c>
      <c r="O30" s="8">
        <v>145962.35020627218</v>
      </c>
      <c r="P30" s="8">
        <v>136774.469476714</v>
      </c>
      <c r="Q30" s="8">
        <v>127465.53948117592</v>
      </c>
      <c r="R30" s="8">
        <v>119126.67243681241</v>
      </c>
      <c r="S30" s="8">
        <v>111333.33869498306</v>
      </c>
      <c r="T30" s="8">
        <v>104325.24766529327</v>
      </c>
      <c r="U30" s="8">
        <v>97224.825869302542</v>
      </c>
      <c r="V30" s="8">
        <v>90864.323217030746</v>
      </c>
      <c r="W30" s="8">
        <v>84919.928282423964</v>
      </c>
      <c r="X30" s="8">
        <v>79574.480074497158</v>
      </c>
      <c r="Y30" s="8">
        <v>74158.606314393415</v>
      </c>
      <c r="Z30" s="8">
        <v>22435.79816108922</v>
      </c>
      <c r="AA30" s="8">
        <v>20968.035726402763</v>
      </c>
    </row>
    <row r="31" spans="1:27">
      <c r="A31" s="16" t="s">
        <v>23</v>
      </c>
      <c r="B31" s="16" t="s">
        <v>187</v>
      </c>
      <c r="C31" s="8">
        <v>0</v>
      </c>
      <c r="D31" s="8">
        <v>0</v>
      </c>
      <c r="E31" s="8">
        <v>2.6736381370555737E-4</v>
      </c>
      <c r="F31" s="8">
        <v>3.7739599605317097E-4</v>
      </c>
      <c r="G31" s="8">
        <v>3.527065382692111E-4</v>
      </c>
      <c r="H31" s="8">
        <v>3.3050474718011825E-4</v>
      </c>
      <c r="I31" s="8">
        <v>3.0801045006119074E-4</v>
      </c>
      <c r="J31" s="8">
        <v>1.7101302053746789E-3</v>
      </c>
      <c r="K31" s="8">
        <v>1.5982525279423969E-3</v>
      </c>
      <c r="L31" s="8">
        <v>1.4976474501144693E-3</v>
      </c>
      <c r="M31" s="8">
        <v>1.3957169120217188E-3</v>
      </c>
      <c r="N31" s="8">
        <v>1.3044083286289484E-3</v>
      </c>
      <c r="O31" s="8">
        <v>1.2190732039865757E-3</v>
      </c>
      <c r="P31" s="8">
        <v>1.1423362976336724E-3</v>
      </c>
      <c r="Q31" s="8">
        <v>1.0645883914146329E-3</v>
      </c>
      <c r="R31" s="8">
        <v>9.9494242160571645E-4</v>
      </c>
      <c r="S31" s="8">
        <v>9.2985273021364324E-4</v>
      </c>
      <c r="T31" s="8">
        <v>8.7132136257546042E-4</v>
      </c>
      <c r="U31" s="8">
        <v>8.1201885093813296E-4</v>
      </c>
      <c r="V31" s="8">
        <v>7.5889612216071373E-4</v>
      </c>
      <c r="W31" s="8">
        <v>7.0924871210218754E-4</v>
      </c>
      <c r="X31" s="8">
        <v>6.646036884698723E-4</v>
      </c>
      <c r="Y31" s="8">
        <v>6.1937047181465392E-4</v>
      </c>
      <c r="Z31" s="8">
        <v>5.7885090807676895E-4</v>
      </c>
      <c r="AA31" s="8">
        <v>5.4098215693041448E-4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9.1109834923960853E-4</v>
      </c>
      <c r="E33" s="70">
        <v>1.2497422266394807E-3</v>
      </c>
      <c r="F33" s="70">
        <v>1166162.8109385767</v>
      </c>
      <c r="G33" s="70">
        <v>1095221.956174073</v>
      </c>
      <c r="H33" s="70">
        <v>1035505.2699565646</v>
      </c>
      <c r="I33" s="70">
        <v>980251.28540564119</v>
      </c>
      <c r="J33" s="70">
        <v>1000940.7225125305</v>
      </c>
      <c r="K33" s="70">
        <v>957433.08319430694</v>
      </c>
      <c r="L33" s="70">
        <v>909304.13554348133</v>
      </c>
      <c r="M33" s="70">
        <v>874935.58841717523</v>
      </c>
      <c r="N33" s="70">
        <v>999326.12432762107</v>
      </c>
      <c r="O33" s="70">
        <v>947093.199844533</v>
      </c>
      <c r="P33" s="70">
        <v>925854.10948718339</v>
      </c>
      <c r="Q33" s="70">
        <v>945012.85334767809</v>
      </c>
      <c r="R33" s="70">
        <v>1040927.6446051814</v>
      </c>
      <c r="S33" s="70">
        <v>1113963.283045142</v>
      </c>
      <c r="T33" s="70">
        <v>1126339.254588488</v>
      </c>
      <c r="U33" s="70">
        <v>1067845.9221503655</v>
      </c>
      <c r="V33" s="70">
        <v>1040880.8456887029</v>
      </c>
      <c r="W33" s="70">
        <v>1043663.2715207622</v>
      </c>
      <c r="X33" s="70">
        <v>984497.26853703917</v>
      </c>
      <c r="Y33" s="70">
        <v>912538.17758567666</v>
      </c>
      <c r="Z33" s="70">
        <v>803349.86626171891</v>
      </c>
      <c r="AA33" s="70">
        <v>762694.17387007549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1.9043215734253701E-5</v>
      </c>
      <c r="K38" s="8">
        <v>1.7797397877523001E-5</v>
      </c>
      <c r="L38" s="8">
        <v>1.66771064546727E-5</v>
      </c>
      <c r="M38" s="8">
        <v>1.5542055321894402E-5</v>
      </c>
      <c r="N38" s="8">
        <v>7.9502191999842104E-5</v>
      </c>
      <c r="O38" s="8">
        <v>7.4301113997849198E-5</v>
      </c>
      <c r="P38" s="8">
        <v>6.9624087541912002E-5</v>
      </c>
      <c r="Q38" s="8">
        <v>6.4885441803342703E-5</v>
      </c>
      <c r="R38" s="8">
        <v>6.0640599799318098E-5</v>
      </c>
      <c r="S38" s="8">
        <v>5.6673457740586996E-5</v>
      </c>
      <c r="T38" s="8">
        <v>5.3106037994904101E-5</v>
      </c>
      <c r="U38" s="8">
        <v>4.9491617906664303E-5</v>
      </c>
      <c r="V38" s="8">
        <v>4.6253848498018299E-5</v>
      </c>
      <c r="W38" s="8">
        <v>8.8472915263864999E-5</v>
      </c>
      <c r="X38" s="8">
        <v>8.2903817533581104E-5</v>
      </c>
      <c r="Y38" s="8">
        <v>1.1437643378470099E-4</v>
      </c>
      <c r="Z38" s="8">
        <v>1.06893863320415E-4</v>
      </c>
      <c r="AA38" s="8">
        <v>1.54634136457833E-4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1.5484009079943401E-5</v>
      </c>
      <c r="E40" s="8">
        <v>1.4430160674411698E-5</v>
      </c>
      <c r="F40" s="8">
        <v>1.34861314676565E-5</v>
      </c>
      <c r="G40" s="8">
        <v>1.2603861181215201E-5</v>
      </c>
      <c r="H40" s="8">
        <v>1.18104869096907E-5</v>
      </c>
      <c r="I40" s="8">
        <v>1.10066600238971E-5</v>
      </c>
      <c r="J40" s="8">
        <v>4.5902246643323903E-5</v>
      </c>
      <c r="K40" s="8">
        <v>4.2899295916391499E-5</v>
      </c>
      <c r="L40" s="8">
        <v>4.0198917265973799E-5</v>
      </c>
      <c r="M40" s="8">
        <v>3.74629614391511E-5</v>
      </c>
      <c r="N40" s="8">
        <v>1.4166038816316301E-4</v>
      </c>
      <c r="O40" s="8">
        <v>1.3239288609692221E-4</v>
      </c>
      <c r="P40" s="8">
        <v>1.2405916137146129E-4</v>
      </c>
      <c r="Q40" s="8">
        <v>1.156156407865851E-4</v>
      </c>
      <c r="R40" s="8">
        <v>2.1673314300168589E-4</v>
      </c>
      <c r="S40" s="8">
        <v>2.025543391974948E-4</v>
      </c>
      <c r="T40" s="8">
        <v>1.8980416692929757E-4</v>
      </c>
      <c r="U40" s="8">
        <v>16527.649947149395</v>
      </c>
      <c r="V40" s="8">
        <v>15446.401815463592</v>
      </c>
      <c r="W40" s="8">
        <v>56921.256546496072</v>
      </c>
      <c r="X40" s="8">
        <v>53338.238628610496</v>
      </c>
      <c r="Y40" s="8">
        <v>77754.520242463303</v>
      </c>
      <c r="Z40" s="8">
        <v>72667.775907295902</v>
      </c>
      <c r="AA40" s="8">
        <v>67913.809240239265</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7349.5355157696104</v>
      </c>
      <c r="H42" s="8">
        <v>8463.4360195053705</v>
      </c>
      <c r="I42" s="8">
        <v>10552.7941676676</v>
      </c>
      <c r="J42" s="8">
        <v>13495.832479217601</v>
      </c>
      <c r="K42" s="8">
        <v>28757.459501454301</v>
      </c>
      <c r="L42" s="8">
        <v>30372.698337147998</v>
      </c>
      <c r="M42" s="8">
        <v>31358.411616032103</v>
      </c>
      <c r="N42" s="8">
        <v>32049.291861972997</v>
      </c>
      <c r="O42" s="8">
        <v>32814.883776543902</v>
      </c>
      <c r="P42" s="8">
        <v>33453.954032995702</v>
      </c>
      <c r="Q42" s="8">
        <v>30365.231210396902</v>
      </c>
      <c r="R42" s="8">
        <v>27579.852248997202</v>
      </c>
      <c r="S42" s="8">
        <v>28932.370249129999</v>
      </c>
      <c r="T42" s="8">
        <v>27887.604176158202</v>
      </c>
      <c r="U42" s="8">
        <v>17787.0629808544</v>
      </c>
      <c r="V42" s="8">
        <v>21622.546580998202</v>
      </c>
      <c r="W42" s="8">
        <v>22606.987104768501</v>
      </c>
      <c r="X42" s="8">
        <v>19786.695737554503</v>
      </c>
      <c r="Y42" s="8">
        <v>16985.778274523298</v>
      </c>
      <c r="Z42" s="8">
        <v>18408.833797564599</v>
      </c>
      <c r="AA42" s="8">
        <v>15719.558729397699</v>
      </c>
    </row>
    <row r="43" spans="1:27">
      <c r="A43" s="16" t="s">
        <v>24</v>
      </c>
      <c r="B43" s="16" t="s">
        <v>9</v>
      </c>
      <c r="C43" s="8">
        <v>0</v>
      </c>
      <c r="D43" s="8">
        <v>6.114988439203529E-4</v>
      </c>
      <c r="E43" s="8">
        <v>6.0974916604686629E-4</v>
      </c>
      <c r="F43" s="8">
        <v>454595.01522754092</v>
      </c>
      <c r="G43" s="8">
        <v>424855.15429992828</v>
      </c>
      <c r="H43" s="8">
        <v>398111.82987737044</v>
      </c>
      <c r="I43" s="8">
        <v>447047.36362104828</v>
      </c>
      <c r="J43" s="8">
        <v>512958.76874595165</v>
      </c>
      <c r="K43" s="8">
        <v>563211.68262493447</v>
      </c>
      <c r="L43" s="8">
        <v>527759.24055245065</v>
      </c>
      <c r="M43" s="8">
        <v>652874.16509959183</v>
      </c>
      <c r="N43" s="8">
        <v>720691.32490166184</v>
      </c>
      <c r="O43" s="8">
        <v>673543.2941130196</v>
      </c>
      <c r="P43" s="8">
        <v>631145.81665559066</v>
      </c>
      <c r="Q43" s="8">
        <v>624261.93947573169</v>
      </c>
      <c r="R43" s="8">
        <v>767490.1924872899</v>
      </c>
      <c r="S43" s="8">
        <v>769989.52083883015</v>
      </c>
      <c r="T43" s="8">
        <v>745103.50767848815</v>
      </c>
      <c r="U43" s="8">
        <v>748306.13271307107</v>
      </c>
      <c r="V43" s="8">
        <v>699351.52570527839</v>
      </c>
      <c r="W43" s="8">
        <v>718748.07034325658</v>
      </c>
      <c r="X43" s="8">
        <v>673505.09134503489</v>
      </c>
      <c r="Y43" s="8">
        <v>627666.04139880999</v>
      </c>
      <c r="Z43" s="8">
        <v>586603.77757645748</v>
      </c>
      <c r="AA43" s="8">
        <v>548227.82935801242</v>
      </c>
    </row>
    <row r="44" spans="1:27">
      <c r="A44" s="16" t="s">
        <v>24</v>
      </c>
      <c r="B44" s="16" t="s">
        <v>8</v>
      </c>
      <c r="C44" s="8">
        <v>0</v>
      </c>
      <c r="D44" s="8">
        <v>1.0790086945400851E-4</v>
      </c>
      <c r="E44" s="8">
        <v>1.107541281765585E-4</v>
      </c>
      <c r="F44" s="8">
        <v>3.6864583667612998E-4</v>
      </c>
      <c r="G44" s="8">
        <v>3.4452881922752558E-4</v>
      </c>
      <c r="H44" s="8">
        <v>4.2594032442823312E-4</v>
      </c>
      <c r="I44" s="8">
        <v>3.9695064033331868E-4</v>
      </c>
      <c r="J44" s="8">
        <v>3.7098190675024129E-4</v>
      </c>
      <c r="K44" s="8">
        <v>3.467120622868346E-4</v>
      </c>
      <c r="L44" s="8">
        <v>1.0762811891171448E-3</v>
      </c>
      <c r="M44" s="8">
        <v>10344.92872956885</v>
      </c>
      <c r="N44" s="8">
        <v>187265.02096444214</v>
      </c>
      <c r="O44" s="8">
        <v>176045.32910299429</v>
      </c>
      <c r="P44" s="8">
        <v>164963.81743571704</v>
      </c>
      <c r="Q44" s="8">
        <v>215817.11692599629</v>
      </c>
      <c r="R44" s="8">
        <v>201698.24006157488</v>
      </c>
      <c r="S44" s="8">
        <v>218540.4939940864</v>
      </c>
      <c r="T44" s="8">
        <v>253886.93850499843</v>
      </c>
      <c r="U44" s="8">
        <v>244594.84243840867</v>
      </c>
      <c r="V44" s="8">
        <v>228593.3106264321</v>
      </c>
      <c r="W44" s="8">
        <v>344037.3896684543</v>
      </c>
      <c r="X44" s="8">
        <v>322381.29480347672</v>
      </c>
      <c r="Y44" s="8">
        <v>334441.13899723382</v>
      </c>
      <c r="Z44" s="8">
        <v>313546.97531460947</v>
      </c>
      <c r="AA44" s="8">
        <v>293034.5562871772</v>
      </c>
    </row>
    <row r="45" spans="1:27">
      <c r="A45" s="16" t="s">
        <v>24</v>
      </c>
      <c r="B45" s="16" t="s">
        <v>84</v>
      </c>
      <c r="C45" s="8">
        <v>0</v>
      </c>
      <c r="D45" s="8">
        <v>2.968221805101689E-4</v>
      </c>
      <c r="E45" s="8">
        <v>3.8103046214442541E-4</v>
      </c>
      <c r="F45" s="8">
        <v>182822.50280175693</v>
      </c>
      <c r="G45" s="8">
        <v>170862.15210358513</v>
      </c>
      <c r="H45" s="8">
        <v>160106.9054765969</v>
      </c>
      <c r="I45" s="8">
        <v>149209.95971920399</v>
      </c>
      <c r="J45" s="8">
        <v>139448.56044639737</v>
      </c>
      <c r="K45" s="8">
        <v>130325.75739024037</v>
      </c>
      <c r="L45" s="8">
        <v>122122.15205503833</v>
      </c>
      <c r="M45" s="8">
        <v>113810.46516833892</v>
      </c>
      <c r="N45" s="8">
        <v>106364.9206884484</v>
      </c>
      <c r="O45" s="8">
        <v>99406.467905441939</v>
      </c>
      <c r="P45" s="8">
        <v>93149.136685637117</v>
      </c>
      <c r="Q45" s="8">
        <v>86809.365850707356</v>
      </c>
      <c r="R45" s="8">
        <v>125007.74263395953</v>
      </c>
      <c r="S45" s="8">
        <v>116829.66598050612</v>
      </c>
      <c r="T45" s="8">
        <v>109475.59806377273</v>
      </c>
      <c r="U45" s="8">
        <v>102024.64115277652</v>
      </c>
      <c r="V45" s="8">
        <v>95350.131891925004</v>
      </c>
      <c r="W45" s="8">
        <v>142232.43836212778</v>
      </c>
      <c r="X45" s="8">
        <v>133279.34402729242</v>
      </c>
      <c r="Y45" s="8">
        <v>157158.35305921093</v>
      </c>
      <c r="Z45" s="8">
        <v>99675.92518255717</v>
      </c>
      <c r="AA45" s="8">
        <v>104565.12467267431</v>
      </c>
    </row>
    <row r="46" spans="1:27">
      <c r="A46" s="16" t="s">
        <v>24</v>
      </c>
      <c r="B46" s="16" t="s">
        <v>187</v>
      </c>
      <c r="C46" s="8">
        <v>0</v>
      </c>
      <c r="D46" s="8">
        <v>0</v>
      </c>
      <c r="E46" s="8">
        <v>0</v>
      </c>
      <c r="F46" s="8">
        <v>0</v>
      </c>
      <c r="G46" s="8">
        <v>6.0896728293875702E-5</v>
      </c>
      <c r="H46" s="8">
        <v>5.7063466664464401E-5</v>
      </c>
      <c r="I46" s="8">
        <v>5.3179702256424101E-5</v>
      </c>
      <c r="J46" s="8">
        <v>4.9700656300572097E-5</v>
      </c>
      <c r="K46" s="8">
        <v>4.6449211482924504E-5</v>
      </c>
      <c r="L46" s="8">
        <v>4.3525376572867101E-5</v>
      </c>
      <c r="M46" s="8">
        <v>4.0563020476028097E-5</v>
      </c>
      <c r="N46" s="8">
        <v>3.7909364920308603E-5</v>
      </c>
      <c r="O46" s="8">
        <v>3.5429312999766197E-5</v>
      </c>
      <c r="P46" s="8">
        <v>3.3199146784218201E-5</v>
      </c>
      <c r="Q46" s="8">
        <v>3.09395983867118E-5</v>
      </c>
      <c r="R46" s="8">
        <v>2.89155125028918E-5</v>
      </c>
      <c r="S46" s="8">
        <v>2.70238434531197E-5</v>
      </c>
      <c r="T46" s="8">
        <v>2.5322775676733401E-5</v>
      </c>
      <c r="U46" s="8">
        <v>2.3599296529131503E-5</v>
      </c>
      <c r="V46" s="8">
        <v>2.2055417310802303E-5</v>
      </c>
      <c r="W46" s="8">
        <v>2.0612539537064702E-5</v>
      </c>
      <c r="X46" s="8">
        <v>1.9315043610668598E-5</v>
      </c>
      <c r="Y46" s="8">
        <v>1.8000453325505E-5</v>
      </c>
      <c r="Z46" s="8">
        <v>1.6822853570552702E-5</v>
      </c>
      <c r="AA46" s="8">
        <v>1.5722293052212298E-5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1.0317059029644738E-3</v>
      </c>
      <c r="E48" s="70">
        <v>1.1159639170422618E-3</v>
      </c>
      <c r="F48" s="70">
        <v>637417.51841142983</v>
      </c>
      <c r="G48" s="70">
        <v>603066.84233731253</v>
      </c>
      <c r="H48" s="70">
        <v>566682.17186828691</v>
      </c>
      <c r="I48" s="70">
        <v>606810.11796905682</v>
      </c>
      <c r="J48" s="70">
        <v>665903.16215719457</v>
      </c>
      <c r="K48" s="70">
        <v>722294.89997048711</v>
      </c>
      <c r="L48" s="70">
        <v>680254.09212131961</v>
      </c>
      <c r="M48" s="70">
        <v>808387.97070709977</v>
      </c>
      <c r="N48" s="70">
        <v>1046370.5586755973</v>
      </c>
      <c r="O48" s="70">
        <v>981809.97514012305</v>
      </c>
      <c r="P48" s="70">
        <v>922712.72503682273</v>
      </c>
      <c r="Q48" s="70">
        <v>957253.65367427294</v>
      </c>
      <c r="R48" s="70">
        <v>1121776.0277381106</v>
      </c>
      <c r="S48" s="70">
        <v>1134292.0513488045</v>
      </c>
      <c r="T48" s="70">
        <v>1136353.6486916505</v>
      </c>
      <c r="U48" s="70">
        <v>1129240.3293053508</v>
      </c>
      <c r="V48" s="70">
        <v>1060363.9166884066</v>
      </c>
      <c r="W48" s="70">
        <v>1284546.1421341889</v>
      </c>
      <c r="X48" s="70">
        <v>1202290.6646441878</v>
      </c>
      <c r="Y48" s="70">
        <v>1214005.832104618</v>
      </c>
      <c r="Z48" s="70">
        <v>1090903.2879022013</v>
      </c>
      <c r="AA48" s="70">
        <v>1029460.8784578572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1.5521831716682402E-5</v>
      </c>
      <c r="E55" s="8">
        <v>1.4465409086012101E-5</v>
      </c>
      <c r="F55" s="8">
        <v>1.3519073908395401E-5</v>
      </c>
      <c r="G55" s="8">
        <v>1.2634648509E-5</v>
      </c>
      <c r="H55" s="8">
        <v>1.1839336269942999E-5</v>
      </c>
      <c r="I55" s="8">
        <v>1.1033545884118799E-5</v>
      </c>
      <c r="J55" s="8">
        <v>1.0311725122472601E-5</v>
      </c>
      <c r="K55" s="8">
        <v>9.6371262800004803E-6</v>
      </c>
      <c r="L55" s="8">
        <v>4619.8373006862766</v>
      </c>
      <c r="M55" s="8">
        <v>4305.4091607899836</v>
      </c>
      <c r="N55" s="8">
        <v>4891.5668694815613</v>
      </c>
      <c r="O55" s="8">
        <v>4571.5578206720929</v>
      </c>
      <c r="P55" s="8">
        <v>4283.7923253559766</v>
      </c>
      <c r="Q55" s="8">
        <v>3992.2355529208035</v>
      </c>
      <c r="R55" s="8">
        <v>81506.440610656718</v>
      </c>
      <c r="S55" s="8">
        <v>76174.24354014486</v>
      </c>
      <c r="T55" s="8">
        <v>81447.246570998905</v>
      </c>
      <c r="U55" s="8">
        <v>75903.911484431039</v>
      </c>
      <c r="V55" s="8">
        <v>70938.235012420366</v>
      </c>
      <c r="W55" s="8">
        <v>66297.415880992732</v>
      </c>
      <c r="X55" s="8">
        <v>62124.197589209798</v>
      </c>
      <c r="Y55" s="8">
        <v>57895.99762908915</v>
      </c>
      <c r="Z55" s="8">
        <v>54108.408984078131</v>
      </c>
      <c r="AA55" s="8">
        <v>67597.188462262435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5497.0623947245303</v>
      </c>
      <c r="H57" s="8">
        <v>13764.537402578</v>
      </c>
      <c r="I57" s="8">
        <v>28117.74801064</v>
      </c>
      <c r="J57" s="8">
        <v>47230.647795347104</v>
      </c>
      <c r="K57" s="8">
        <v>70199.900821874602</v>
      </c>
      <c r="L57" s="8">
        <v>81461.682405863801</v>
      </c>
      <c r="M57" s="8">
        <v>91201.717633748907</v>
      </c>
      <c r="N57" s="8">
        <v>99773.385590548103</v>
      </c>
      <c r="O57" s="8">
        <v>107059.980195289</v>
      </c>
      <c r="P57" s="8">
        <v>112409.73904934</v>
      </c>
      <c r="Q57" s="8">
        <v>113519.96535431599</v>
      </c>
      <c r="R57" s="8">
        <v>101728.74654669399</v>
      </c>
      <c r="S57" s="8">
        <v>107763.664598704</v>
      </c>
      <c r="T57" s="8">
        <v>98410.141857722512</v>
      </c>
      <c r="U57" s="8">
        <v>78472.5400549638</v>
      </c>
      <c r="V57" s="8">
        <v>73683.370312656407</v>
      </c>
      <c r="W57" s="8">
        <v>61096.052947266602</v>
      </c>
      <c r="X57" s="8">
        <v>49842.979205720498</v>
      </c>
      <c r="Y57" s="8">
        <v>39432.299920098601</v>
      </c>
      <c r="Z57" s="8">
        <v>30726.885832220698</v>
      </c>
      <c r="AA57" s="8">
        <v>22845.5489099648</v>
      </c>
    </row>
    <row r="58" spans="1:27">
      <c r="A58" s="16" t="s">
        <v>25</v>
      </c>
      <c r="B58" s="16" t="s">
        <v>9</v>
      </c>
      <c r="C58" s="8">
        <v>0</v>
      </c>
      <c r="D58" s="8">
        <v>5.2478795697385929E-4</v>
      </c>
      <c r="E58" s="8">
        <v>187714.23626522877</v>
      </c>
      <c r="F58" s="8">
        <v>901906.44381797954</v>
      </c>
      <c r="G58" s="8">
        <v>842903.21828670613</v>
      </c>
      <c r="H58" s="8">
        <v>943804.0541636236</v>
      </c>
      <c r="I58" s="8">
        <v>1071292.2448184856</v>
      </c>
      <c r="J58" s="8">
        <v>1203744.1117906447</v>
      </c>
      <c r="K58" s="8">
        <v>1622573.4873073041</v>
      </c>
      <c r="L58" s="8">
        <v>1631960.1213681819</v>
      </c>
      <c r="M58" s="8">
        <v>1741557.9873278246</v>
      </c>
      <c r="N58" s="8">
        <v>1829827.3860618942</v>
      </c>
      <c r="O58" s="8">
        <v>1901955.4436210787</v>
      </c>
      <c r="P58" s="8">
        <v>1988976.1175754543</v>
      </c>
      <c r="Q58" s="8">
        <v>1853605.5362663388</v>
      </c>
      <c r="R58" s="8">
        <v>1732341.6222678532</v>
      </c>
      <c r="S58" s="8">
        <v>1635377.8452878152</v>
      </c>
      <c r="T58" s="8">
        <v>1567818.0424813498</v>
      </c>
      <c r="U58" s="8">
        <v>1478641.0647978829</v>
      </c>
      <c r="V58" s="8">
        <v>1396260.1691448728</v>
      </c>
      <c r="W58" s="8">
        <v>1386736.0914707179</v>
      </c>
      <c r="X58" s="8">
        <v>1323598.5682356081</v>
      </c>
      <c r="Y58" s="8">
        <v>1233513.872889756</v>
      </c>
      <c r="Z58" s="8">
        <v>1152816.7033141963</v>
      </c>
      <c r="AA58" s="8">
        <v>1077398.7878440241</v>
      </c>
    </row>
    <row r="59" spans="1:27">
      <c r="A59" s="16" t="s">
        <v>25</v>
      </c>
      <c r="B59" s="16" t="s">
        <v>8</v>
      </c>
      <c r="C59" s="8">
        <v>0</v>
      </c>
      <c r="D59" s="8">
        <v>8.0007971781238699E-5</v>
      </c>
      <c r="E59" s="8">
        <v>7.4562594356299117E-5</v>
      </c>
      <c r="F59" s="8">
        <v>29883.19633862091</v>
      </c>
      <c r="G59" s="8">
        <v>27928.220869437027</v>
      </c>
      <c r="H59" s="8">
        <v>26170.225318019144</v>
      </c>
      <c r="I59" s="8">
        <v>24389.068378533495</v>
      </c>
      <c r="J59" s="8">
        <v>22793.521842748127</v>
      </c>
      <c r="K59" s="8">
        <v>112416.10905799772</v>
      </c>
      <c r="L59" s="8">
        <v>105339.86096630718</v>
      </c>
      <c r="M59" s="8">
        <v>98170.384124416989</v>
      </c>
      <c r="N59" s="8">
        <v>91748.022520629893</v>
      </c>
      <c r="O59" s="8">
        <v>85745.815415958583</v>
      </c>
      <c r="P59" s="8">
        <v>80348.380228136855</v>
      </c>
      <c r="Q59" s="8">
        <v>74879.834455959746</v>
      </c>
      <c r="R59" s="8">
        <v>69981.153677667127</v>
      </c>
      <c r="S59" s="8">
        <v>65402.947344089269</v>
      </c>
      <c r="T59" s="8">
        <v>61286.033108600321</v>
      </c>
      <c r="U59" s="8">
        <v>57114.878988281453</v>
      </c>
      <c r="V59" s="8">
        <v>53378.391562965866</v>
      </c>
      <c r="W59" s="8">
        <v>49886.34729041082</v>
      </c>
      <c r="X59" s="8">
        <v>46746.155259453197</v>
      </c>
      <c r="Y59" s="8">
        <v>44835.615330546185</v>
      </c>
      <c r="Z59" s="8">
        <v>41902.444222484417</v>
      </c>
      <c r="AA59" s="8">
        <v>39161.162813844327</v>
      </c>
    </row>
    <row r="60" spans="1:27">
      <c r="A60" s="16" t="s">
        <v>25</v>
      </c>
      <c r="B60" s="16" t="s">
        <v>84</v>
      </c>
      <c r="C60" s="8">
        <v>0</v>
      </c>
      <c r="D60" s="8">
        <v>3.3902069852964118E-4</v>
      </c>
      <c r="E60" s="8">
        <v>5.2246958428577332E-4</v>
      </c>
      <c r="F60" s="8">
        <v>300277.28715951741</v>
      </c>
      <c r="G60" s="8">
        <v>280632.97857559047</v>
      </c>
      <c r="H60" s="8">
        <v>262967.99625453883</v>
      </c>
      <c r="I60" s="8">
        <v>245070.27983446285</v>
      </c>
      <c r="J60" s="8">
        <v>229037.64465005099</v>
      </c>
      <c r="K60" s="8">
        <v>248757.67506867001</v>
      </c>
      <c r="L60" s="8">
        <v>233099.14500346466</v>
      </c>
      <c r="M60" s="8">
        <v>217234.31561564858</v>
      </c>
      <c r="N60" s="8">
        <v>203022.72481789</v>
      </c>
      <c r="O60" s="8">
        <v>189740.86426293757</v>
      </c>
      <c r="P60" s="8">
        <v>177797.26080692685</v>
      </c>
      <c r="Q60" s="8">
        <v>165696.30175672981</v>
      </c>
      <c r="R60" s="8">
        <v>154856.35673885886</v>
      </c>
      <c r="S60" s="8">
        <v>144725.56700535261</v>
      </c>
      <c r="T60" s="8">
        <v>135615.53797195019</v>
      </c>
      <c r="U60" s="8">
        <v>126385.48535965978</v>
      </c>
      <c r="V60" s="8">
        <v>118117.27600416646</v>
      </c>
      <c r="W60" s="8">
        <v>110389.97754324081</v>
      </c>
      <c r="X60" s="8">
        <v>103441.26810722287</v>
      </c>
      <c r="Y60" s="8">
        <v>96401.010269362218</v>
      </c>
      <c r="Z60" s="8">
        <v>12568.932121497483</v>
      </c>
      <c r="AA60" s="8">
        <v>11746.665607558376</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9.5933845900142162E-4</v>
      </c>
      <c r="E63" s="70">
        <v>187714.23687672635</v>
      </c>
      <c r="F63" s="70">
        <v>1232066.9273296369</v>
      </c>
      <c r="G63" s="70">
        <v>1156961.4801390928</v>
      </c>
      <c r="H63" s="70">
        <v>1246706.8131505989</v>
      </c>
      <c r="I63" s="70">
        <v>1368869.3410531555</v>
      </c>
      <c r="J63" s="70">
        <v>1502805.9260891026</v>
      </c>
      <c r="K63" s="70">
        <v>2053947.1722654835</v>
      </c>
      <c r="L63" s="70">
        <v>2056480.6470445036</v>
      </c>
      <c r="M63" s="70">
        <v>2152469.813862429</v>
      </c>
      <c r="N63" s="70">
        <v>2229263.0858604438</v>
      </c>
      <c r="O63" s="70">
        <v>2289073.6613159361</v>
      </c>
      <c r="P63" s="70">
        <v>2363815.2899852139</v>
      </c>
      <c r="Q63" s="70">
        <v>2211693.8733862652</v>
      </c>
      <c r="R63" s="70">
        <v>2140414.3198417299</v>
      </c>
      <c r="S63" s="70">
        <v>2029444.2677761058</v>
      </c>
      <c r="T63" s="70">
        <v>1944577.0019906217</v>
      </c>
      <c r="U63" s="70">
        <v>1816517.8806852191</v>
      </c>
      <c r="V63" s="70">
        <v>1712377.4420370818</v>
      </c>
      <c r="W63" s="70">
        <v>1674405.885132629</v>
      </c>
      <c r="X63" s="70">
        <v>1585753.1683972145</v>
      </c>
      <c r="Y63" s="70">
        <v>1472078.7960388521</v>
      </c>
      <c r="Z63" s="70">
        <v>1292123.3744744773</v>
      </c>
      <c r="AA63" s="70">
        <v>1218749.3536376541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1.97746219524091E-5</v>
      </c>
      <c r="J68" s="8">
        <v>1.8480955090562E-5</v>
      </c>
      <c r="K68" s="8">
        <v>1.72719206405744E-5</v>
      </c>
      <c r="L68" s="8">
        <v>1.61847063925733E-5</v>
      </c>
      <c r="M68" s="8">
        <v>1.50831682225974E-5</v>
      </c>
      <c r="N68" s="8">
        <v>5.5098194114833799E-5</v>
      </c>
      <c r="O68" s="8">
        <v>5.1493639345315401E-5</v>
      </c>
      <c r="P68" s="8">
        <v>4.8252273226127695E-5</v>
      </c>
      <c r="Q68" s="8">
        <v>4.4968202483202304E-5</v>
      </c>
      <c r="R68" s="8">
        <v>4.20263574492313E-5</v>
      </c>
      <c r="S68" s="8">
        <v>3.9276969567781199E-5</v>
      </c>
      <c r="T68" s="8">
        <v>3.6804605212882402E-5</v>
      </c>
      <c r="U68" s="8">
        <v>3.4299667743550901E-5</v>
      </c>
      <c r="V68" s="8">
        <v>3.2055764237380903E-5</v>
      </c>
      <c r="W68" s="8">
        <v>2.99586581574322E-5</v>
      </c>
      <c r="X68" s="8">
        <v>2.8072852827639402E-5</v>
      </c>
      <c r="Y68" s="8">
        <v>2.6162202230730701E-5</v>
      </c>
      <c r="Z68" s="8">
        <v>2.44506562835924E-5</v>
      </c>
      <c r="AA68" s="8">
        <v>1.3858128073199698E-4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1.1276179313955031E-4</v>
      </c>
      <c r="M70" s="8">
        <v>1.050871763596535E-4</v>
      </c>
      <c r="N70" s="8">
        <v>5508.3931072833175</v>
      </c>
      <c r="O70" s="8">
        <v>5148.0309399524185</v>
      </c>
      <c r="P70" s="8">
        <v>4823.9782359399587</v>
      </c>
      <c r="Q70" s="8">
        <v>4495.6561750306946</v>
      </c>
      <c r="R70" s="8">
        <v>4201.5478259612482</v>
      </c>
      <c r="S70" s="8">
        <v>3926.6802100850509</v>
      </c>
      <c r="T70" s="8">
        <v>3679.5077756703422</v>
      </c>
      <c r="U70" s="8">
        <v>10066.648829889869</v>
      </c>
      <c r="V70" s="8">
        <v>9408.0830159682973</v>
      </c>
      <c r="W70" s="8">
        <v>8792.6009470541085</v>
      </c>
      <c r="X70" s="8">
        <v>8239.1337776781475</v>
      </c>
      <c r="Y70" s="8">
        <v>7678.3747423573004</v>
      </c>
      <c r="Z70" s="8">
        <v>7176.0511590828655</v>
      </c>
      <c r="AA70" s="8">
        <v>9172.3612806439396</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37333.347523398603</v>
      </c>
      <c r="H72" s="8">
        <v>35291.799096243398</v>
      </c>
      <c r="I72" s="8">
        <v>34298.993099051106</v>
      </c>
      <c r="J72" s="8">
        <v>33692.428640471895</v>
      </c>
      <c r="K72" s="8">
        <v>33420.508142458799</v>
      </c>
      <c r="L72" s="8">
        <v>32612.276887576099</v>
      </c>
      <c r="M72" s="8">
        <v>31783.145133322203</v>
      </c>
      <c r="N72" s="8">
        <v>31000.933467215898</v>
      </c>
      <c r="O72" s="8">
        <v>30227.915299373803</v>
      </c>
      <c r="P72" s="8">
        <v>29397.877410516401</v>
      </c>
      <c r="Q72" s="8">
        <v>9505.4540033981302</v>
      </c>
      <c r="R72" s="8">
        <v>9694.6036017087099</v>
      </c>
      <c r="S72" s="8">
        <v>14492.234448953399</v>
      </c>
      <c r="T72" s="8">
        <v>14367.770951525001</v>
      </c>
      <c r="U72" s="8">
        <v>14194.596493852099</v>
      </c>
      <c r="V72" s="8">
        <v>13844.6891080073</v>
      </c>
      <c r="W72" s="8">
        <v>14437.378870384799</v>
      </c>
      <c r="X72" s="8">
        <v>13068.459094367699</v>
      </c>
      <c r="Y72" s="8">
        <v>11541.3496004484</v>
      </c>
      <c r="Z72" s="8">
        <v>13123.284879576899</v>
      </c>
      <c r="AA72" s="8">
        <v>11717.8498025931</v>
      </c>
    </row>
    <row r="73" spans="1:27">
      <c r="A73" s="16" t="s">
        <v>26</v>
      </c>
      <c r="B73" s="16" t="s">
        <v>9</v>
      </c>
      <c r="C73" s="8">
        <v>0</v>
      </c>
      <c r="D73" s="8">
        <v>5.3967516055486637E-4</v>
      </c>
      <c r="E73" s="8">
        <v>6.1706293197967164E-4</v>
      </c>
      <c r="F73" s="8">
        <v>11280.134104102663</v>
      </c>
      <c r="G73" s="8">
        <v>10542.18140276709</v>
      </c>
      <c r="H73" s="8">
        <v>9878.5835282392036</v>
      </c>
      <c r="I73" s="8">
        <v>9206.2428284632406</v>
      </c>
      <c r="J73" s="8">
        <v>8603.9653027724416</v>
      </c>
      <c r="K73" s="8">
        <v>8041.089065771971</v>
      </c>
      <c r="L73" s="8">
        <v>7534.9275366307975</v>
      </c>
      <c r="M73" s="8">
        <v>32694.079697421181</v>
      </c>
      <c r="N73" s="8">
        <v>171389.21286376598</v>
      </c>
      <c r="O73" s="8">
        <v>182060.23299310249</v>
      </c>
      <c r="P73" s="8">
        <v>183922.44776752411</v>
      </c>
      <c r="Q73" s="8">
        <v>173619.23026992264</v>
      </c>
      <c r="R73" s="8">
        <v>172590.64889622733</v>
      </c>
      <c r="S73" s="8">
        <v>163813.60868195322</v>
      </c>
      <c r="T73" s="8">
        <v>153502.0461706534</v>
      </c>
      <c r="U73" s="8">
        <v>175006.37079598045</v>
      </c>
      <c r="V73" s="8">
        <v>163557.35586090671</v>
      </c>
      <c r="W73" s="8">
        <v>176238.33887442813</v>
      </c>
      <c r="X73" s="8">
        <v>165144.67787909418</v>
      </c>
      <c r="Y73" s="8">
        <v>155132.17860956039</v>
      </c>
      <c r="Z73" s="8">
        <v>144983.3444545345</v>
      </c>
      <c r="AA73" s="8">
        <v>135498.45272350736</v>
      </c>
    </row>
    <row r="74" spans="1:27">
      <c r="A74" s="16" t="s">
        <v>26</v>
      </c>
      <c r="B74" s="16" t="s">
        <v>8</v>
      </c>
      <c r="C74" s="8">
        <v>0</v>
      </c>
      <c r="D74" s="8">
        <v>1.1732893464007159E-4</v>
      </c>
      <c r="E74" s="8">
        <v>1.3547368650936319E-4</v>
      </c>
      <c r="F74" s="8">
        <v>56580.570517810484</v>
      </c>
      <c r="G74" s="8">
        <v>52879.037852384368</v>
      </c>
      <c r="H74" s="8">
        <v>49550.465160900021</v>
      </c>
      <c r="I74" s="8">
        <v>46178.038909173847</v>
      </c>
      <c r="J74" s="8">
        <v>43157.045697487862</v>
      </c>
      <c r="K74" s="8">
        <v>40333.687556511723</v>
      </c>
      <c r="L74" s="8">
        <v>37794.806056393456</v>
      </c>
      <c r="M74" s="8">
        <v>35222.475086147439</v>
      </c>
      <c r="N74" s="8">
        <v>35710.502759619158</v>
      </c>
      <c r="O74" s="8">
        <v>33374.301635208234</v>
      </c>
      <c r="P74" s="8">
        <v>31273.492060525256</v>
      </c>
      <c r="Q74" s="8">
        <v>29145.004584379622</v>
      </c>
      <c r="R74" s="8">
        <v>47703.502033839643</v>
      </c>
      <c r="S74" s="8">
        <v>44582.712186246186</v>
      </c>
      <c r="T74" s="8">
        <v>83165.69624791808</v>
      </c>
      <c r="U74" s="8">
        <v>77505.402719717647</v>
      </c>
      <c r="V74" s="8">
        <v>72434.955792645167</v>
      </c>
      <c r="W74" s="8">
        <v>67696.220348102928</v>
      </c>
      <c r="X74" s="8">
        <v>63434.951620096952</v>
      </c>
      <c r="Y74" s="8">
        <v>59117.541184499409</v>
      </c>
      <c r="Z74" s="8">
        <v>55250.038474797613</v>
      </c>
      <c r="AA74" s="8">
        <v>51635.549962064535</v>
      </c>
    </row>
    <row r="75" spans="1:27">
      <c r="A75" s="16" t="s">
        <v>26</v>
      </c>
      <c r="B75" s="16" t="s">
        <v>84</v>
      </c>
      <c r="C75" s="8">
        <v>0</v>
      </c>
      <c r="D75" s="8">
        <v>2.788567822215271E-4</v>
      </c>
      <c r="E75" s="8">
        <v>4.3419060091671124E-4</v>
      </c>
      <c r="F75" s="8">
        <v>47087.345316846768</v>
      </c>
      <c r="G75" s="8">
        <v>44006.864769842701</v>
      </c>
      <c r="H75" s="8">
        <v>41236.768068770863</v>
      </c>
      <c r="I75" s="8">
        <v>38430.17566403986</v>
      </c>
      <c r="J75" s="8">
        <v>35916.052012463573</v>
      </c>
      <c r="K75" s="8">
        <v>33566.40374061685</v>
      </c>
      <c r="L75" s="8">
        <v>31453.501929614715</v>
      </c>
      <c r="M75" s="8">
        <v>29312.762881621715</v>
      </c>
      <c r="N75" s="8">
        <v>27395.105489212492</v>
      </c>
      <c r="O75" s="8">
        <v>25602.902319235738</v>
      </c>
      <c r="P75" s="8">
        <v>23991.278414117634</v>
      </c>
      <c r="Q75" s="8">
        <v>22358.421550443018</v>
      </c>
      <c r="R75" s="8">
        <v>26671.098905067334</v>
      </c>
      <c r="S75" s="8">
        <v>24926.26065199884</v>
      </c>
      <c r="T75" s="8">
        <v>23357.229257390594</v>
      </c>
      <c r="U75" s="8">
        <v>22297.691612955081</v>
      </c>
      <c r="V75" s="8">
        <v>20838.964118452859</v>
      </c>
      <c r="W75" s="8">
        <v>19475.667394998738</v>
      </c>
      <c r="X75" s="8">
        <v>18249.733999095719</v>
      </c>
      <c r="Y75" s="8">
        <v>17007.649105327466</v>
      </c>
      <c r="Z75" s="8">
        <v>3738.0076296711463</v>
      </c>
      <c r="AA75" s="8">
        <v>5248.4685973342002</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9.3586087741646506E-4</v>
      </c>
      <c r="E78" s="70">
        <v>1.186727219405746E-3</v>
      </c>
      <c r="F78" s="70">
        <v>114948.04993875991</v>
      </c>
      <c r="G78" s="70">
        <v>144761.43154839278</v>
      </c>
      <c r="H78" s="70">
        <v>135957.61585415347</v>
      </c>
      <c r="I78" s="70">
        <v>128113.45052050267</v>
      </c>
      <c r="J78" s="70">
        <v>121369.49167167672</v>
      </c>
      <c r="K78" s="70">
        <v>115361.68852263126</v>
      </c>
      <c r="L78" s="70">
        <v>109395.51253916157</v>
      </c>
      <c r="M78" s="70">
        <v>129012.4629186829</v>
      </c>
      <c r="N78" s="70">
        <v>271004.147742195</v>
      </c>
      <c r="O78" s="70">
        <v>276413.38323836634</v>
      </c>
      <c r="P78" s="70">
        <v>273409.07393687562</v>
      </c>
      <c r="Q78" s="70">
        <v>239123.7666281423</v>
      </c>
      <c r="R78" s="70">
        <v>260861.40130483062</v>
      </c>
      <c r="S78" s="70">
        <v>251741.49621851367</v>
      </c>
      <c r="T78" s="70">
        <v>278072.25043996202</v>
      </c>
      <c r="U78" s="70">
        <v>299070.71048669482</v>
      </c>
      <c r="V78" s="70">
        <v>280084.04792803607</v>
      </c>
      <c r="W78" s="70">
        <v>286640.20646492735</v>
      </c>
      <c r="X78" s="70">
        <v>268136.95639840554</v>
      </c>
      <c r="Y78" s="70">
        <v>250477.09326835515</v>
      </c>
      <c r="Z78" s="70">
        <v>224270.72662211367</v>
      </c>
      <c r="AA78" s="70">
        <v>213272.68250472442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1.2102540257617099E-5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1.4776414867461601E-5</v>
      </c>
      <c r="E85" s="8">
        <v>1.3770725632383599E-5</v>
      </c>
      <c r="F85" s="8">
        <v>1.28698370360263E-5</v>
      </c>
      <c r="G85" s="8">
        <v>1.20278850770483E-5</v>
      </c>
      <c r="H85" s="8">
        <v>1.12707667286484E-5</v>
      </c>
      <c r="I85" s="8">
        <v>1.0503673433573301E-5</v>
      </c>
      <c r="J85" s="8">
        <v>9.8165172249044996E-6</v>
      </c>
      <c r="K85" s="8">
        <v>9.1743151609068601E-6</v>
      </c>
      <c r="L85" s="8">
        <v>1.4368248398690419E-4</v>
      </c>
      <c r="M85" s="8">
        <v>1.3390339151345932E-4</v>
      </c>
      <c r="N85" s="8">
        <v>1.251433565197786E-4</v>
      </c>
      <c r="O85" s="8">
        <v>1.1695640792983539E-4</v>
      </c>
      <c r="P85" s="8">
        <v>1.095943619974546E-4</v>
      </c>
      <c r="Q85" s="8">
        <v>1.021353219613775E-4</v>
      </c>
      <c r="R85" s="8">
        <v>1.51047181457722E-4</v>
      </c>
      <c r="S85" s="8">
        <v>1.4116559010808518E-4</v>
      </c>
      <c r="T85" s="8">
        <v>1.3227965066412749E-4</v>
      </c>
      <c r="U85" s="8">
        <v>1.3408842933086018E-4</v>
      </c>
      <c r="V85" s="8">
        <v>1.253162890593585E-4</v>
      </c>
      <c r="W85" s="8">
        <v>1.171180271256585E-4</v>
      </c>
      <c r="X85" s="8">
        <v>1.097458077623024E-4</v>
      </c>
      <c r="Y85" s="8">
        <v>1.022764602614733E-4</v>
      </c>
      <c r="Z85" s="8">
        <v>9.5585476853258608E-5</v>
      </c>
      <c r="AA85" s="8">
        <v>8.9332221333304201E-5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3417.74792631623</v>
      </c>
      <c r="H87" s="8">
        <v>5956.1003185575501</v>
      </c>
      <c r="I87" s="8">
        <v>9504.4367069600903</v>
      </c>
      <c r="J87" s="8">
        <v>11764.5722332447</v>
      </c>
      <c r="K87" s="8">
        <v>13689.022302047901</v>
      </c>
      <c r="L87" s="8">
        <v>13163.4564342499</v>
      </c>
      <c r="M87" s="8">
        <v>12658.031560687899</v>
      </c>
      <c r="N87" s="8">
        <v>12188.1940004384</v>
      </c>
      <c r="O87" s="8">
        <v>11736.081414188899</v>
      </c>
      <c r="P87" s="8">
        <v>11284.7901910317</v>
      </c>
      <c r="Q87" s="8">
        <v>9102.5572331351395</v>
      </c>
      <c r="R87" s="8">
        <v>7234.3701077291398</v>
      </c>
      <c r="S87" s="8">
        <v>5467.5004645729805</v>
      </c>
      <c r="T87" s="8">
        <v>3654.9824420969098</v>
      </c>
      <c r="U87" s="8">
        <v>2603.26021998632</v>
      </c>
      <c r="V87" s="8">
        <v>2262.6349567091602</v>
      </c>
      <c r="W87" s="8">
        <v>2643.8041093473498</v>
      </c>
      <c r="X87" s="8">
        <v>2294.8502440259799</v>
      </c>
      <c r="Y87" s="8">
        <v>1963.2537977142499</v>
      </c>
      <c r="Z87" s="8">
        <v>2679.4413036832598</v>
      </c>
      <c r="AA87" s="8">
        <v>2340.3915356521097</v>
      </c>
    </row>
    <row r="88" spans="1:27">
      <c r="A88" s="16" t="s">
        <v>27</v>
      </c>
      <c r="B88" s="16" t="s">
        <v>9</v>
      </c>
      <c r="C88" s="8">
        <v>0</v>
      </c>
      <c r="D88" s="8">
        <v>176336.21263977268</v>
      </c>
      <c r="E88" s="8">
        <v>247476.87705200928</v>
      </c>
      <c r="F88" s="8">
        <v>306254.94906349597</v>
      </c>
      <c r="G88" s="8">
        <v>312751.14264322183</v>
      </c>
      <c r="H88" s="8">
        <v>317028.51076187065</v>
      </c>
      <c r="I88" s="8">
        <v>317119.20984816318</v>
      </c>
      <c r="J88" s="8">
        <v>316094.09958940919</v>
      </c>
      <c r="K88" s="8">
        <v>313448.48517836403</v>
      </c>
      <c r="L88" s="8">
        <v>310544.79884135403</v>
      </c>
      <c r="M88" s="8">
        <v>304997.24240311235</v>
      </c>
      <c r="N88" s="8">
        <v>300650.70409350417</v>
      </c>
      <c r="O88" s="8">
        <v>294522.6668009556</v>
      </c>
      <c r="P88" s="8">
        <v>288686.40997665725</v>
      </c>
      <c r="Q88" s="8">
        <v>269038.28711120179</v>
      </c>
      <c r="R88" s="8">
        <v>251437.65143576404</v>
      </c>
      <c r="S88" s="8">
        <v>234988.45922031091</v>
      </c>
      <c r="T88" s="8">
        <v>220196.65891641309</v>
      </c>
      <c r="U88" s="8">
        <v>205209.97835426824</v>
      </c>
      <c r="V88" s="8">
        <v>191785.0264458989</v>
      </c>
      <c r="W88" s="8">
        <v>179238.34242288012</v>
      </c>
      <c r="X88" s="8">
        <v>167955.84039398172</v>
      </c>
      <c r="Y88" s="8">
        <v>156524.69270573862</v>
      </c>
      <c r="Z88" s="8">
        <v>146284.75949732933</v>
      </c>
      <c r="AA88" s="8">
        <v>136714.72846409824</v>
      </c>
    </row>
    <row r="89" spans="1:27">
      <c r="A89" s="16" t="s">
        <v>27</v>
      </c>
      <c r="B89" s="16" t="s">
        <v>8</v>
      </c>
      <c r="C89" s="8">
        <v>0</v>
      </c>
      <c r="D89" s="8">
        <v>7.0043346537071316E-5</v>
      </c>
      <c r="E89" s="8">
        <v>9.5722449253285888E-5</v>
      </c>
      <c r="F89" s="8">
        <v>1.6158337980633951E-4</v>
      </c>
      <c r="G89" s="8">
        <v>1.510125044498447E-4</v>
      </c>
      <c r="H89" s="8">
        <v>1.5180910426367588E-4</v>
      </c>
      <c r="I89" s="8">
        <v>1.4147691047281229E-4</v>
      </c>
      <c r="J89" s="8">
        <v>1.3222141162000749E-4</v>
      </c>
      <c r="K89" s="8">
        <v>1.2357141269456109E-4</v>
      </c>
      <c r="L89" s="8">
        <v>1.5300816686239632E-4</v>
      </c>
      <c r="M89" s="8">
        <v>1.4259436434854212E-4</v>
      </c>
      <c r="N89" s="8">
        <v>1.825823100493204E-4</v>
      </c>
      <c r="O89" s="8">
        <v>1.706376728957637E-4</v>
      </c>
      <c r="P89" s="8">
        <v>2.724839300895585E-4</v>
      </c>
      <c r="Q89" s="8">
        <v>2.53938555065861E-4</v>
      </c>
      <c r="R89" s="8">
        <v>2.417122668973391E-4</v>
      </c>
      <c r="S89" s="8">
        <v>2.2589931479440658E-4</v>
      </c>
      <c r="T89" s="8">
        <v>2.116796481592323E-4</v>
      </c>
      <c r="U89" s="8">
        <v>2.056117501488115E-4</v>
      </c>
      <c r="V89" s="8">
        <v>1.9216051410424613E-4</v>
      </c>
      <c r="W89" s="8">
        <v>1.8729098337593093E-4</v>
      </c>
      <c r="X89" s="8">
        <v>1.755015923819665E-4</v>
      </c>
      <c r="Y89" s="8">
        <v>1.7750922891485271E-4</v>
      </c>
      <c r="Z89" s="8">
        <v>1.6589647557515051E-4</v>
      </c>
      <c r="AA89" s="8">
        <v>1.5504343507377949E-4</v>
      </c>
    </row>
    <row r="90" spans="1:27">
      <c r="A90" s="16" t="s">
        <v>27</v>
      </c>
      <c r="B90" s="16" t="s">
        <v>84</v>
      </c>
      <c r="C90" s="8">
        <v>0</v>
      </c>
      <c r="D90" s="8">
        <v>2.204234751049045E-4</v>
      </c>
      <c r="E90" s="8">
        <v>2.4199404409236381E-4</v>
      </c>
      <c r="F90" s="8">
        <v>9.8861158147416214E-4</v>
      </c>
      <c r="G90" s="8">
        <v>9.2393605719514606E-4</v>
      </c>
      <c r="H90" s="8">
        <v>8.6577712591423594E-4</v>
      </c>
      <c r="I90" s="8">
        <v>8.0685195744011301E-4</v>
      </c>
      <c r="J90" s="8">
        <v>7.5406724973400309E-4</v>
      </c>
      <c r="K90" s="8">
        <v>7.0473574721866808E-4</v>
      </c>
      <c r="L90" s="8">
        <v>6.6037480083660192E-4</v>
      </c>
      <c r="M90" s="8">
        <v>6.1542940411654905E-4</v>
      </c>
      <c r="N90" s="8">
        <v>6.4967461844806092E-4</v>
      </c>
      <c r="O90" s="8">
        <v>6.0717254043655305E-4</v>
      </c>
      <c r="P90" s="8">
        <v>7.6562136430680398E-4</v>
      </c>
      <c r="Q90" s="8">
        <v>7.1351284061310194E-4</v>
      </c>
      <c r="R90" s="8">
        <v>8.6005085960912098E-4</v>
      </c>
      <c r="S90" s="8">
        <v>8.0378584987810702E-4</v>
      </c>
      <c r="T90" s="8">
        <v>7.5587731899269593E-4</v>
      </c>
      <c r="U90" s="8">
        <v>7.1057213453959097E-4</v>
      </c>
      <c r="V90" s="8">
        <v>6.64086106861381E-4</v>
      </c>
      <c r="W90" s="8">
        <v>6.507996184853779E-4</v>
      </c>
      <c r="X90" s="8">
        <v>5.5292494041730695E-4</v>
      </c>
      <c r="Y90" s="8">
        <v>5.1404253078218701E-4</v>
      </c>
      <c r="Z90" s="8">
        <v>4.8353790935575495E-4</v>
      </c>
      <c r="AA90" s="8">
        <v>4.6122184759458799E-4</v>
      </c>
    </row>
    <row r="91" spans="1:27">
      <c r="A91" s="16" t="s">
        <v>27</v>
      </c>
      <c r="B91" s="16" t="s">
        <v>187</v>
      </c>
      <c r="C91" s="8">
        <v>0</v>
      </c>
      <c r="D91" s="8">
        <v>0</v>
      </c>
      <c r="E91" s="8">
        <v>1.7215852655488921E-4</v>
      </c>
      <c r="F91" s="8">
        <v>2.7657100478334427E-4</v>
      </c>
      <c r="G91" s="8">
        <v>2.5847757449188057E-4</v>
      </c>
      <c r="H91" s="8">
        <v>2.4220720667209223E-4</v>
      </c>
      <c r="I91" s="8">
        <v>2.2572247863803953E-4</v>
      </c>
      <c r="J91" s="8">
        <v>2.3144377189810781E-4</v>
      </c>
      <c r="K91" s="8">
        <v>2.9664166637265518E-4</v>
      </c>
      <c r="L91" s="8">
        <v>3.7064286010103344E-4</v>
      </c>
      <c r="M91" s="8">
        <v>3.4541674552550486E-4</v>
      </c>
      <c r="N91" s="8">
        <v>6.4197928914092094E-4</v>
      </c>
      <c r="O91" s="8">
        <v>5.9998064388982607E-4</v>
      </c>
      <c r="P91" s="8">
        <v>5.6221370886642605E-4</v>
      </c>
      <c r="Q91" s="8">
        <v>5.2394919884205633E-4</v>
      </c>
      <c r="R91" s="8">
        <v>1.0683532179424091E-3</v>
      </c>
      <c r="S91" s="8">
        <v>9.9846095106994812E-4</v>
      </c>
      <c r="T91" s="8">
        <v>9.8426572510580505E-4</v>
      </c>
      <c r="U91" s="8">
        <v>9.1727617093628397E-4</v>
      </c>
      <c r="V91" s="8">
        <v>8.57267449234391E-4</v>
      </c>
      <c r="W91" s="8">
        <v>8.0118453177160692E-4</v>
      </c>
      <c r="X91" s="8">
        <v>7.5075243123416506E-4</v>
      </c>
      <c r="Y91" s="8">
        <v>6.9965589360490295E-4</v>
      </c>
      <c r="Z91" s="8">
        <v>6.5388401253273795E-4</v>
      </c>
      <c r="AA91" s="8">
        <v>6.11106553598705E-4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176336.21294501593</v>
      </c>
      <c r="E93" s="70">
        <v>247476.87757565503</v>
      </c>
      <c r="F93" s="70">
        <v>306254.95050313178</v>
      </c>
      <c r="G93" s="70">
        <v>316168.89191499213</v>
      </c>
      <c r="H93" s="70">
        <v>322984.61235149245</v>
      </c>
      <c r="I93" s="70">
        <v>326623.64773967833</v>
      </c>
      <c r="J93" s="70">
        <v>327858.67295020289</v>
      </c>
      <c r="K93" s="70">
        <v>327137.50861453509</v>
      </c>
      <c r="L93" s="70">
        <v>323708.25660331227</v>
      </c>
      <c r="M93" s="70">
        <v>317655.27520114422</v>
      </c>
      <c r="N93" s="70">
        <v>312838.89969332214</v>
      </c>
      <c r="O93" s="70">
        <v>306258.7497098918</v>
      </c>
      <c r="P93" s="70">
        <v>299971.20187760232</v>
      </c>
      <c r="Q93" s="70">
        <v>278140.84593787283</v>
      </c>
      <c r="R93" s="70">
        <v>258672.02386465672</v>
      </c>
      <c r="S93" s="70">
        <v>240455.9618541956</v>
      </c>
      <c r="T93" s="70">
        <v>223851.64344261235</v>
      </c>
      <c r="U93" s="70">
        <v>207813.24054180304</v>
      </c>
      <c r="V93" s="70">
        <v>194047.66324143842</v>
      </c>
      <c r="W93" s="70">
        <v>181882.14828862064</v>
      </c>
      <c r="X93" s="70">
        <v>170250.69222693247</v>
      </c>
      <c r="Y93" s="70">
        <v>158487.94799693697</v>
      </c>
      <c r="Z93" s="70">
        <v>148964.20219991647</v>
      </c>
      <c r="AA93" s="70">
        <v>139055.12132855694</v>
      </c>
    </row>
  </sheetData>
  <sheetProtection algorithmName="SHA-512" hashValue="TgNBUCJyl3UgzZeiRkqx5xdHGDqNn+UcPj2ihBJkwd4tY0Zl7z9wE7abZ6blUdptToKucimLwlhnYRNLDU1+fQ==" saltValue="jLpf2mxBXkqkARaTGjZI/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14EE-6EA5-4E3C-BC07-C8C787FC8A91}">
  <sheetPr codeName="Sheet45">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247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284585.65730264568</v>
      </c>
      <c r="F6" s="8">
        <v>335718.82296775421</v>
      </c>
      <c r="G6" s="8">
        <v>0</v>
      </c>
      <c r="H6" s="8">
        <v>4649.8546690204494</v>
      </c>
      <c r="I6" s="8">
        <v>0</v>
      </c>
      <c r="J6" s="8">
        <v>2.0469808565382798E-6</v>
      </c>
      <c r="K6" s="8">
        <v>62027.76691327733</v>
      </c>
      <c r="L6" s="8">
        <v>8912.4811943714994</v>
      </c>
      <c r="M6" s="8">
        <v>23835.059956885361</v>
      </c>
      <c r="N6" s="8">
        <v>0</v>
      </c>
      <c r="O6" s="8">
        <v>4966.5066754508525</v>
      </c>
      <c r="P6" s="8">
        <v>0</v>
      </c>
      <c r="Q6" s="8">
        <v>16036.551523280868</v>
      </c>
      <c r="R6" s="8">
        <v>4069.3181046374048</v>
      </c>
      <c r="S6" s="8">
        <v>1853.0310201001987</v>
      </c>
      <c r="T6" s="8">
        <v>1.2029623722449999E-6</v>
      </c>
      <c r="U6" s="8">
        <v>0</v>
      </c>
      <c r="V6" s="8">
        <v>1.5458764345456499E-6</v>
      </c>
      <c r="W6" s="8">
        <v>0</v>
      </c>
      <c r="X6" s="8">
        <v>0</v>
      </c>
      <c r="Y6" s="8">
        <v>0</v>
      </c>
      <c r="Z6" s="8">
        <v>0</v>
      </c>
      <c r="AA6" s="8">
        <v>0</v>
      </c>
    </row>
    <row r="7" spans="1:27">
      <c r="A7" s="16" t="s">
        <v>17</v>
      </c>
      <c r="B7" s="16" t="s">
        <v>11</v>
      </c>
      <c r="C7" s="8">
        <v>0</v>
      </c>
      <c r="D7" s="8">
        <v>51957.124799999998</v>
      </c>
      <c r="E7" s="8">
        <v>2.1929879222165227E-3</v>
      </c>
      <c r="F7" s="8">
        <v>186817.5409089672</v>
      </c>
      <c r="G7" s="8">
        <v>33587.514025519296</v>
      </c>
      <c r="H7" s="8">
        <v>34552.6117354776</v>
      </c>
      <c r="I7" s="8">
        <v>0</v>
      </c>
      <c r="J7" s="8">
        <v>0</v>
      </c>
      <c r="K7" s="8">
        <v>7.0884582057811516E-5</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51957.124799999998</v>
      </c>
      <c r="E18" s="74">
        <v>284585.65949563362</v>
      </c>
      <c r="F18" s="74">
        <v>522536.36387672141</v>
      </c>
      <c r="G18" s="74">
        <v>33587.514025519296</v>
      </c>
      <c r="H18" s="74">
        <v>39202.466404498045</v>
      </c>
      <c r="I18" s="74">
        <v>0</v>
      </c>
      <c r="J18" s="74">
        <v>2.0469808565382798E-6</v>
      </c>
      <c r="K18" s="74">
        <v>62027.766984161914</v>
      </c>
      <c r="L18" s="74">
        <v>8912.4811943714994</v>
      </c>
      <c r="M18" s="74">
        <v>23835.059956885361</v>
      </c>
      <c r="N18" s="74">
        <v>0</v>
      </c>
      <c r="O18" s="74">
        <v>4966.5066754508525</v>
      </c>
      <c r="P18" s="74">
        <v>0</v>
      </c>
      <c r="Q18" s="74">
        <v>16036.551523280868</v>
      </c>
      <c r="R18" s="74">
        <v>4069.3181046374048</v>
      </c>
      <c r="S18" s="74">
        <v>1853.0310201001987</v>
      </c>
      <c r="T18" s="74">
        <v>1.2029623722449999E-6</v>
      </c>
      <c r="U18" s="74">
        <v>0</v>
      </c>
      <c r="V18" s="74">
        <v>1.5458764345456499E-6</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59813.721272977993</v>
      </c>
      <c r="F21" s="8">
        <v>142046.93861237311</v>
      </c>
      <c r="G21" s="8">
        <v>0</v>
      </c>
      <c r="H21" s="8">
        <v>0</v>
      </c>
      <c r="I21" s="8">
        <v>0</v>
      </c>
      <c r="J21" s="8">
        <v>0</v>
      </c>
      <c r="K21" s="8">
        <v>0</v>
      </c>
      <c r="L21" s="8">
        <v>0</v>
      </c>
      <c r="M21" s="8">
        <v>0</v>
      </c>
      <c r="N21" s="8">
        <v>0</v>
      </c>
      <c r="O21" s="8">
        <v>4966.5066619970385</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59813.721272977993</v>
      </c>
      <c r="F33" s="74">
        <v>142046.93861237311</v>
      </c>
      <c r="G33" s="74">
        <v>0</v>
      </c>
      <c r="H33" s="74">
        <v>0</v>
      </c>
      <c r="I33" s="74">
        <v>0</v>
      </c>
      <c r="J33" s="74">
        <v>0</v>
      </c>
      <c r="K33" s="74">
        <v>0</v>
      </c>
      <c r="L33" s="74">
        <v>0</v>
      </c>
      <c r="M33" s="74">
        <v>0</v>
      </c>
      <c r="N33" s="74">
        <v>0</v>
      </c>
      <c r="O33" s="74">
        <v>4966.5066619970385</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224771.9360296677</v>
      </c>
      <c r="F36" s="8">
        <v>193671.88435538107</v>
      </c>
      <c r="G36" s="8">
        <v>0</v>
      </c>
      <c r="H36" s="8">
        <v>4649.8546690204494</v>
      </c>
      <c r="I36" s="8">
        <v>0</v>
      </c>
      <c r="J36" s="8">
        <v>2.0469808565382798E-6</v>
      </c>
      <c r="K36" s="8">
        <v>62027.76691327733</v>
      </c>
      <c r="L36" s="8">
        <v>8912.4811943714994</v>
      </c>
      <c r="M36" s="8">
        <v>23835.059956885361</v>
      </c>
      <c r="N36" s="8">
        <v>0</v>
      </c>
      <c r="O36" s="8">
        <v>1.34538137661173E-5</v>
      </c>
      <c r="P36" s="8">
        <v>0</v>
      </c>
      <c r="Q36" s="8">
        <v>16036.551523280868</v>
      </c>
      <c r="R36" s="8">
        <v>4069.3181046374048</v>
      </c>
      <c r="S36" s="8">
        <v>1853.0310201001987</v>
      </c>
      <c r="T36" s="8">
        <v>1.2029623722449999E-6</v>
      </c>
      <c r="U36" s="8">
        <v>0</v>
      </c>
      <c r="V36" s="8">
        <v>1.5458764345456499E-6</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224771.9360296677</v>
      </c>
      <c r="F48" s="74">
        <v>193671.88435538107</v>
      </c>
      <c r="G48" s="74">
        <v>0</v>
      </c>
      <c r="H48" s="74">
        <v>4649.8546690204494</v>
      </c>
      <c r="I48" s="74">
        <v>0</v>
      </c>
      <c r="J48" s="74">
        <v>2.0469808565382798E-6</v>
      </c>
      <c r="K48" s="74">
        <v>62027.76691327733</v>
      </c>
      <c r="L48" s="74">
        <v>8912.4811943714994</v>
      </c>
      <c r="M48" s="74">
        <v>23835.059956885361</v>
      </c>
      <c r="N48" s="74">
        <v>0</v>
      </c>
      <c r="O48" s="74">
        <v>1.34538137661173E-5</v>
      </c>
      <c r="P48" s="74">
        <v>0</v>
      </c>
      <c r="Q48" s="74">
        <v>16036.551523280868</v>
      </c>
      <c r="R48" s="74">
        <v>4069.3181046374048</v>
      </c>
      <c r="S48" s="74">
        <v>1853.0310201001987</v>
      </c>
      <c r="T48" s="74">
        <v>1.2029623722449999E-6</v>
      </c>
      <c r="U48" s="74">
        <v>0</v>
      </c>
      <c r="V48" s="74">
        <v>1.5458764345456499E-6</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51957.124799999998</v>
      </c>
      <c r="E52" s="8">
        <v>2.1929879222165227E-3</v>
      </c>
      <c r="F52" s="8">
        <v>186817.5409089672</v>
      </c>
      <c r="G52" s="8">
        <v>33587.514025519296</v>
      </c>
      <c r="H52" s="8">
        <v>34552.6117354776</v>
      </c>
      <c r="I52" s="8">
        <v>0</v>
      </c>
      <c r="J52" s="8">
        <v>0</v>
      </c>
      <c r="K52" s="8">
        <v>7.0884582057811516E-5</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51957.124799999998</v>
      </c>
      <c r="E63" s="74">
        <v>2.1929879222165227E-3</v>
      </c>
      <c r="F63" s="74">
        <v>186817.5409089672</v>
      </c>
      <c r="G63" s="74">
        <v>33587.514025519296</v>
      </c>
      <c r="H63" s="74">
        <v>34552.6117354776</v>
      </c>
      <c r="I63" s="74">
        <v>0</v>
      </c>
      <c r="J63" s="74">
        <v>0</v>
      </c>
      <c r="K63" s="74">
        <v>7.0884582057811516E-5</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Vt6IG8KEvNBMhMUWA62+rlzA+6IcIbbeBEHCXJDIsd6vNsPzLVRM6iOvSgu6w9lTFLg449D985k2pvDDsus9bw==" saltValue="d1JDO7Q/4ZvFxWuo4d1bf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3258-D652-43D7-ADF7-4F0DFBD32967}">
  <sheetPr codeName="Sheet46">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5" customHeight="1">
      <c r="A2" s="19" t="s">
        <v>69</v>
      </c>
      <c r="B2" s="79" t="s">
        <v>273</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2612.2360839461999</v>
      </c>
      <c r="E6" s="8">
        <v>3430.6338043590799</v>
      </c>
      <c r="F6" s="8">
        <v>71895.613978916168</v>
      </c>
      <c r="G6" s="8">
        <v>67192.16257842083</v>
      </c>
      <c r="H6" s="8">
        <v>62962.622735732031</v>
      </c>
      <c r="I6" s="8">
        <v>58677.359194783363</v>
      </c>
      <c r="J6" s="8">
        <v>54838.653437802765</v>
      </c>
      <c r="K6" s="8">
        <v>51251.077964987664</v>
      </c>
      <c r="L6" s="8">
        <v>48024.980338189671</v>
      </c>
      <c r="M6" s="8">
        <v>44756.379248273952</v>
      </c>
      <c r="N6" s="8">
        <v>41828.391809174464</v>
      </c>
      <c r="O6" s="8">
        <v>39091.954950963867</v>
      </c>
      <c r="P6" s="8">
        <v>36631.236696796164</v>
      </c>
      <c r="Q6" s="8">
        <v>34138.098764224582</v>
      </c>
      <c r="R6" s="8">
        <v>31904.765191328523</v>
      </c>
      <c r="S6" s="8">
        <v>29817.537553689246</v>
      </c>
      <c r="T6" s="8">
        <v>27940.615331592522</v>
      </c>
      <c r="U6" s="8">
        <v>26038.964876297203</v>
      </c>
      <c r="V6" s="8">
        <v>24335.481186031371</v>
      </c>
      <c r="W6" s="8">
        <v>22743.440354454528</v>
      </c>
      <c r="X6" s="8">
        <v>21311.810779705935</v>
      </c>
      <c r="Y6" s="8">
        <v>19861.319650885911</v>
      </c>
      <c r="Z6" s="8">
        <v>18561.980976980012</v>
      </c>
      <c r="AA6" s="8">
        <v>17347.645768075883</v>
      </c>
    </row>
    <row r="7" spans="1:27">
      <c r="A7" s="16" t="s">
        <v>24</v>
      </c>
      <c r="B7" s="16" t="s">
        <v>14</v>
      </c>
      <c r="C7" s="8">
        <v>0</v>
      </c>
      <c r="D7" s="8">
        <v>3.8864947672951417E-5</v>
      </c>
      <c r="E7" s="8">
        <v>3.880911951026374E-5</v>
      </c>
      <c r="F7" s="8">
        <v>5011.2897936432655</v>
      </c>
      <c r="G7" s="8">
        <v>4683.4484065340575</v>
      </c>
      <c r="H7" s="8">
        <v>4388.6397457715748</v>
      </c>
      <c r="I7" s="8">
        <v>6064.5118826254466</v>
      </c>
      <c r="J7" s="8">
        <v>7927.0223033640314</v>
      </c>
      <c r="K7" s="8">
        <v>9639.1055395093044</v>
      </c>
      <c r="L7" s="8">
        <v>9032.3535138270236</v>
      </c>
      <c r="M7" s="8">
        <v>10833.2315991139</v>
      </c>
      <c r="N7" s="8">
        <v>19601.118283929856</v>
      </c>
      <c r="O7" s="8">
        <v>18318.80213197452</v>
      </c>
      <c r="P7" s="8">
        <v>17165.689918561875</v>
      </c>
      <c r="Q7" s="8">
        <v>22447.817241501525</v>
      </c>
      <c r="R7" s="8">
        <v>36139.680577550374</v>
      </c>
      <c r="S7" s="8">
        <v>33775.402404364366</v>
      </c>
      <c r="T7" s="8">
        <v>36786.601011948886</v>
      </c>
      <c r="U7" s="8">
        <v>35236.79769125364</v>
      </c>
      <c r="V7" s="8">
        <v>33947.029571864579</v>
      </c>
      <c r="W7" s="8">
        <v>33572.119502834707</v>
      </c>
      <c r="X7" s="8">
        <v>31458.857904757104</v>
      </c>
      <c r="Y7" s="8">
        <v>29326.747183274874</v>
      </c>
      <c r="Z7" s="8">
        <v>27408.462476172925</v>
      </c>
      <c r="AA7" s="8">
        <v>25615.385487207765</v>
      </c>
    </row>
    <row r="8" spans="1:27">
      <c r="A8" s="16" t="s">
        <v>25</v>
      </c>
      <c r="B8" s="16" t="s">
        <v>14</v>
      </c>
      <c r="C8" s="8">
        <v>0</v>
      </c>
      <c r="D8" s="8">
        <v>2.3629421512468E-5</v>
      </c>
      <c r="E8" s="8">
        <v>5.3682844836875302E-5</v>
      </c>
      <c r="F8" s="8">
        <v>21626.267749316801</v>
      </c>
      <c r="G8" s="8">
        <v>20211.465180647898</v>
      </c>
      <c r="H8" s="8">
        <v>32502.723347348197</v>
      </c>
      <c r="I8" s="8">
        <v>47436.022963719195</v>
      </c>
      <c r="J8" s="8">
        <v>60605.112615818405</v>
      </c>
      <c r="K8" s="8">
        <v>84292.642289842508</v>
      </c>
      <c r="L8" s="8">
        <v>87983.606032335214</v>
      </c>
      <c r="M8" s="8">
        <v>83202.602382878904</v>
      </c>
      <c r="N8" s="8">
        <v>77759.441457667999</v>
      </c>
      <c r="O8" s="8">
        <v>76243.606723328834</v>
      </c>
      <c r="P8" s="8">
        <v>74873.456986906516</v>
      </c>
      <c r="Q8" s="8">
        <v>70850.489476563962</v>
      </c>
      <c r="R8" s="8">
        <v>67155.74501861108</v>
      </c>
      <c r="S8" s="8">
        <v>62762.378504585446</v>
      </c>
      <c r="T8" s="8">
        <v>58811.679936163062</v>
      </c>
      <c r="U8" s="8">
        <v>54808.9313710227</v>
      </c>
      <c r="V8" s="8">
        <v>51223.300332483108</v>
      </c>
      <c r="W8" s="8">
        <v>47872.243288052348</v>
      </c>
      <c r="X8" s="8">
        <v>44858.832905406423</v>
      </c>
      <c r="Y8" s="8">
        <v>41805.721189487165</v>
      </c>
      <c r="Z8" s="8">
        <v>39070.767455928195</v>
      </c>
      <c r="AA8" s="8">
        <v>36514.735929949507</v>
      </c>
    </row>
    <row r="9" spans="1:27">
      <c r="A9" s="16" t="s">
        <v>26</v>
      </c>
      <c r="B9" s="16" t="s">
        <v>14</v>
      </c>
      <c r="C9" s="8">
        <v>0</v>
      </c>
      <c r="D9" s="8">
        <v>3.2099957084986004E-5</v>
      </c>
      <c r="E9" s="8">
        <v>3.9311519003482894E-5</v>
      </c>
      <c r="F9" s="8">
        <v>1.00250750855332E-4</v>
      </c>
      <c r="G9" s="8">
        <v>9.3692290492906107E-5</v>
      </c>
      <c r="H9" s="8">
        <v>8.77946491551819E-5</v>
      </c>
      <c r="I9" s="8">
        <v>8.1819307074929094E-5</v>
      </c>
      <c r="J9" s="8">
        <v>7.6466642104804002E-5</v>
      </c>
      <c r="K9" s="8">
        <v>7.1464151479912197E-5</v>
      </c>
      <c r="L9" s="8">
        <v>8.9064790716545896E-5</v>
      </c>
      <c r="M9" s="8">
        <v>8.3003002248130208E-5</v>
      </c>
      <c r="N9" s="8">
        <v>8.6259621128133195E-5</v>
      </c>
      <c r="O9" s="8">
        <v>8.0616468321595902E-5</v>
      </c>
      <c r="P9" s="8">
        <v>1.13691765093219E-4</v>
      </c>
      <c r="Q9" s="8">
        <v>1.1266811563921301E-4</v>
      </c>
      <c r="R9" s="8">
        <v>2.04455213216485E-4</v>
      </c>
      <c r="S9" s="8">
        <v>1.91079638466859E-4</v>
      </c>
      <c r="T9" s="8">
        <v>1.7905176329494299E-4</v>
      </c>
      <c r="U9" s="8">
        <v>1.7379745004004598E-4</v>
      </c>
      <c r="V9" s="8">
        <v>1.62427523356672E-4</v>
      </c>
      <c r="W9" s="8">
        <v>1.5180142365554399E-4</v>
      </c>
      <c r="X9" s="8">
        <v>1.4224599122277502E-4</v>
      </c>
      <c r="Y9" s="8">
        <v>1.3256466707284501E-4</v>
      </c>
      <c r="Z9" s="8">
        <v>1.23892212183104E-4</v>
      </c>
      <c r="AA9" s="8">
        <v>1.1578711415756699E-4</v>
      </c>
    </row>
    <row r="10" spans="1:27">
      <c r="A10" s="16" t="s">
        <v>27</v>
      </c>
      <c r="B10" s="16" t="s">
        <v>14</v>
      </c>
      <c r="C10" s="8">
        <v>0</v>
      </c>
      <c r="D10" s="8">
        <v>0</v>
      </c>
      <c r="E10" s="8">
        <v>0</v>
      </c>
      <c r="F10" s="8">
        <v>0</v>
      </c>
      <c r="G10" s="8">
        <v>7849.3988895749599</v>
      </c>
      <c r="H10" s="8">
        <v>9407.3070468612495</v>
      </c>
      <c r="I10" s="8">
        <v>10176.250763928219</v>
      </c>
      <c r="J10" s="8">
        <v>11147.55066085691</v>
      </c>
      <c r="K10" s="8">
        <v>10723.17201643891</v>
      </c>
      <c r="L10" s="8">
        <v>10905.018584025132</v>
      </c>
      <c r="M10" s="8">
        <v>10162.818267057199</v>
      </c>
      <c r="N10" s="8">
        <v>9497.9609946042892</v>
      </c>
      <c r="O10" s="8">
        <v>8876.5990579054705</v>
      </c>
      <c r="P10" s="8">
        <v>8317.8444659652705</v>
      </c>
      <c r="Q10" s="8">
        <v>7751.7283468994101</v>
      </c>
      <c r="R10" s="8">
        <v>7244.6059296638841</v>
      </c>
      <c r="S10" s="8">
        <v>6770.6597454636185</v>
      </c>
      <c r="T10" s="8">
        <v>6344.467551971079</v>
      </c>
      <c r="U10" s="8">
        <v>5912.6603256208464</v>
      </c>
      <c r="V10" s="8">
        <v>5525.850770069168</v>
      </c>
      <c r="W10" s="8">
        <v>5164.3465126449282</v>
      </c>
      <c r="X10" s="8">
        <v>4839.2667935445361</v>
      </c>
      <c r="Y10" s="8">
        <v>4509.9041867423202</v>
      </c>
      <c r="Z10" s="8">
        <v>4214.8637247534507</v>
      </c>
      <c r="AA10" s="8">
        <v>3939.124975307946</v>
      </c>
    </row>
    <row r="11" spans="1:27">
      <c r="A11" s="75" t="s">
        <v>17</v>
      </c>
      <c r="B11" s="75" t="s">
        <v>83</v>
      </c>
      <c r="C11" s="74">
        <v>0</v>
      </c>
      <c r="D11" s="74">
        <v>2612.236178540526</v>
      </c>
      <c r="E11" s="74">
        <v>3430.6339361625628</v>
      </c>
      <c r="F11" s="74">
        <v>98533.171622126989</v>
      </c>
      <c r="G11" s="74">
        <v>99936.475148870028</v>
      </c>
      <c r="H11" s="74">
        <v>109261.2929635077</v>
      </c>
      <c r="I11" s="74">
        <v>122354.14488687553</v>
      </c>
      <c r="J11" s="74">
        <v>134518.33909430876</v>
      </c>
      <c r="K11" s="74">
        <v>155905.99788224255</v>
      </c>
      <c r="L11" s="74">
        <v>155945.95855744183</v>
      </c>
      <c r="M11" s="74">
        <v>148955.03158032696</v>
      </c>
      <c r="N11" s="74">
        <v>148686.91263163622</v>
      </c>
      <c r="O11" s="74">
        <v>142530.96294478915</v>
      </c>
      <c r="P11" s="74">
        <v>136988.22818192159</v>
      </c>
      <c r="Q11" s="74">
        <v>135188.13394185758</v>
      </c>
      <c r="R11" s="74">
        <v>142444.79692160909</v>
      </c>
      <c r="S11" s="74">
        <v>133125.97839918232</v>
      </c>
      <c r="T11" s="74">
        <v>129883.36401072729</v>
      </c>
      <c r="U11" s="74">
        <v>121997.35443799185</v>
      </c>
      <c r="V11" s="74">
        <v>115031.66202287574</v>
      </c>
      <c r="W11" s="74">
        <v>109352.14980978792</v>
      </c>
      <c r="X11" s="74">
        <v>102468.76852565999</v>
      </c>
      <c r="Y11" s="74">
        <v>95503.692342954935</v>
      </c>
      <c r="Z11" s="74">
        <v>89256.07475772679</v>
      </c>
      <c r="AA11" s="74">
        <v>83416.892276328217</v>
      </c>
    </row>
  </sheetData>
  <sheetProtection algorithmName="SHA-512" hashValue="luL956Py0ySG1xwPQFgQFhyvsmJHlGplX355A0kZhGddUXrGAgOcYFGcnPRQ1fFKXiyHxoQDaRsjuNSnAjHi8g==" saltValue="2r8cdVG0DHb8JheUX1qITA=="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3BDD-A0E9-45AC-8E02-841D75F8E6EC}">
  <sheetPr codeName="Sheet47">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1.1064899200000001E-4</v>
      </c>
      <c r="D6" s="8">
        <v>1.0998605599999999E-4</v>
      </c>
      <c r="E6" s="8">
        <v>1.17247531E-4</v>
      </c>
      <c r="F6" s="8">
        <v>516.16444512695898</v>
      </c>
      <c r="G6" s="8">
        <v>1.0890568599999998E-4</v>
      </c>
      <c r="H6" s="8">
        <v>1.0666957600000001E-4</v>
      </c>
      <c r="I6" s="8">
        <v>4.5630821180189995</v>
      </c>
      <c r="J6" s="8">
        <v>1.1144300799999998E-4</v>
      </c>
      <c r="K6" s="8">
        <v>1.11848465E-4</v>
      </c>
      <c r="L6" s="8">
        <v>297.713183224793</v>
      </c>
      <c r="M6" s="8">
        <v>1.1120576200000001E-4</v>
      </c>
      <c r="N6" s="8">
        <v>15720.342401045578</v>
      </c>
      <c r="O6" s="8">
        <v>1.2798249199999999E-4</v>
      </c>
      <c r="P6" s="8">
        <v>258.57436021998501</v>
      </c>
      <c r="Q6" s="8">
        <v>140.125949336199</v>
      </c>
      <c r="R6" s="8">
        <v>281.49162975807195</v>
      </c>
      <c r="S6" s="8">
        <v>4.9342902977299996</v>
      </c>
      <c r="T6" s="8">
        <v>277.1238872282795</v>
      </c>
      <c r="U6" s="8">
        <v>1817.61723431821</v>
      </c>
      <c r="V6" s="8">
        <v>119.004910283943</v>
      </c>
      <c r="W6" s="8">
        <v>331.75979147360198</v>
      </c>
      <c r="X6" s="8">
        <v>225.319147966597</v>
      </c>
      <c r="Y6" s="8">
        <v>298.33138287424401</v>
      </c>
      <c r="Z6" s="8">
        <v>240.69562179635503</v>
      </c>
      <c r="AA6" s="8">
        <v>120.21092039920097</v>
      </c>
    </row>
    <row r="7" spans="1:27">
      <c r="A7" s="16" t="s">
        <v>24</v>
      </c>
      <c r="B7" s="16" t="s">
        <v>6</v>
      </c>
      <c r="C7" s="8">
        <v>9.5957942999999989E-5</v>
      </c>
      <c r="D7" s="8">
        <v>9.6373018999999999E-5</v>
      </c>
      <c r="E7" s="8">
        <v>1.02167667E-4</v>
      </c>
      <c r="F7" s="8">
        <v>16272.418075652624</v>
      </c>
      <c r="G7" s="8">
        <v>9.5750044999999993E-5</v>
      </c>
      <c r="H7" s="8">
        <v>9.4239208999999995E-5</v>
      </c>
      <c r="I7" s="8">
        <v>187.08203232548399</v>
      </c>
      <c r="J7" s="8">
        <v>12265.940379315967</v>
      </c>
      <c r="K7" s="8">
        <v>9.7433383999999984E-5</v>
      </c>
      <c r="L7" s="8">
        <v>1536.1784788616242</v>
      </c>
      <c r="M7" s="8">
        <v>9.8446767000000011E-5</v>
      </c>
      <c r="N7" s="8">
        <v>24517.42607933149</v>
      </c>
      <c r="O7" s="8">
        <v>629.21646475316197</v>
      </c>
      <c r="P7" s="8">
        <v>4262.4977390380445</v>
      </c>
      <c r="Q7" s="8">
        <v>4242.0785668536018</v>
      </c>
      <c r="R7" s="8">
        <v>3653.507479088868</v>
      </c>
      <c r="S7" s="8">
        <v>8943.5866193181828</v>
      </c>
      <c r="T7" s="8">
        <v>5367.5874389417604</v>
      </c>
      <c r="U7" s="8">
        <v>7874.1972193215142</v>
      </c>
      <c r="V7" s="8">
        <v>6239.9313687969743</v>
      </c>
      <c r="W7" s="8">
        <v>8776.6653391864365</v>
      </c>
      <c r="X7" s="8">
        <v>9244.9430791648847</v>
      </c>
      <c r="Y7" s="8">
        <v>27488.6704593596</v>
      </c>
      <c r="Z7" s="8">
        <v>9875.2207888520952</v>
      </c>
      <c r="AA7" s="8">
        <v>4364.6622587563688</v>
      </c>
    </row>
    <row r="8" spans="1:27">
      <c r="A8" s="16" t="s">
        <v>25</v>
      </c>
      <c r="B8" s="16" t="s">
        <v>6</v>
      </c>
      <c r="C8" s="8">
        <v>1.06424857E-4</v>
      </c>
      <c r="D8" s="8">
        <v>1.0752456499999999E-4</v>
      </c>
      <c r="E8" s="8">
        <v>1.1755423899999997E-4</v>
      </c>
      <c r="F8" s="8">
        <v>580.67268847634807</v>
      </c>
      <c r="G8" s="8">
        <v>1.0905503999999999E-4</v>
      </c>
      <c r="H8" s="8">
        <v>1.06883248E-4</v>
      </c>
      <c r="I8" s="8">
        <v>4.2121335798960011</v>
      </c>
      <c r="J8" s="8">
        <v>1.1132220550000001E-4</v>
      </c>
      <c r="K8" s="8">
        <v>3.3569530721130003</v>
      </c>
      <c r="L8" s="8">
        <v>107.318363908124</v>
      </c>
      <c r="M8" s="8">
        <v>9.2294734966509981</v>
      </c>
      <c r="N8" s="8">
        <v>33924.834147283778</v>
      </c>
      <c r="O8" s="8">
        <v>12.557136451126999</v>
      </c>
      <c r="P8" s="8">
        <v>11791.820590318472</v>
      </c>
      <c r="Q8" s="8">
        <v>106.65314166430601</v>
      </c>
      <c r="R8" s="8">
        <v>467.40504929083005</v>
      </c>
      <c r="S8" s="8">
        <v>5.3482124724909994</v>
      </c>
      <c r="T8" s="8">
        <v>214.13165190409202</v>
      </c>
      <c r="U8" s="8">
        <v>44714.013592392046</v>
      </c>
      <c r="V8" s="8">
        <v>49.472878761109996</v>
      </c>
      <c r="W8" s="8">
        <v>160.995742909749</v>
      </c>
      <c r="X8" s="8">
        <v>127.943237839283</v>
      </c>
      <c r="Y8" s="8">
        <v>278.76073175305356</v>
      </c>
      <c r="Z8" s="8">
        <v>217.967846712907</v>
      </c>
      <c r="AA8" s="8">
        <v>51.947772642153005</v>
      </c>
    </row>
    <row r="9" spans="1:27">
      <c r="A9" s="16" t="s">
        <v>26</v>
      </c>
      <c r="B9" s="16" t="s">
        <v>6</v>
      </c>
      <c r="C9" s="8">
        <v>85202.358040486535</v>
      </c>
      <c r="D9" s="8">
        <v>9.1199864999999992E-5</v>
      </c>
      <c r="E9" s="8">
        <v>1.0370929199999999E-4</v>
      </c>
      <c r="F9" s="8">
        <v>24123.040078743212</v>
      </c>
      <c r="G9" s="8">
        <v>1.0041863600000001E-4</v>
      </c>
      <c r="H9" s="8">
        <v>9.6791244999999999E-5</v>
      </c>
      <c r="I9" s="8">
        <v>313.16922350222001</v>
      </c>
      <c r="J9" s="8">
        <v>1.0510319499999999E-4</v>
      </c>
      <c r="K9" s="8">
        <v>608.454263666305</v>
      </c>
      <c r="L9" s="8">
        <v>1421.3291389439198</v>
      </c>
      <c r="M9" s="8">
        <v>1236.2451627513917</v>
      </c>
      <c r="N9" s="8">
        <v>4833.2798193108529</v>
      </c>
      <c r="O9" s="8">
        <v>3739.237071928173</v>
      </c>
      <c r="P9" s="8">
        <v>7459.5721793362491</v>
      </c>
      <c r="Q9" s="8">
        <v>6666.2669187093179</v>
      </c>
      <c r="R9" s="8">
        <v>8021.1118992880911</v>
      </c>
      <c r="S9" s="8">
        <v>4776.2227687126006</v>
      </c>
      <c r="T9" s="8">
        <v>12718.286538966129</v>
      </c>
      <c r="U9" s="8">
        <v>9351.3904193073431</v>
      </c>
      <c r="V9" s="8">
        <v>7813.1828386807656</v>
      </c>
      <c r="W9" s="8">
        <v>12156.591099316074</v>
      </c>
      <c r="X9" s="8">
        <v>12541.60578885177</v>
      </c>
      <c r="Y9" s="8">
        <v>14026.958238770709</v>
      </c>
      <c r="Z9" s="8">
        <v>11787.623238740292</v>
      </c>
      <c r="AA9" s="8">
        <v>3916.2840587285232</v>
      </c>
    </row>
    <row r="10" spans="1:27">
      <c r="A10" s="16" t="s">
        <v>27</v>
      </c>
      <c r="B10" s="16" t="s">
        <v>6</v>
      </c>
      <c r="C10" s="8">
        <v>4.235097E-5</v>
      </c>
      <c r="D10" s="8">
        <v>4.1504229000000001E-5</v>
      </c>
      <c r="E10" s="8">
        <v>4.1364930999999999E-5</v>
      </c>
      <c r="F10" s="8">
        <v>4.1254368000000002E-5</v>
      </c>
      <c r="G10" s="8">
        <v>4.1957277999999999E-5</v>
      </c>
      <c r="H10" s="8">
        <v>4.1304974000000001E-5</v>
      </c>
      <c r="I10" s="8">
        <v>4.2196252000000003E-5</v>
      </c>
      <c r="J10" s="8">
        <v>4.1763730999999999E-5</v>
      </c>
      <c r="K10" s="8">
        <v>4.2140150000000003E-5</v>
      </c>
      <c r="L10" s="8">
        <v>523.75451935311401</v>
      </c>
      <c r="M10" s="8">
        <v>4.1230482999999998E-5</v>
      </c>
      <c r="N10" s="8">
        <v>299.41195932040199</v>
      </c>
      <c r="O10" s="8">
        <v>4.2520488999999997E-5</v>
      </c>
      <c r="P10" s="8">
        <v>379.22595935957401</v>
      </c>
      <c r="Q10" s="8">
        <v>136.116549290412</v>
      </c>
      <c r="R10" s="8">
        <v>479.88454931877806</v>
      </c>
      <c r="S10" s="8">
        <v>4.2136008E-5</v>
      </c>
      <c r="T10" s="8">
        <v>499.647959343786</v>
      </c>
      <c r="U10" s="8">
        <v>501.83676934529495</v>
      </c>
      <c r="V10" s="8">
        <v>4.3343679999999995E-5</v>
      </c>
      <c r="W10" s="8">
        <v>211.20034930390997</v>
      </c>
      <c r="X10" s="8">
        <v>4.5692102999999997E-5</v>
      </c>
      <c r="Y10" s="8">
        <v>188.016899298635</v>
      </c>
      <c r="Z10" s="8">
        <v>238.47391929118001</v>
      </c>
      <c r="AA10" s="8">
        <v>357.05878211254202</v>
      </c>
    </row>
    <row r="11" spans="1:27">
      <c r="A11" s="75" t="s">
        <v>17</v>
      </c>
      <c r="B11" s="75" t="s">
        <v>83</v>
      </c>
      <c r="C11" s="74">
        <v>85202.358395869291</v>
      </c>
      <c r="D11" s="74">
        <v>4.4658773399999997E-4</v>
      </c>
      <c r="E11" s="74">
        <v>4.8204366E-4</v>
      </c>
      <c r="F11" s="74">
        <v>41492.295329253509</v>
      </c>
      <c r="G11" s="74">
        <v>4.56086685E-4</v>
      </c>
      <c r="H11" s="74">
        <v>4.4588825199999999E-4</v>
      </c>
      <c r="I11" s="74">
        <v>509.02651372187103</v>
      </c>
      <c r="J11" s="74">
        <v>12265.940748948109</v>
      </c>
      <c r="K11" s="74">
        <v>611.81146816041701</v>
      </c>
      <c r="L11" s="74">
        <v>3886.2936842915751</v>
      </c>
      <c r="M11" s="74">
        <v>1245.4748871310546</v>
      </c>
      <c r="N11" s="74">
        <v>79295.294406292101</v>
      </c>
      <c r="O11" s="74">
        <v>4381.0108436354431</v>
      </c>
      <c r="P11" s="74">
        <v>24151.690828272323</v>
      </c>
      <c r="Q11" s="74">
        <v>11291.241125853836</v>
      </c>
      <c r="R11" s="74">
        <v>12903.400606744641</v>
      </c>
      <c r="S11" s="74">
        <v>13730.09193293701</v>
      </c>
      <c r="T11" s="74">
        <v>19076.777476384046</v>
      </c>
      <c r="U11" s="74">
        <v>64259.055234684412</v>
      </c>
      <c r="V11" s="74">
        <v>14221.592039866473</v>
      </c>
      <c r="W11" s="74">
        <v>21637.212322189771</v>
      </c>
      <c r="X11" s="74">
        <v>22139.811299514637</v>
      </c>
      <c r="Y11" s="74">
        <v>42280.737712056238</v>
      </c>
      <c r="Z11" s="74">
        <v>22359.981415392831</v>
      </c>
      <c r="AA11" s="74">
        <v>8810.1637926387884</v>
      </c>
    </row>
  </sheetData>
  <sheetProtection algorithmName="SHA-512" hashValue="h+kHYYOmw7yoeIVgXmGqcPIYzYfAkjPdQZSxYnmg5D5Tx15fgyQcN2YQsKJeV/7DxqznBfYo6slyKqrA8gXzcg==" saltValue="ZWoLthxkd8zP4aPSQQYnYA=="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4069-E2AC-435C-8D48-686BB43EDD2E}">
  <sheetPr codeName="Sheet60">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275</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658.19168999999999</v>
      </c>
      <c r="G10" s="8">
        <v>2119.4939899999999</v>
      </c>
      <c r="H10" s="8">
        <v>2309.1999299999998</v>
      </c>
      <c r="I10" s="8">
        <v>2207.9487400000003</v>
      </c>
      <c r="J10" s="8">
        <v>2112.9073599999997</v>
      </c>
      <c r="K10" s="8">
        <v>1902.5293200000001</v>
      </c>
      <c r="L10" s="8">
        <v>1994.1844000000001</v>
      </c>
      <c r="M10" s="8">
        <v>2069.01064</v>
      </c>
      <c r="N10" s="8">
        <v>1617.6962999999998</v>
      </c>
      <c r="O10" s="8">
        <v>1602.07026</v>
      </c>
      <c r="P10" s="8">
        <v>1607.7311400000001</v>
      </c>
      <c r="Q10" s="8">
        <v>1548.7856299999999</v>
      </c>
      <c r="R10" s="8">
        <v>1450.41327</v>
      </c>
      <c r="S10" s="8">
        <v>1370.27802</v>
      </c>
      <c r="T10" s="8">
        <v>1201.29919</v>
      </c>
      <c r="U10" s="8">
        <v>1203.1411499999999</v>
      </c>
      <c r="V10" s="8">
        <v>1135.99856</v>
      </c>
      <c r="W10" s="8">
        <v>959.63089000000002</v>
      </c>
      <c r="X10" s="8">
        <v>990.68320999999992</v>
      </c>
      <c r="Y10" s="8">
        <v>873.17848000000004</v>
      </c>
      <c r="Z10" s="8">
        <v>834.79331000000002</v>
      </c>
      <c r="AA10" s="8">
        <v>724.62225000000001</v>
      </c>
    </row>
    <row r="11" spans="1:27">
      <c r="A11" s="75" t="s">
        <v>17</v>
      </c>
      <c r="B11" s="75" t="s">
        <v>83</v>
      </c>
      <c r="C11" s="74">
        <v>0</v>
      </c>
      <c r="D11" s="74">
        <v>0</v>
      </c>
      <c r="E11" s="74">
        <v>0</v>
      </c>
      <c r="F11" s="74">
        <v>658.19168999999999</v>
      </c>
      <c r="G11" s="74">
        <v>2119.4939899999999</v>
      </c>
      <c r="H11" s="74">
        <v>2309.1999299999998</v>
      </c>
      <c r="I11" s="74">
        <v>2207.9487400000003</v>
      </c>
      <c r="J11" s="74">
        <v>2112.9073599999997</v>
      </c>
      <c r="K11" s="74">
        <v>1902.5293200000001</v>
      </c>
      <c r="L11" s="74">
        <v>1994.1844000000001</v>
      </c>
      <c r="M11" s="74">
        <v>2069.01064</v>
      </c>
      <c r="N11" s="74">
        <v>1617.6962999999998</v>
      </c>
      <c r="O11" s="74">
        <v>1602.07026</v>
      </c>
      <c r="P11" s="74">
        <v>1607.7311400000001</v>
      </c>
      <c r="Q11" s="74">
        <v>1548.7856299999999</v>
      </c>
      <c r="R11" s="74">
        <v>1450.41327</v>
      </c>
      <c r="S11" s="74">
        <v>1370.27802</v>
      </c>
      <c r="T11" s="74">
        <v>1201.29919</v>
      </c>
      <c r="U11" s="74">
        <v>1203.1411499999999</v>
      </c>
      <c r="V11" s="74">
        <v>1135.99856</v>
      </c>
      <c r="W11" s="74">
        <v>959.63089000000002</v>
      </c>
      <c r="X11" s="74">
        <v>990.68320999999992</v>
      </c>
      <c r="Y11" s="74">
        <v>873.17848000000004</v>
      </c>
      <c r="Z11" s="74">
        <v>834.79331000000002</v>
      </c>
      <c r="AA11" s="74">
        <v>724.62225000000001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AAE-BF1A-430E-BEE3-B3517554E034}">
  <sheetPr codeName="Sheet67">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250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7895533.056071029</v>
      </c>
      <c r="D6" s="74">
        <v>6852634.0397938676</v>
      </c>
      <c r="E6" s="74">
        <v>5973006.3675397513</v>
      </c>
      <c r="F6" s="74">
        <v>2441074.9279485522</v>
      </c>
      <c r="G6" s="74">
        <v>2417673.9291117825</v>
      </c>
      <c r="H6" s="74">
        <v>2115053.0180250346</v>
      </c>
      <c r="I6" s="74">
        <v>2220344.1620643781</v>
      </c>
      <c r="J6" s="74">
        <v>2134374.906686041</v>
      </c>
      <c r="K6" s="74">
        <v>1850347.0026000054</v>
      </c>
      <c r="L6" s="74">
        <v>1552559.5045686322</v>
      </c>
      <c r="M6" s="74">
        <v>1391873.3874840557</v>
      </c>
      <c r="N6" s="74">
        <v>1628737.7575828468</v>
      </c>
      <c r="O6" s="74">
        <v>1568003.4870313599</v>
      </c>
      <c r="P6" s="74">
        <v>1595922.9649713291</v>
      </c>
      <c r="Q6" s="74">
        <v>925586.52411849413</v>
      </c>
      <c r="R6" s="74">
        <v>798857.15405252657</v>
      </c>
      <c r="S6" s="74">
        <v>602055.25498499337</v>
      </c>
      <c r="T6" s="74">
        <v>872822.70524684596</v>
      </c>
      <c r="U6" s="74">
        <v>610391.46242373658</v>
      </c>
      <c r="V6" s="74">
        <v>575045.29123036936</v>
      </c>
      <c r="W6" s="74">
        <v>630289.31667865696</v>
      </c>
      <c r="X6" s="74">
        <v>588534.45157466934</v>
      </c>
      <c r="Y6" s="74">
        <v>663082.69679640816</v>
      </c>
      <c r="Z6" s="74">
        <v>605072.50812311564</v>
      </c>
      <c r="AA6" s="74">
        <v>712885.95440078876</v>
      </c>
    </row>
  </sheetData>
  <sheetProtection algorithmName="SHA-512" hashValue="c604lPEmRXC46rjCB58mKQDvA6O7CgUH2nqmyJd4c2/x1Nq6rtA3uMAA4UwjQmWOwHEGnAzjwImtajtHjmNHCw==" saltValue="YZGxglfrVA5m/hLFIZ5RU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69"/>
  <sheetViews>
    <sheetView showGridLines="0" zoomScale="85" zoomScaleNormal="85" workbookViewId="0"/>
  </sheetViews>
  <sheetFormatPr defaultColWidth="9.42578125" defaultRowHeight="15"/>
  <cols>
    <col min="1" max="1" width="12.5703125" style="5" bestFit="1" customWidth="1"/>
    <col min="2" max="2" width="9.42578125" style="5"/>
    <col min="3" max="3" width="22.42578125" style="5" customWidth="1"/>
    <col min="4" max="4" width="7.5703125" style="5" customWidth="1"/>
    <col min="5" max="5" width="22.42578125" style="5" customWidth="1"/>
    <col min="6" max="6" width="8.42578125" style="5" customWidth="1"/>
    <col min="7" max="7" width="9.42578125" style="5"/>
    <col min="8" max="8" width="46.5703125" style="5" customWidth="1"/>
    <col min="9" max="9" width="9.42578125" style="5" customWidth="1"/>
    <col min="10" max="19" width="9.42578125" style="5" bestFit="1" customWidth="1"/>
    <col min="20" max="21" width="9.5703125" style="5" bestFit="1" customWidth="1"/>
    <col min="22" max="22" width="9.42578125" style="5" bestFit="1" customWidth="1"/>
    <col min="23" max="27" width="9.5703125" style="5" bestFit="1" customWidth="1"/>
    <col min="28" max="30" width="9.5703125" style="5" customWidth="1"/>
    <col min="31" max="33" width="10.5703125" style="5" bestFit="1" customWidth="1"/>
    <col min="34" max="47" width="0" style="5" hidden="1" customWidth="1"/>
    <col min="48" max="48" width="9.42578125" style="5" hidden="1" customWidth="1"/>
    <col min="49" max="16384" width="9.42578125" style="5"/>
  </cols>
  <sheetData>
    <row r="1" spans="1:48" ht="23.25">
      <c r="A1" s="63" t="s">
        <v>74</v>
      </c>
      <c r="B1" s="63"/>
      <c r="C1" s="9" t="s">
        <v>197</v>
      </c>
      <c r="D1" s="63" t="s">
        <v>75</v>
      </c>
      <c r="E1" s="9" t="s">
        <v>87</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c r="AV1" s="28"/>
    </row>
    <row r="2" spans="1:48">
      <c r="AV2" s="28"/>
    </row>
    <row r="3" spans="1:48" ht="23.25">
      <c r="A3" s="63" t="str">
        <f xml:space="preserve"> B4&amp; " discounted market benefits by year"</f>
        <v>NEM discounted market benefits by year</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V3" s="28"/>
    </row>
    <row r="4" spans="1:48">
      <c r="A4" s="11" t="s">
        <v>76</v>
      </c>
      <c r="B4" s="4" t="s">
        <v>17</v>
      </c>
      <c r="AV4" s="28"/>
    </row>
    <row r="5" spans="1:48">
      <c r="AV5" s="28"/>
    </row>
    <row r="6" spans="1:48">
      <c r="G6"/>
      <c r="H6" s="6" t="s">
        <v>269</v>
      </c>
      <c r="I6" s="7" t="s">
        <v>29</v>
      </c>
      <c r="J6" s="7" t="s">
        <v>30</v>
      </c>
      <c r="K6" s="7" t="s">
        <v>31</v>
      </c>
      <c r="L6" s="7" t="s">
        <v>32</v>
      </c>
      <c r="M6" s="7" t="s">
        <v>33</v>
      </c>
      <c r="N6" s="7" t="s">
        <v>34</v>
      </c>
      <c r="O6" s="7" t="s">
        <v>35</v>
      </c>
      <c r="P6" s="7" t="s">
        <v>36</v>
      </c>
      <c r="Q6" s="7" t="s">
        <v>37</v>
      </c>
      <c r="R6" s="7" t="s">
        <v>38</v>
      </c>
      <c r="S6" s="7" t="s">
        <v>39</v>
      </c>
      <c r="T6" s="7" t="s">
        <v>40</v>
      </c>
      <c r="U6" s="7" t="s">
        <v>41</v>
      </c>
      <c r="V6" s="7" t="s">
        <v>42</v>
      </c>
      <c r="W6" s="7" t="s">
        <v>43</v>
      </c>
      <c r="X6" s="7" t="s">
        <v>44</v>
      </c>
      <c r="Y6" s="7" t="s">
        <v>70</v>
      </c>
      <c r="Z6" s="7" t="s">
        <v>71</v>
      </c>
      <c r="AA6" s="7" t="s">
        <v>72</v>
      </c>
      <c r="AB6" s="7" t="s">
        <v>73</v>
      </c>
      <c r="AC6" s="7" t="s">
        <v>88</v>
      </c>
      <c r="AD6" s="7" t="s">
        <v>89</v>
      </c>
      <c r="AE6" s="7" t="s">
        <v>92</v>
      </c>
      <c r="AF6" s="7" t="s">
        <v>93</v>
      </c>
      <c r="AG6" s="7" t="s">
        <v>198</v>
      </c>
      <c r="AH6"/>
      <c r="AI6"/>
      <c r="AJ6"/>
      <c r="AV6" s="28"/>
    </row>
    <row r="7" spans="1:48">
      <c r="E7" s="12" t="s">
        <v>77</v>
      </c>
      <c r="H7" s="13" t="s">
        <v>178</v>
      </c>
      <c r="I7" s="29">
        <f ca="1">(SUMIFS(OFFSET(INDIRECT("'"&amp;$E$1 &amp; "_"&amp;$E7 &amp; " Cost'!C:C"), 0, I$1), INDIRECT("'"&amp;$E$1 &amp; "_"&amp;$E7 &amp; " Cost'!A:A"), $B$4)-SUMIFS(OFFSET(INDIRECT("'"&amp;$C$1 &amp; "_"&amp;$E7 &amp; " Cost'!C:C"), 0, I$1), INDIRECT("'"&amp;$C$1 &amp; "_"&amp;$E7 &amp; " Cost'!A:A"), $B$4))/1000</f>
        <v>0</v>
      </c>
      <c r="J7" s="29">
        <f ca="1">(SUMIFS(OFFSET(INDIRECT("'"&amp;$E$1 &amp; "_"&amp;$E7 &amp; " Cost'!C:C"), 0, J$1), INDIRECT("'"&amp;$E$1 &amp; "_"&amp;$E7 &amp; " Cost'!A:A"), $B$4)-SUMIFS(OFFSET(INDIRECT("'"&amp;$C$1 &amp; "_"&amp;$E7 &amp; " Cost'!C:C"), 0, J$1), INDIRECT("'"&amp;$C$1 &amp; "_"&amp;$E7 &amp; " Cost'!A:A"), $B$4))/1000</f>
        <v>1.7010003380710259E-4</v>
      </c>
      <c r="K7" s="29">
        <f t="shared" ref="K7:Z14" ca="1" si="2">(SUMIFS(OFFSET(INDIRECT("'"&amp;$E$1 &amp; "_"&amp;$E7 &amp; " Cost'!C:C"), 0, K$1), INDIRECT("'"&amp;$E$1 &amp; "_"&amp;$E7 &amp; " Cost'!A:A"), $B$4)-SUMIFS(OFFSET(INDIRECT("'"&amp;$C$1 &amp; "_"&amp;$E7 &amp; " Cost'!C:C"), 0, K$1), INDIRECT("'"&amp;$C$1 &amp; "_"&amp;$E7 &amp; " Cost'!A:A"), $B$4))/1000</f>
        <v>-4.1368300726138401</v>
      </c>
      <c r="L7" s="29">
        <f t="shared" ca="1" si="2"/>
        <v>161.52718800440991</v>
      </c>
      <c r="M7" s="29">
        <f t="shared" ca="1" si="2"/>
        <v>150.81563844956364</v>
      </c>
      <c r="N7" s="29">
        <f t="shared" ca="1" si="2"/>
        <v>141.14659644924291</v>
      </c>
      <c r="O7" s="29">
        <f t="shared" ca="1" si="2"/>
        <v>54.037461600595151</v>
      </c>
      <c r="P7" s="29">
        <f t="shared" ca="1" si="2"/>
        <v>105.97501124026067</v>
      </c>
      <c r="Q7" s="29">
        <f t="shared" ca="1" si="2"/>
        <v>51.952030636885205</v>
      </c>
      <c r="R7" s="29">
        <f t="shared" ca="1" si="2"/>
        <v>236.36459273897904</v>
      </c>
      <c r="S7" s="29">
        <f t="shared" ca="1" si="2"/>
        <v>190.93442753497604</v>
      </c>
      <c r="T7" s="29">
        <f t="shared" ca="1" si="2"/>
        <v>244.29769555028341</v>
      </c>
      <c r="U7" s="29">
        <f t="shared" ca="1" si="2"/>
        <v>312.40537790256741</v>
      </c>
      <c r="V7" s="29">
        <f t="shared" ca="1" si="2"/>
        <v>311.12815970157271</v>
      </c>
      <c r="W7" s="29">
        <f t="shared" ca="1" si="2"/>
        <v>206.2508089158805</v>
      </c>
      <c r="X7" s="29">
        <f t="shared" ca="1" si="2"/>
        <v>182.10315469165147</v>
      </c>
      <c r="Y7" s="29">
        <f t="shared" ca="1" si="2"/>
        <v>150.46332424045727</v>
      </c>
      <c r="Z7" s="29">
        <f t="shared" ca="1" si="2"/>
        <v>184.7226187469717</v>
      </c>
      <c r="AA7" s="29">
        <f t="shared" ref="AA7:AG14" ca="1" si="3">(SUMIFS(OFFSET(INDIRECT("'"&amp;$E$1 &amp; "_"&amp;$E7 &amp; " Cost'!C:C"), 0, AA$1), INDIRECT("'"&amp;$E$1 &amp; "_"&amp;$E7 &amp; " Cost'!A:A"), $B$4)-SUMIFS(OFFSET(INDIRECT("'"&amp;$C$1 &amp; "_"&amp;$E7 &amp; " Cost'!C:C"), 0, AA$1), INDIRECT("'"&amp;$C$1 &amp; "_"&amp;$E7 &amp; " Cost'!A:A"), $B$4))/1000</f>
        <v>185.28854705176502</v>
      </c>
      <c r="AB7" s="29">
        <f t="shared" ca="1" si="3"/>
        <v>169.4573999887053</v>
      </c>
      <c r="AC7" s="29">
        <f t="shared" ca="1" si="3"/>
        <v>136.61433908230345</v>
      </c>
      <c r="AD7" s="29">
        <f t="shared" ca="1" si="3"/>
        <v>135.50296095527708</v>
      </c>
      <c r="AE7" s="29">
        <f t="shared" ca="1" si="3"/>
        <v>130.7310981902969</v>
      </c>
      <c r="AF7" s="29">
        <f t="shared" ca="1" si="3"/>
        <v>112.84203988696588</v>
      </c>
      <c r="AG7" s="29">
        <f t="shared" ca="1" si="3"/>
        <v>112.99861288843258</v>
      </c>
      <c r="AV7" s="28"/>
    </row>
    <row r="8" spans="1:48">
      <c r="E8" s="12" t="str">
        <f>H8</f>
        <v>FOM</v>
      </c>
      <c r="H8" s="13" t="s">
        <v>19</v>
      </c>
      <c r="I8" s="29">
        <f ca="1">(SUMIFS(OFFSET(INDIRECT("'"&amp;$E$1 &amp; "_"&amp;$E8 &amp; " Cost'!C:C"), 0, I$1), INDIRECT("'"&amp;$E$1 &amp; "_"&amp;$E8 &amp; " Cost'!A:A"), $B$4)-SUMIFS(OFFSET(INDIRECT("'"&amp;$C$1 &amp; "_"&amp;$E8 &amp; " Cost'!C:C"), 0, I$1), INDIRECT("'"&amp;$C$1 &amp; "_"&amp;$E8 &amp; " Cost'!A:A"), $B$4))/1000</f>
        <v>0</v>
      </c>
      <c r="J8" s="29">
        <f t="shared" ref="I8:X14" ca="1" si="4">(SUMIFS(OFFSET(INDIRECT("'"&amp;$E$1 &amp; "_"&amp;$E8 &amp; " Cost'!C:C"), 0, J$1), INDIRECT("'"&amp;$E$1 &amp; "_"&amp;$E8 &amp; " Cost'!A:A"), $B$4)-SUMIFS(OFFSET(INDIRECT("'"&amp;$C$1 &amp; "_"&amp;$E8 &amp; " Cost'!C:C"), 0, J$1), INDIRECT("'"&amp;$C$1 &amp; "_"&amp;$E8 &amp; " Cost'!A:A"), $B$4))/1000</f>
        <v>2.2498556318168995E-5</v>
      </c>
      <c r="K8" s="29">
        <f t="shared" ca="1" si="2"/>
        <v>-5.0529944529333184</v>
      </c>
      <c r="L8" s="29">
        <f t="shared" ca="1" si="2"/>
        <v>13.261729220481298</v>
      </c>
      <c r="M8" s="29">
        <f t="shared" ca="1" si="2"/>
        <v>15.403715345571197</v>
      </c>
      <c r="N8" s="29">
        <f t="shared" ca="1" si="2"/>
        <v>12.506089921826177</v>
      </c>
      <c r="O8" s="29">
        <f t="shared" ca="1" si="2"/>
        <v>0.97733255701424782</v>
      </c>
      <c r="P8" s="29">
        <f t="shared" ca="1" si="2"/>
        <v>7.9140050372855617</v>
      </c>
      <c r="Q8" s="29">
        <f t="shared" ca="1" si="2"/>
        <v>-24.944013820508843</v>
      </c>
      <c r="R8" s="29">
        <f t="shared" ca="1" si="2"/>
        <v>23.180570987246583</v>
      </c>
      <c r="S8" s="29">
        <f t="shared" ca="1" si="2"/>
        <v>22.599547685939587</v>
      </c>
      <c r="T8" s="29">
        <f t="shared" ca="1" si="2"/>
        <v>29.599491329679498</v>
      </c>
      <c r="U8" s="29">
        <f t="shared" ca="1" si="2"/>
        <v>36.157971516596504</v>
      </c>
      <c r="V8" s="29">
        <f t="shared" ca="1" si="2"/>
        <v>36.216062625663824</v>
      </c>
      <c r="W8" s="29">
        <f t="shared" ca="1" si="2"/>
        <v>27.470453214571112</v>
      </c>
      <c r="X8" s="29">
        <f t="shared" ca="1" si="2"/>
        <v>24.041993963620275</v>
      </c>
      <c r="Y8" s="29">
        <f t="shared" ca="1" si="2"/>
        <v>20.55108131647436</v>
      </c>
      <c r="Z8" s="29">
        <f t="shared" ca="1" si="2"/>
        <v>25.55487031099992</v>
      </c>
      <c r="AA8" s="29">
        <f t="shared" ca="1" si="3"/>
        <v>26.568496914776276</v>
      </c>
      <c r="AB8" s="29">
        <f t="shared" ca="1" si="3"/>
        <v>23.925788732545801</v>
      </c>
      <c r="AC8" s="29">
        <f t="shared" ca="1" si="3"/>
        <v>19.645888547402805</v>
      </c>
      <c r="AD8" s="29">
        <f t="shared" ca="1" si="3"/>
        <v>19.642802673095254</v>
      </c>
      <c r="AE8" s="29">
        <f t="shared" ca="1" si="3"/>
        <v>19.643369361058692</v>
      </c>
      <c r="AF8" s="29">
        <f t="shared" ca="1" si="3"/>
        <v>17.820252234369864</v>
      </c>
      <c r="AG8" s="29">
        <f t="shared" ca="1" si="3"/>
        <v>18.033295914170566</v>
      </c>
      <c r="AV8" s="28"/>
    </row>
    <row r="9" spans="1:48">
      <c r="E9" s="12" t="str">
        <f>H9</f>
        <v>Fuel</v>
      </c>
      <c r="H9" s="13" t="s">
        <v>20</v>
      </c>
      <c r="I9" s="29">
        <f t="shared" ca="1" si="4"/>
        <v>33.964021136406345</v>
      </c>
      <c r="J9" s="29">
        <f t="shared" ca="1" si="4"/>
        <v>6.5788345957468266</v>
      </c>
      <c r="K9" s="29">
        <f t="shared" ca="1" si="2"/>
        <v>21.699394637189339</v>
      </c>
      <c r="L9" s="29">
        <f t="shared" ca="1" si="2"/>
        <v>123.53251692156796</v>
      </c>
      <c r="M9" s="29">
        <f t="shared" ca="1" si="2"/>
        <v>154.11288660340801</v>
      </c>
      <c r="N9" s="29">
        <f t="shared" ca="1" si="2"/>
        <v>148.89792184194619</v>
      </c>
      <c r="O9" s="29">
        <f t="shared" ca="1" si="2"/>
        <v>170.66381274499557</v>
      </c>
      <c r="P9" s="29">
        <f t="shared" ca="1" si="2"/>
        <v>164.53887153508421</v>
      </c>
      <c r="Q9" s="29">
        <f t="shared" ca="1" si="2"/>
        <v>160.44349361746899</v>
      </c>
      <c r="R9" s="29">
        <f t="shared" ca="1" si="2"/>
        <v>91.377152129449527</v>
      </c>
      <c r="S9" s="29">
        <f t="shared" ca="1" si="2"/>
        <v>84.592622597970305</v>
      </c>
      <c r="T9" s="29">
        <f t="shared" ca="1" si="2"/>
        <v>96.299137618316109</v>
      </c>
      <c r="U9" s="29">
        <f t="shared" ca="1" si="2"/>
        <v>112.02343097363226</v>
      </c>
      <c r="V9" s="29">
        <f t="shared" ca="1" si="2"/>
        <v>94.712393442504805</v>
      </c>
      <c r="W9" s="29">
        <f t="shared" ca="1" si="2"/>
        <v>70.787723373344861</v>
      </c>
      <c r="X9" s="29">
        <f t="shared" ca="1" si="2"/>
        <v>70.100469529630971</v>
      </c>
      <c r="Y9" s="29">
        <f t="shared" ca="1" si="2"/>
        <v>68.407045950293309</v>
      </c>
      <c r="Z9" s="29">
        <f t="shared" ca="1" si="2"/>
        <v>52.313163387743757</v>
      </c>
      <c r="AA9" s="29">
        <f t="shared" ca="1" si="3"/>
        <v>26.743427307301317</v>
      </c>
      <c r="AB9" s="29">
        <f t="shared" ca="1" si="3"/>
        <v>33.492636823272335</v>
      </c>
      <c r="AC9" s="29">
        <f t="shared" ca="1" si="3"/>
        <v>48.839698644279153</v>
      </c>
      <c r="AD9" s="29">
        <f t="shared" ca="1" si="3"/>
        <v>60.579031253047518</v>
      </c>
      <c r="AE9" s="29">
        <f t="shared" ca="1" si="3"/>
        <v>23.832497236005612</v>
      </c>
      <c r="AF9" s="29">
        <f t="shared" ca="1" si="3"/>
        <v>38.381756073144146</v>
      </c>
      <c r="AG9" s="29">
        <f t="shared" ca="1" si="3"/>
        <v>27.526432261979789</v>
      </c>
      <c r="AV9" s="28"/>
    </row>
    <row r="10" spans="1:48">
      <c r="E10" s="12" t="str">
        <f>H10</f>
        <v>VOM</v>
      </c>
      <c r="H10" s="13" t="s">
        <v>18</v>
      </c>
      <c r="I10" s="29">
        <f ca="1">(SUMIFS(OFFSET(INDIRECT("'"&amp;$E$1 &amp; "_"&amp;$E10 &amp; " Cost'!C:C"), 0, I$1), INDIRECT("'"&amp;$E$1 &amp; "_"&amp;$E10 &amp; " Cost'!A:A"), $B$4)-SUMIFS(OFFSET(INDIRECT("'"&amp;$C$1 &amp; "_"&amp;$E10 &amp; " Cost'!C:C"), 0, I$1), INDIRECT("'"&amp;$C$1 &amp; "_"&amp;$E10 &amp; " Cost'!A:A"), $B$4))/1000</f>
        <v>1.1192456709060352</v>
      </c>
      <c r="J10" s="29">
        <f t="shared" ca="1" si="4"/>
        <v>2.1237478636526501</v>
      </c>
      <c r="K10" s="29">
        <f t="shared" ca="1" si="2"/>
        <v>2.1575162317353533</v>
      </c>
      <c r="L10" s="29">
        <f t="shared" ca="1" si="2"/>
        <v>-11.826678649128532</v>
      </c>
      <c r="M10" s="29">
        <f t="shared" ca="1" si="2"/>
        <v>-1.3966655701636337</v>
      </c>
      <c r="N10" s="29">
        <f t="shared" ca="1" si="2"/>
        <v>-0.14625993976526661</v>
      </c>
      <c r="O10" s="29">
        <f t="shared" ca="1" si="2"/>
        <v>8.7959411620397585</v>
      </c>
      <c r="P10" s="29">
        <f t="shared" ca="1" si="2"/>
        <v>5.0332491629942666</v>
      </c>
      <c r="Q10" s="29">
        <f t="shared" ca="1" si="2"/>
        <v>4.2347499217455047</v>
      </c>
      <c r="R10" s="29">
        <f t="shared" ca="1" si="2"/>
        <v>-2.9215873456331609</v>
      </c>
      <c r="S10" s="29">
        <f t="shared" ca="1" si="2"/>
        <v>0.51433127705208603</v>
      </c>
      <c r="T10" s="29">
        <f t="shared" ca="1" si="2"/>
        <v>-0.87070786048189619</v>
      </c>
      <c r="U10" s="29">
        <f t="shared" ca="1" si="2"/>
        <v>-8.1883223994015424</v>
      </c>
      <c r="V10" s="29">
        <f t="shared" ca="1" si="2"/>
        <v>-8.1996100100782634</v>
      </c>
      <c r="W10" s="29">
        <f t="shared" ca="1" si="2"/>
        <v>-1.4369074436820375</v>
      </c>
      <c r="X10" s="29">
        <f t="shared" ca="1" si="2"/>
        <v>-1.2768762952253019</v>
      </c>
      <c r="Y10" s="29">
        <f t="shared" ca="1" si="2"/>
        <v>0.15846650293964193</v>
      </c>
      <c r="Z10" s="29">
        <f t="shared" ca="1" si="2"/>
        <v>-2.7188067676003995</v>
      </c>
      <c r="AA10" s="29">
        <f t="shared" ca="1" si="3"/>
        <v>-1.7759275037139159</v>
      </c>
      <c r="AB10" s="29">
        <f t="shared" ca="1" si="3"/>
        <v>-1.9997439360113349</v>
      </c>
      <c r="AC10" s="29">
        <f t="shared" ca="1" si="3"/>
        <v>-1.0373217579271876</v>
      </c>
      <c r="AD10" s="29">
        <f t="shared" ca="1" si="3"/>
        <v>-0.74991488638777815</v>
      </c>
      <c r="AE10" s="29">
        <f t="shared" ca="1" si="3"/>
        <v>-1.0651666271114955</v>
      </c>
      <c r="AF10" s="29">
        <f t="shared" ca="1" si="3"/>
        <v>-0.642633791929904</v>
      </c>
      <c r="AG10" s="29">
        <f t="shared" ca="1" si="3"/>
        <v>-1.0407424572805031</v>
      </c>
      <c r="AH10"/>
      <c r="AI10"/>
      <c r="AJ10"/>
      <c r="AV10" s="28"/>
    </row>
    <row r="11" spans="1:48">
      <c r="E11" s="12" t="str">
        <f>H11</f>
        <v>Rehab</v>
      </c>
      <c r="H11" s="13" t="s">
        <v>45</v>
      </c>
      <c r="I11" s="29">
        <f ca="1">(SUMIFS(OFFSET(INDIRECT("'"&amp;$E$1 &amp; "_"&amp;$E11 &amp; " Cost'!C:C"), 0, I$1), INDIRECT("'"&amp;$E$1 &amp; "_"&amp;$E11 &amp; " Cost'!A:A"), $B$4)-SUMIFS(OFFSET(INDIRECT("'"&amp;$C$1 &amp; "_"&amp;$E11 &amp; " Cost'!C:C"), 0, I$1), INDIRECT("'"&amp;$C$1 &amp; "_"&amp;$E11 &amp; " Cost'!A:A"), $B$4))/1000</f>
        <v>0</v>
      </c>
      <c r="J11" s="29">
        <f t="shared" ca="1" si="4"/>
        <v>0</v>
      </c>
      <c r="K11" s="29">
        <f t="shared" ca="1" si="2"/>
        <v>21.12845151677617</v>
      </c>
      <c r="L11" s="29">
        <f t="shared" ca="1" si="2"/>
        <v>20.166694050856343</v>
      </c>
      <c r="M11" s="29">
        <f t="shared" ca="1" si="2"/>
        <v>-8.9360901964506514</v>
      </c>
      <c r="N11" s="29">
        <f t="shared" ca="1" si="2"/>
        <v>5.8452249175372053</v>
      </c>
      <c r="O11" s="29">
        <f t="shared" ca="1" si="2"/>
        <v>0</v>
      </c>
      <c r="P11" s="29">
        <f t="shared" ca="1" si="2"/>
        <v>2.3975966684496319E-8</v>
      </c>
      <c r="Q11" s="29">
        <f t="shared" ca="1" si="2"/>
        <v>-15.111551320036211</v>
      </c>
      <c r="R11" s="29">
        <f t="shared" ca="1" si="2"/>
        <v>16.588893874920601</v>
      </c>
      <c r="S11" s="29">
        <f t="shared" ca="1" si="2"/>
        <v>-14.944008548906854</v>
      </c>
      <c r="T11" s="29">
        <f t="shared" ca="1" si="2"/>
        <v>0</v>
      </c>
      <c r="U11" s="29">
        <f t="shared" ca="1" si="2"/>
        <v>8.558372744335248</v>
      </c>
      <c r="V11" s="29">
        <f t="shared" ca="1" si="2"/>
        <v>0</v>
      </c>
      <c r="W11" s="29">
        <f t="shared" ca="1" si="2"/>
        <v>0.83041507276898852</v>
      </c>
      <c r="X11" s="29">
        <f t="shared" ca="1" si="2"/>
        <v>-1.6549014890188118E-7</v>
      </c>
      <c r="Y11" s="29">
        <f t="shared" ca="1" si="2"/>
        <v>-1.8530279311765085</v>
      </c>
      <c r="Z11" s="29">
        <f t="shared" ca="1" si="2"/>
        <v>4.2258408551559001E-8</v>
      </c>
      <c r="AA11" s="29">
        <f t="shared" ca="1" si="3"/>
        <v>0</v>
      </c>
      <c r="AB11" s="29">
        <f t="shared" ca="1" si="3"/>
        <v>6.591485760853915E-8</v>
      </c>
      <c r="AC11" s="29">
        <f t="shared" ca="1" si="3"/>
        <v>0</v>
      </c>
      <c r="AD11" s="29">
        <f t="shared" ca="1" si="3"/>
        <v>0</v>
      </c>
      <c r="AE11" s="29">
        <f t="shared" ca="1" si="3"/>
        <v>0</v>
      </c>
      <c r="AF11" s="29">
        <f t="shared" ca="1" si="3"/>
        <v>0</v>
      </c>
      <c r="AG11" s="29">
        <f t="shared" ca="1" si="3"/>
        <v>0</v>
      </c>
      <c r="AH11"/>
      <c r="AI11"/>
      <c r="AJ11"/>
      <c r="AV11" s="28"/>
    </row>
    <row r="12" spans="1:48">
      <c r="E12" s="12" t="s">
        <v>79</v>
      </c>
      <c r="H12" s="13" t="s">
        <v>69</v>
      </c>
      <c r="I12" s="29">
        <f t="shared" ca="1" si="4"/>
        <v>0</v>
      </c>
      <c r="J12" s="29">
        <f t="shared" ca="1" si="4"/>
        <v>-9.5644672479280421E-2</v>
      </c>
      <c r="K12" s="29">
        <f t="shared" ca="1" si="2"/>
        <v>3.1189816463155239E-2</v>
      </c>
      <c r="L12" s="29">
        <f t="shared" ca="1" si="2"/>
        <v>4.9753659963446406</v>
      </c>
      <c r="M12" s="29">
        <f t="shared" ca="1" si="2"/>
        <v>-3.1995240420423507</v>
      </c>
      <c r="N12" s="29">
        <f t="shared" ca="1" si="2"/>
        <v>-5.0501282788020765</v>
      </c>
      <c r="O12" s="29">
        <f t="shared" ca="1" si="2"/>
        <v>-8.0857745619046035</v>
      </c>
      <c r="P12" s="29">
        <f t="shared" ca="1" si="2"/>
        <v>-9.4707798263138976</v>
      </c>
      <c r="Q12" s="29">
        <f t="shared" ca="1" si="2"/>
        <v>-19.736523199051327</v>
      </c>
      <c r="R12" s="29">
        <f t="shared" ca="1" si="2"/>
        <v>-7.4187644665917327</v>
      </c>
      <c r="S12" s="29">
        <f t="shared" ca="1" si="2"/>
        <v>-4.8805419861782573</v>
      </c>
      <c r="T12" s="29">
        <f t="shared" ca="1" si="2"/>
        <v>-2.5701758304050601</v>
      </c>
      <c r="U12" s="29">
        <f t="shared" ca="1" si="2"/>
        <v>0.82446546047931768</v>
      </c>
      <c r="V12" s="29">
        <f t="shared" ca="1" si="2"/>
        <v>-0.63905156547506337</v>
      </c>
      <c r="W12" s="29">
        <f t="shared" ca="1" si="2"/>
        <v>-0.82859931572983625</v>
      </c>
      <c r="X12" s="29">
        <f t="shared" ca="1" si="2"/>
        <v>-1.9516162511617294</v>
      </c>
      <c r="Y12" s="29">
        <f t="shared" ca="1" si="2"/>
        <v>-1.8239403283460125</v>
      </c>
      <c r="Z12" s="29">
        <f t="shared" ca="1" si="2"/>
        <v>-0.89864996519270057</v>
      </c>
      <c r="AA12" s="29">
        <f t="shared" ca="1" si="3"/>
        <v>-0.75127396216687337</v>
      </c>
      <c r="AB12" s="29">
        <f t="shared" ca="1" si="3"/>
        <v>-0.26991535251346066</v>
      </c>
      <c r="AC12" s="29">
        <f t="shared" ca="1" si="3"/>
        <v>-1.9346907838456537</v>
      </c>
      <c r="AD12" s="29">
        <f t="shared" ca="1" si="3"/>
        <v>-1.8129078656596975</v>
      </c>
      <c r="AE12" s="29">
        <f t="shared" ca="1" si="3"/>
        <v>-1.6902293736588181</v>
      </c>
      <c r="AF12" s="29">
        <f t="shared" ca="1" si="3"/>
        <v>-1.5796283502802253</v>
      </c>
      <c r="AG12" s="29">
        <f t="shared" ca="1" si="3"/>
        <v>-1.4762880905929197</v>
      </c>
      <c r="AH12"/>
      <c r="AI12"/>
      <c r="AJ12"/>
      <c r="AV12" s="28"/>
    </row>
    <row r="13" spans="1:48">
      <c r="E13" s="12" t="s">
        <v>81</v>
      </c>
      <c r="H13" s="13" t="s">
        <v>6</v>
      </c>
      <c r="I13" s="29">
        <f t="shared" ca="1" si="4"/>
        <v>-2.3872825054696585</v>
      </c>
      <c r="J13" s="29">
        <f t="shared" ca="1" si="4"/>
        <v>1.5139819055999998E-5</v>
      </c>
      <c r="K13" s="29">
        <f t="shared" ca="1" si="2"/>
        <v>1.6556214869999999E-5</v>
      </c>
      <c r="L13" s="29">
        <f t="shared" ca="1" si="2"/>
        <v>17.110610925618801</v>
      </c>
      <c r="M13" s="29">
        <f t="shared" ca="1" si="2"/>
        <v>0.21722626786357496</v>
      </c>
      <c r="N13" s="29">
        <f t="shared" ca="1" si="2"/>
        <v>1.5691548587999998E-5</v>
      </c>
      <c r="O13" s="29">
        <f t="shared" ca="1" si="2"/>
        <v>1.3297369044227489</v>
      </c>
      <c r="P13" s="29">
        <f t="shared" ca="1" si="2"/>
        <v>-4.262204243416579</v>
      </c>
      <c r="Q13" s="29">
        <f t="shared" ca="1" si="2"/>
        <v>2.702919880086903</v>
      </c>
      <c r="R13" s="29">
        <f t="shared" ca="1" si="2"/>
        <v>-0.20948498865216517</v>
      </c>
      <c r="S13" s="29">
        <f t="shared" ca="1" si="2"/>
        <v>0.16184749593286507</v>
      </c>
      <c r="T13" s="29">
        <f t="shared" ca="1" si="2"/>
        <v>-32.815002667285455</v>
      </c>
      <c r="U13" s="29">
        <f t="shared" ca="1" si="2"/>
        <v>1.8820336525649464</v>
      </c>
      <c r="V13" s="29">
        <f t="shared" ca="1" si="2"/>
        <v>12.425657002719745</v>
      </c>
      <c r="W13" s="29">
        <f t="shared" ca="1" si="2"/>
        <v>0.34964751708870428</v>
      </c>
      <c r="X13" s="29">
        <f t="shared" ca="1" si="2"/>
        <v>8.773951404156497</v>
      </c>
      <c r="Y13" s="29">
        <f t="shared" ca="1" si="2"/>
        <v>0.84074126218771017</v>
      </c>
      <c r="Z13" s="29">
        <f t="shared" ca="1" si="2"/>
        <v>0.46115011560651692</v>
      </c>
      <c r="AA13" s="29">
        <f t="shared" ca="1" si="3"/>
        <v>1.8556119174538543</v>
      </c>
      <c r="AB13" s="29">
        <f t="shared" ca="1" si="3"/>
        <v>2.0402485276536497</v>
      </c>
      <c r="AC13" s="29">
        <f t="shared" ca="1" si="3"/>
        <v>1.3089955726232911</v>
      </c>
      <c r="AD13" s="29">
        <f t="shared" ca="1" si="3"/>
        <v>2.098161309703173</v>
      </c>
      <c r="AE13" s="29">
        <f t="shared" ca="1" si="3"/>
        <v>0.93440554587437508</v>
      </c>
      <c r="AF13" s="29">
        <f t="shared" ca="1" si="3"/>
        <v>2.6977495330167112</v>
      </c>
      <c r="AG13" s="29">
        <f t="shared" ca="1" si="3"/>
        <v>-1.539346142121679</v>
      </c>
      <c r="AH13"/>
      <c r="AI13"/>
      <c r="AJ13"/>
      <c r="AV13" s="28"/>
    </row>
    <row r="14" spans="1:48">
      <c r="E14" s="12" t="str">
        <f>H14</f>
        <v>SyncCon</v>
      </c>
      <c r="H14" s="13" t="s">
        <v>16</v>
      </c>
      <c r="I14" s="29">
        <f t="shared" ca="1" si="4"/>
        <v>0</v>
      </c>
      <c r="J14" s="29">
        <f t="shared" ca="1" si="4"/>
        <v>0</v>
      </c>
      <c r="K14" s="29">
        <f t="shared" ca="1" si="4"/>
        <v>0</v>
      </c>
      <c r="L14" s="29">
        <f t="shared" ca="1" si="4"/>
        <v>-0.14163751200000002</v>
      </c>
      <c r="M14" s="29">
        <f t="shared" ca="1" si="4"/>
        <v>-0.91168632599999977</v>
      </c>
      <c r="N14" s="29">
        <f t="shared" ca="1" si="4"/>
        <v>-1.0020659669999998</v>
      </c>
      <c r="O14" s="29">
        <f t="shared" ca="1" si="4"/>
        <v>-1.2389388640000001</v>
      </c>
      <c r="P14" s="29">
        <f t="shared" ca="1" si="4"/>
        <v>-1.1131776899999997</v>
      </c>
      <c r="Q14" s="29">
        <f t="shared" ca="1" si="4"/>
        <v>-0.72602126500000008</v>
      </c>
      <c r="R14" s="29">
        <f t="shared" ca="1" si="4"/>
        <v>-0.59932781400000001</v>
      </c>
      <c r="S14" s="29">
        <f t="shared" ca="1" si="4"/>
        <v>-0.90521884500000005</v>
      </c>
      <c r="T14" s="29">
        <f t="shared" ca="1" si="4"/>
        <v>-0.60231022699999981</v>
      </c>
      <c r="U14" s="29">
        <f t="shared" ca="1" si="4"/>
        <v>-0.57899593799999993</v>
      </c>
      <c r="V14" s="29">
        <f t="shared" ca="1" si="4"/>
        <v>-0.50143396400000007</v>
      </c>
      <c r="W14" s="29">
        <f t="shared" ca="1" si="4"/>
        <v>-0.4527166789999999</v>
      </c>
      <c r="X14" s="29">
        <f t="shared" ca="1" si="4"/>
        <v>-0.39580954099999988</v>
      </c>
      <c r="Y14" s="29">
        <f t="shared" ca="1" si="2"/>
        <v>-0.55200496599999993</v>
      </c>
      <c r="Z14" s="29">
        <f t="shared" ca="1" si="2"/>
        <v>-0.33460945300000006</v>
      </c>
      <c r="AA14" s="29">
        <f t="shared" ca="1" si="3"/>
        <v>-0.31457748600000002</v>
      </c>
      <c r="AB14" s="29">
        <f t="shared" ca="1" si="3"/>
        <v>-0.3334309707</v>
      </c>
      <c r="AC14" s="29">
        <f t="shared" ca="1" si="3"/>
        <v>-0.29388484600000003</v>
      </c>
      <c r="AD14" s="29">
        <f t="shared" ca="1" si="3"/>
        <v>-0.29916249930000005</v>
      </c>
      <c r="AE14" s="29">
        <f t="shared" ca="1" si="3"/>
        <v>-0.21107315650000011</v>
      </c>
      <c r="AF14" s="29">
        <f t="shared" ca="1" si="3"/>
        <v>-0.18581167500000004</v>
      </c>
      <c r="AG14" s="29">
        <f t="shared" ca="1" si="3"/>
        <v>-0.15665885400000001</v>
      </c>
      <c r="AH14"/>
      <c r="AI14"/>
      <c r="AJ14"/>
      <c r="AV14" s="28"/>
    </row>
    <row r="15" spans="1:48">
      <c r="E15" s="12" t="e">
        <f>#REF!</f>
        <v>#REF!</v>
      </c>
      <c r="H15" s="65" t="s">
        <v>193</v>
      </c>
      <c r="I15" s="66">
        <f ca="1">SUM(I7:I14)</f>
        <v>32.695984301842721</v>
      </c>
      <c r="J15" s="66">
        <f t="shared" ref="J15:AG15" ca="1" si="5">SUM(J7:J14)</f>
        <v>8.6071455253293756</v>
      </c>
      <c r="K15" s="66">
        <f t="shared" ca="1" si="5"/>
        <v>35.826744232831722</v>
      </c>
      <c r="L15" s="66">
        <f t="shared" ca="1" si="5"/>
        <v>328.60578895815041</v>
      </c>
      <c r="M15" s="66">
        <f t="shared" ca="1" si="5"/>
        <v>306.10550053174973</v>
      </c>
      <c r="N15" s="66">
        <f t="shared" ca="1" si="5"/>
        <v>302.19739463653372</v>
      </c>
      <c r="O15" s="66">
        <f t="shared" ca="1" si="5"/>
        <v>226.47957154316288</v>
      </c>
      <c r="P15" s="66">
        <f t="shared" ca="1" si="5"/>
        <v>268.6149752398702</v>
      </c>
      <c r="Q15" s="66">
        <f t="shared" ca="1" si="5"/>
        <v>158.81508445159022</v>
      </c>
      <c r="R15" s="66">
        <f t="shared" ca="1" si="5"/>
        <v>356.36204511571873</v>
      </c>
      <c r="S15" s="66">
        <f t="shared" ca="1" si="5"/>
        <v>278.07300721178581</v>
      </c>
      <c r="T15" s="66">
        <f t="shared" ca="1" si="5"/>
        <v>333.33812791310669</v>
      </c>
      <c r="U15" s="66">
        <f t="shared" ca="1" si="5"/>
        <v>463.08433391277413</v>
      </c>
      <c r="V15" s="66">
        <f t="shared" ca="1" si="5"/>
        <v>445.14217723290773</v>
      </c>
      <c r="W15" s="66">
        <f t="shared" ca="1" si="5"/>
        <v>302.97082465524227</v>
      </c>
      <c r="X15" s="66">
        <f t="shared" ca="1" si="5"/>
        <v>281.39526733618203</v>
      </c>
      <c r="Y15" s="66">
        <f t="shared" ca="1" si="5"/>
        <v>236.19168604682974</v>
      </c>
      <c r="Z15" s="66">
        <f t="shared" ca="1" si="5"/>
        <v>259.0997364177872</v>
      </c>
      <c r="AA15" s="66">
        <f t="shared" ca="1" si="5"/>
        <v>237.6143042394157</v>
      </c>
      <c r="AB15" s="66">
        <f t="shared" ca="1" si="5"/>
        <v>226.31298387886719</v>
      </c>
      <c r="AC15" s="66">
        <f t="shared" ca="1" si="5"/>
        <v>203.1430244588359</v>
      </c>
      <c r="AD15" s="66">
        <f t="shared" ca="1" si="5"/>
        <v>214.96097093977554</v>
      </c>
      <c r="AE15" s="66">
        <f t="shared" ca="1" si="5"/>
        <v>172.17490117596529</v>
      </c>
      <c r="AF15" s="66">
        <f t="shared" ca="1" si="5"/>
        <v>169.33372391028649</v>
      </c>
      <c r="AG15" s="66">
        <f t="shared" ca="1" si="5"/>
        <v>154.3453055205878</v>
      </c>
      <c r="AH15"/>
      <c r="AI15"/>
      <c r="AJ15"/>
      <c r="AV15" s="28"/>
    </row>
    <row r="16" spans="1:48">
      <c r="E16" s="12"/>
      <c r="G16"/>
      <c r="AH16"/>
      <c r="AI16"/>
      <c r="AJ16"/>
      <c r="AV16" s="28"/>
    </row>
    <row r="17" spans="1:48">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c r="AV17" s="28"/>
    </row>
    <row r="18" spans="1:48">
      <c r="H18"/>
      <c r="I18"/>
      <c r="J18"/>
      <c r="K18"/>
      <c r="L18"/>
      <c r="M18"/>
      <c r="N18"/>
      <c r="O18"/>
      <c r="P18"/>
      <c r="Q18"/>
      <c r="R18"/>
      <c r="S18"/>
      <c r="AV18" s="28"/>
    </row>
    <row r="19" spans="1:48">
      <c r="H19"/>
      <c r="I19"/>
      <c r="J19"/>
      <c r="K19"/>
      <c r="L19"/>
      <c r="M19"/>
      <c r="N19"/>
      <c r="O19"/>
      <c r="P19"/>
      <c r="Q19"/>
      <c r="R19"/>
      <c r="S19"/>
      <c r="AV19" s="28"/>
    </row>
    <row r="20" spans="1:48">
      <c r="H20"/>
      <c r="I20"/>
      <c r="J20"/>
      <c r="K20"/>
      <c r="L20"/>
      <c r="M20"/>
      <c r="N20"/>
      <c r="O20"/>
      <c r="P20"/>
      <c r="Q20"/>
      <c r="R20"/>
      <c r="S20"/>
      <c r="AV20" s="28"/>
    </row>
    <row r="21" spans="1:48">
      <c r="H21"/>
      <c r="I21"/>
      <c r="J21"/>
      <c r="K21"/>
      <c r="L21"/>
      <c r="M21"/>
      <c r="N21"/>
      <c r="O21"/>
      <c r="P21"/>
      <c r="Q21"/>
      <c r="R21"/>
      <c r="S21"/>
      <c r="AV21" s="28"/>
    </row>
    <row r="22" spans="1:48">
      <c r="H22"/>
      <c r="I22"/>
      <c r="J22"/>
      <c r="K22"/>
      <c r="L22"/>
      <c r="M22"/>
      <c r="N22"/>
      <c r="O22"/>
      <c r="P22"/>
      <c r="Q22"/>
      <c r="R22"/>
      <c r="S22"/>
      <c r="AV22" s="28"/>
    </row>
    <row r="23" spans="1:48">
      <c r="AV23" s="28"/>
    </row>
    <row r="24" spans="1:48" ht="23.25">
      <c r="A24" s="63" t="str">
        <f xml:space="preserve"> B4&amp; " discounted market benefits by year (cumulative)"</f>
        <v>NEM discounted market benefits by year (cumulative)</v>
      </c>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V24" s="28"/>
    </row>
    <row r="25" spans="1:48">
      <c r="A25" s="11"/>
      <c r="B25"/>
      <c r="AV25" s="28"/>
    </row>
    <row r="26" spans="1:48">
      <c r="AV26" s="28"/>
    </row>
    <row r="27" spans="1:48">
      <c r="G27"/>
      <c r="H27" s="6" t="s">
        <v>269</v>
      </c>
      <c r="I27" s="7" t="s">
        <v>29</v>
      </c>
      <c r="J27" s="7" t="s">
        <v>30</v>
      </c>
      <c r="K27" s="7" t="s">
        <v>31</v>
      </c>
      <c r="L27" s="7" t="s">
        <v>32</v>
      </c>
      <c r="M27" s="7" t="s">
        <v>33</v>
      </c>
      <c r="N27" s="7" t="s">
        <v>34</v>
      </c>
      <c r="O27" s="7" t="s">
        <v>35</v>
      </c>
      <c r="P27" s="7" t="s">
        <v>36</v>
      </c>
      <c r="Q27" s="7" t="s">
        <v>37</v>
      </c>
      <c r="R27" s="7" t="s">
        <v>38</v>
      </c>
      <c r="S27" s="7" t="s">
        <v>39</v>
      </c>
      <c r="T27" s="7" t="s">
        <v>40</v>
      </c>
      <c r="U27" s="7" t="s">
        <v>41</v>
      </c>
      <c r="V27" s="7" t="s">
        <v>42</v>
      </c>
      <c r="W27" s="7" t="s">
        <v>43</v>
      </c>
      <c r="X27" s="7" t="s">
        <v>44</v>
      </c>
      <c r="Y27" s="7" t="s">
        <v>70</v>
      </c>
      <c r="Z27" s="7" t="s">
        <v>71</v>
      </c>
      <c r="AA27" s="7" t="s">
        <v>72</v>
      </c>
      <c r="AB27" s="7" t="s">
        <v>73</v>
      </c>
      <c r="AC27" s="7" t="s">
        <v>88</v>
      </c>
      <c r="AD27" s="7" t="s">
        <v>89</v>
      </c>
      <c r="AE27" s="7" t="s">
        <v>92</v>
      </c>
      <c r="AF27" s="7" t="s">
        <v>93</v>
      </c>
      <c r="AG27" s="7" t="s">
        <v>198</v>
      </c>
      <c r="AH27"/>
      <c r="AI27"/>
      <c r="AJ27"/>
      <c r="AV27" s="28"/>
    </row>
    <row r="28" spans="1:48">
      <c r="E28" s="12" t="s">
        <v>77</v>
      </c>
      <c r="H28" s="13" t="s">
        <v>178</v>
      </c>
      <c r="I28" s="29">
        <f ca="1">(SUMIFS(OFFSET(INDIRECT("'"&amp;$E$1 &amp; "_"&amp;$E28 &amp; " Cost'!C:C"), 0, I$1), INDIRECT("'"&amp;$E$1 &amp; "_"&amp;$E28 &amp; " Cost'!A:A"), $B$4)-SUMIFS(OFFSET(INDIRECT("'"&amp;$C$1 &amp; "_"&amp;$E28 &amp; " Cost'!C:C"), 0, I$1), INDIRECT("'"&amp;$C$1 &amp; "_"&amp;$E28 &amp; " Cost'!A:A"), $B$4))/1000</f>
        <v>0</v>
      </c>
      <c r="J28" s="29">
        <f t="shared" ref="J28:AG28" ca="1" si="6">I28+(SUMIFS(OFFSET(INDIRECT("'"&amp;$E$1 &amp; "_"&amp;$E7 &amp; " Cost'!C:C"), 0, J$1), INDIRECT("'"&amp;$E$1 &amp; "_"&amp;$E7 &amp; " Cost'!A:A"), $B$4)-SUMIFS(OFFSET(INDIRECT("'"&amp;$C$1 &amp; "_"&amp;$E7 &amp; " Cost'!C:C"), 0, J$1), INDIRECT("'"&amp;$C$1 &amp; "_"&amp;$E7 &amp; " Cost'!A:A"), $B$4))/1000</f>
        <v>1.7010003380710259E-4</v>
      </c>
      <c r="K28" s="29">
        <f t="shared" ca="1" si="6"/>
        <v>-4.1366599725800333</v>
      </c>
      <c r="L28" s="29">
        <f t="shared" ca="1" si="6"/>
        <v>157.39052803182989</v>
      </c>
      <c r="M28" s="29">
        <f t="shared" ca="1" si="6"/>
        <v>308.20616648139355</v>
      </c>
      <c r="N28" s="29">
        <f t="shared" ca="1" si="6"/>
        <v>449.35276293063646</v>
      </c>
      <c r="O28" s="29">
        <f t="shared" ca="1" si="6"/>
        <v>503.39022453123164</v>
      </c>
      <c r="P28" s="29">
        <f t="shared" ca="1" si="6"/>
        <v>609.36523577149228</v>
      </c>
      <c r="Q28" s="29">
        <f t="shared" ca="1" si="6"/>
        <v>661.31726640837746</v>
      </c>
      <c r="R28" s="29">
        <f t="shared" ca="1" si="6"/>
        <v>897.68185914735648</v>
      </c>
      <c r="S28" s="29">
        <f t="shared" ca="1" si="6"/>
        <v>1088.6162866823324</v>
      </c>
      <c r="T28" s="29">
        <f t="shared" ca="1" si="6"/>
        <v>1332.9139822326158</v>
      </c>
      <c r="U28" s="29">
        <f t="shared" ca="1" si="6"/>
        <v>1645.3193601351832</v>
      </c>
      <c r="V28" s="29">
        <f t="shared" ca="1" si="6"/>
        <v>1956.4475198367559</v>
      </c>
      <c r="W28" s="29">
        <f t="shared" ca="1" si="6"/>
        <v>2162.6983287526364</v>
      </c>
      <c r="X28" s="29">
        <f t="shared" ca="1" si="6"/>
        <v>2344.8014834442879</v>
      </c>
      <c r="Y28" s="29">
        <f t="shared" ca="1" si="6"/>
        <v>2495.2648076847454</v>
      </c>
      <c r="Z28" s="29">
        <f t="shared" ca="1" si="6"/>
        <v>2679.9874264317173</v>
      </c>
      <c r="AA28" s="29">
        <f t="shared" ca="1" si="6"/>
        <v>2865.2759734834822</v>
      </c>
      <c r="AB28" s="29">
        <f t="shared" ca="1" si="6"/>
        <v>3034.7333734721874</v>
      </c>
      <c r="AC28" s="29">
        <f t="shared" ca="1" si="6"/>
        <v>3171.347712554491</v>
      </c>
      <c r="AD28" s="29">
        <f t="shared" ca="1" si="6"/>
        <v>3306.8506735097681</v>
      </c>
      <c r="AE28" s="29">
        <f t="shared" ca="1" si="6"/>
        <v>3437.581771700065</v>
      </c>
      <c r="AF28" s="29">
        <f t="shared" ca="1" si="6"/>
        <v>3550.4238115870307</v>
      </c>
      <c r="AG28" s="29">
        <f t="shared" ca="1" si="6"/>
        <v>3663.4224244754632</v>
      </c>
      <c r="AV28" s="28"/>
    </row>
    <row r="29" spans="1:48">
      <c r="E29" s="12" t="str">
        <f>H29</f>
        <v>FOM</v>
      </c>
      <c r="H29" s="13" t="s">
        <v>19</v>
      </c>
      <c r="I29" s="29">
        <f t="shared" ref="I29:I35" ca="1" si="7">(SUMIFS(OFFSET(INDIRECT("'"&amp;$E$1 &amp; "_"&amp;$E29 &amp; " Cost'!C:C"), 0, I$1), INDIRECT("'"&amp;$E$1 &amp; "_"&amp;$E29 &amp; " Cost'!A:A"), $B$4)-SUMIFS(OFFSET(INDIRECT("'"&amp;$C$1 &amp; "_"&amp;$E29 &amp; " Cost'!C:C"), 0, I$1), INDIRECT("'"&amp;$C$1 &amp; "_"&amp;$E29 &amp; " Cost'!A:A"), $B$4))/1000</f>
        <v>0</v>
      </c>
      <c r="J29" s="29">
        <f t="shared" ref="J29:AG29" ca="1" si="8">I29+(SUMIFS(OFFSET(INDIRECT("'"&amp;$E$1 &amp; "_"&amp;$E8 &amp; " Cost'!C:C"), 0, J$1), INDIRECT("'"&amp;$E$1 &amp; "_"&amp;$E8 &amp; " Cost'!A:A"), $B$4)-SUMIFS(OFFSET(INDIRECT("'"&amp;$C$1 &amp; "_"&amp;$E8 &amp; " Cost'!C:C"), 0, J$1), INDIRECT("'"&amp;$C$1 &amp; "_"&amp;$E8 &amp; " Cost'!A:A"), $B$4))/1000</f>
        <v>2.2498556318168995E-5</v>
      </c>
      <c r="K29" s="29">
        <f t="shared" ca="1" si="8"/>
        <v>-5.052971954377</v>
      </c>
      <c r="L29" s="29">
        <f t="shared" ca="1" si="8"/>
        <v>8.208757266104298</v>
      </c>
      <c r="M29" s="29">
        <f t="shared" ca="1" si="8"/>
        <v>23.612472611675493</v>
      </c>
      <c r="N29" s="29">
        <f t="shared" ca="1" si="8"/>
        <v>36.118562533501674</v>
      </c>
      <c r="O29" s="29">
        <f t="shared" ca="1" si="8"/>
        <v>37.095895090515924</v>
      </c>
      <c r="P29" s="29">
        <f t="shared" ca="1" si="8"/>
        <v>45.009900127801487</v>
      </c>
      <c r="Q29" s="29">
        <f t="shared" ca="1" si="8"/>
        <v>20.065886307292644</v>
      </c>
      <c r="R29" s="29">
        <f t="shared" ca="1" si="8"/>
        <v>43.246457294539226</v>
      </c>
      <c r="S29" s="29">
        <f t="shared" ca="1" si="8"/>
        <v>65.84600498047881</v>
      </c>
      <c r="T29" s="29">
        <f t="shared" ca="1" si="8"/>
        <v>95.445496310158305</v>
      </c>
      <c r="U29" s="29">
        <f t="shared" ca="1" si="8"/>
        <v>131.60346782675481</v>
      </c>
      <c r="V29" s="29">
        <f t="shared" ca="1" si="8"/>
        <v>167.81953045241863</v>
      </c>
      <c r="W29" s="29">
        <f t="shared" ca="1" si="8"/>
        <v>195.28998366698974</v>
      </c>
      <c r="X29" s="29">
        <f t="shared" ca="1" si="8"/>
        <v>219.33197763061003</v>
      </c>
      <c r="Y29" s="29">
        <f t="shared" ca="1" si="8"/>
        <v>239.88305894708438</v>
      </c>
      <c r="Z29" s="29">
        <f t="shared" ca="1" si="8"/>
        <v>265.4379292580843</v>
      </c>
      <c r="AA29" s="29">
        <f t="shared" ca="1" si="8"/>
        <v>292.00642617286059</v>
      </c>
      <c r="AB29" s="29">
        <f t="shared" ca="1" si="8"/>
        <v>315.9322149054064</v>
      </c>
      <c r="AC29" s="29">
        <f t="shared" ca="1" si="8"/>
        <v>335.57810345280922</v>
      </c>
      <c r="AD29" s="29">
        <f t="shared" ca="1" si="8"/>
        <v>355.22090612590449</v>
      </c>
      <c r="AE29" s="29">
        <f t="shared" ca="1" si="8"/>
        <v>374.86427548696321</v>
      </c>
      <c r="AF29" s="29">
        <f t="shared" ca="1" si="8"/>
        <v>392.6845277213331</v>
      </c>
      <c r="AG29" s="29">
        <f t="shared" ca="1" si="8"/>
        <v>410.71782363550369</v>
      </c>
      <c r="AV29" s="28"/>
    </row>
    <row r="30" spans="1:48">
      <c r="E30" s="12" t="str">
        <f>H30</f>
        <v>Fuel</v>
      </c>
      <c r="H30" s="13" t="s">
        <v>20</v>
      </c>
      <c r="I30" s="29">
        <f t="shared" ca="1" si="7"/>
        <v>33.964021136406345</v>
      </c>
      <c r="J30" s="29">
        <f t="shared" ref="J30:AG30" ca="1" si="9">I30+(SUMIFS(OFFSET(INDIRECT("'"&amp;$E$1 &amp; "_"&amp;$E9 &amp; " Cost'!C:C"), 0, J$1), INDIRECT("'"&amp;$E$1 &amp; "_"&amp;$E9 &amp; " Cost'!A:A"), $B$4)-SUMIFS(OFFSET(INDIRECT("'"&amp;$C$1 &amp; "_"&amp;$E9 &amp; " Cost'!C:C"), 0, J$1), INDIRECT("'"&amp;$C$1 &amp; "_"&amp;$E9 &amp; " Cost'!A:A"), $B$4))/1000</f>
        <v>40.542855732153171</v>
      </c>
      <c r="K30" s="29">
        <f t="shared" ca="1" si="9"/>
        <v>62.242250369342514</v>
      </c>
      <c r="L30" s="29">
        <f t="shared" ca="1" si="9"/>
        <v>185.77476729091046</v>
      </c>
      <c r="M30" s="29">
        <f t="shared" ca="1" si="9"/>
        <v>339.88765389431848</v>
      </c>
      <c r="N30" s="29">
        <f t="shared" ca="1" si="9"/>
        <v>488.78557573626466</v>
      </c>
      <c r="O30" s="29">
        <f t="shared" ca="1" si="9"/>
        <v>659.44938848126026</v>
      </c>
      <c r="P30" s="29">
        <f t="shared" ca="1" si="9"/>
        <v>823.9882600163445</v>
      </c>
      <c r="Q30" s="29">
        <f t="shared" ca="1" si="9"/>
        <v>984.43175363381351</v>
      </c>
      <c r="R30" s="29">
        <f t="shared" ca="1" si="9"/>
        <v>1075.8089057632631</v>
      </c>
      <c r="S30" s="29">
        <f t="shared" ca="1" si="9"/>
        <v>1160.4015283612334</v>
      </c>
      <c r="T30" s="29">
        <f t="shared" ca="1" si="9"/>
        <v>1256.7006659795495</v>
      </c>
      <c r="U30" s="29">
        <f t="shared" ca="1" si="9"/>
        <v>1368.7240969531817</v>
      </c>
      <c r="V30" s="29">
        <f t="shared" ca="1" si="9"/>
        <v>1463.4364903956866</v>
      </c>
      <c r="W30" s="29">
        <f t="shared" ca="1" si="9"/>
        <v>1534.2242137690314</v>
      </c>
      <c r="X30" s="29">
        <f t="shared" ca="1" si="9"/>
        <v>1604.3246832986624</v>
      </c>
      <c r="Y30" s="29">
        <f t="shared" ca="1" si="9"/>
        <v>1672.7317292489556</v>
      </c>
      <c r="Z30" s="29">
        <f t="shared" ca="1" si="9"/>
        <v>1725.0448926366994</v>
      </c>
      <c r="AA30" s="29">
        <f t="shared" ca="1" si="9"/>
        <v>1751.7883199440007</v>
      </c>
      <c r="AB30" s="29">
        <f t="shared" ca="1" si="9"/>
        <v>1785.280956767273</v>
      </c>
      <c r="AC30" s="29">
        <f t="shared" ca="1" si="9"/>
        <v>1834.1206554115522</v>
      </c>
      <c r="AD30" s="29">
        <f t="shared" ca="1" si="9"/>
        <v>1894.6996866645998</v>
      </c>
      <c r="AE30" s="29">
        <f t="shared" ca="1" si="9"/>
        <v>1918.5321839006053</v>
      </c>
      <c r="AF30" s="29">
        <f t="shared" ca="1" si="9"/>
        <v>1956.9139399737494</v>
      </c>
      <c r="AG30" s="29">
        <f t="shared" ca="1" si="9"/>
        <v>1984.4403722357292</v>
      </c>
      <c r="AV30" s="28"/>
    </row>
    <row r="31" spans="1:48">
      <c r="E31" s="12" t="str">
        <f>H31</f>
        <v>VOM</v>
      </c>
      <c r="H31" s="13" t="s">
        <v>18</v>
      </c>
      <c r="I31" s="29">
        <f t="shared" ca="1" si="7"/>
        <v>1.1192456709060352</v>
      </c>
      <c r="J31" s="29">
        <f t="shared" ref="J31:AG31" ca="1" si="10">I31+(SUMIFS(OFFSET(INDIRECT("'"&amp;$E$1 &amp; "_"&amp;$E10 &amp; " Cost'!C:C"), 0, J$1), INDIRECT("'"&amp;$E$1 &amp; "_"&amp;$E10 &amp; " Cost'!A:A"), $B$4)-SUMIFS(OFFSET(INDIRECT("'"&amp;$C$1 &amp; "_"&amp;$E10 &amp; " Cost'!C:C"), 0, J$1), INDIRECT("'"&amp;$C$1 &amp; "_"&amp;$E10 &amp; " Cost'!A:A"), $B$4))/1000</f>
        <v>3.2429935345586856</v>
      </c>
      <c r="K31" s="29">
        <f t="shared" ca="1" si="10"/>
        <v>5.4005097662940393</v>
      </c>
      <c r="L31" s="29">
        <f t="shared" ca="1" si="10"/>
        <v>-6.4261688828344923</v>
      </c>
      <c r="M31" s="29">
        <f t="shared" ca="1" si="10"/>
        <v>-7.8228344529981264</v>
      </c>
      <c r="N31" s="29">
        <f t="shared" ca="1" si="10"/>
        <v>-7.9690943927633926</v>
      </c>
      <c r="O31" s="29">
        <f t="shared" ca="1" si="10"/>
        <v>0.82684676927636591</v>
      </c>
      <c r="P31" s="29">
        <f t="shared" ca="1" si="10"/>
        <v>5.8600959322706325</v>
      </c>
      <c r="Q31" s="29">
        <f t="shared" ca="1" si="10"/>
        <v>10.094845854016137</v>
      </c>
      <c r="R31" s="29">
        <f t="shared" ca="1" si="10"/>
        <v>7.1732585083829763</v>
      </c>
      <c r="S31" s="29">
        <f t="shared" ca="1" si="10"/>
        <v>7.6875897854350619</v>
      </c>
      <c r="T31" s="29">
        <f t="shared" ca="1" si="10"/>
        <v>6.816881924953166</v>
      </c>
      <c r="U31" s="29">
        <f t="shared" ca="1" si="10"/>
        <v>-1.3714404744483764</v>
      </c>
      <c r="V31" s="29">
        <f t="shared" ca="1" si="10"/>
        <v>-9.5710504845266406</v>
      </c>
      <c r="W31" s="29">
        <f t="shared" ca="1" si="10"/>
        <v>-11.007957928208679</v>
      </c>
      <c r="X31" s="29">
        <f t="shared" ca="1" si="10"/>
        <v>-12.284834223433981</v>
      </c>
      <c r="Y31" s="29">
        <f t="shared" ca="1" si="10"/>
        <v>-12.126367720494338</v>
      </c>
      <c r="Z31" s="29">
        <f t="shared" ca="1" si="10"/>
        <v>-14.845174488094738</v>
      </c>
      <c r="AA31" s="29">
        <f t="shared" ca="1" si="10"/>
        <v>-16.621101991808654</v>
      </c>
      <c r="AB31" s="29">
        <f t="shared" ca="1" si="10"/>
        <v>-18.620845927819989</v>
      </c>
      <c r="AC31" s="29">
        <f t="shared" ca="1" si="10"/>
        <v>-19.658167685747177</v>
      </c>
      <c r="AD31" s="29">
        <f t="shared" ca="1" si="10"/>
        <v>-20.408082572134955</v>
      </c>
      <c r="AE31" s="29">
        <f t="shared" ca="1" si="10"/>
        <v>-21.47324919924645</v>
      </c>
      <c r="AF31" s="29">
        <f t="shared" ca="1" si="10"/>
        <v>-22.115882991176353</v>
      </c>
      <c r="AG31" s="29">
        <f t="shared" ca="1" si="10"/>
        <v>-23.156625448456857</v>
      </c>
      <c r="AH31"/>
      <c r="AI31"/>
      <c r="AJ31"/>
      <c r="AV31" s="28"/>
    </row>
    <row r="32" spans="1:48">
      <c r="E32" s="12" t="str">
        <f>H32</f>
        <v>Rehab</v>
      </c>
      <c r="H32" s="13" t="s">
        <v>45</v>
      </c>
      <c r="I32" s="29">
        <f t="shared" ca="1" si="7"/>
        <v>0</v>
      </c>
      <c r="J32" s="29">
        <f t="shared" ref="J32:AG32" ca="1" si="11">I32+(SUMIFS(OFFSET(INDIRECT("'"&amp;$E$1 &amp; "_"&amp;$E11 &amp; " Cost'!C:C"), 0, J$1), INDIRECT("'"&amp;$E$1 &amp; "_"&amp;$E11 &amp; " Cost'!A:A"), $B$4)-SUMIFS(OFFSET(INDIRECT("'"&amp;$C$1 &amp; "_"&amp;$E11 &amp; " Cost'!C:C"), 0, J$1), INDIRECT("'"&amp;$C$1 &amp; "_"&amp;$E11 &amp; " Cost'!A:A"), $B$4))/1000</f>
        <v>0</v>
      </c>
      <c r="K32" s="29">
        <f t="shared" ca="1" si="11"/>
        <v>21.12845151677617</v>
      </c>
      <c r="L32" s="29">
        <f t="shared" ca="1" si="11"/>
        <v>41.295145567632517</v>
      </c>
      <c r="M32" s="29">
        <f t="shared" ca="1" si="11"/>
        <v>32.359055371181867</v>
      </c>
      <c r="N32" s="29">
        <f t="shared" ca="1" si="11"/>
        <v>38.204280288719076</v>
      </c>
      <c r="O32" s="29">
        <f t="shared" ca="1" si="11"/>
        <v>38.204280288719076</v>
      </c>
      <c r="P32" s="29">
        <f t="shared" ca="1" si="11"/>
        <v>38.20428031269504</v>
      </c>
      <c r="Q32" s="29">
        <f t="shared" ca="1" si="11"/>
        <v>23.092728992658827</v>
      </c>
      <c r="R32" s="29">
        <f t="shared" ca="1" si="11"/>
        <v>39.681622867579428</v>
      </c>
      <c r="S32" s="29">
        <f t="shared" ca="1" si="11"/>
        <v>24.737614318672573</v>
      </c>
      <c r="T32" s="29">
        <f t="shared" ca="1" si="11"/>
        <v>24.737614318672573</v>
      </c>
      <c r="U32" s="29">
        <f t="shared" ca="1" si="11"/>
        <v>33.295987063007821</v>
      </c>
      <c r="V32" s="29">
        <f t="shared" ca="1" si="11"/>
        <v>33.295987063007821</v>
      </c>
      <c r="W32" s="29">
        <f t="shared" ca="1" si="11"/>
        <v>34.126402135776807</v>
      </c>
      <c r="X32" s="29">
        <f t="shared" ca="1" si="11"/>
        <v>34.126401970286658</v>
      </c>
      <c r="Y32" s="29">
        <f t="shared" ca="1" si="11"/>
        <v>32.273374039110152</v>
      </c>
      <c r="Z32" s="29">
        <f t="shared" ca="1" si="11"/>
        <v>32.273374081368559</v>
      </c>
      <c r="AA32" s="29">
        <f t="shared" ca="1" si="11"/>
        <v>32.273374081368559</v>
      </c>
      <c r="AB32" s="29">
        <f t="shared" ca="1" si="11"/>
        <v>32.27337414728342</v>
      </c>
      <c r="AC32" s="29">
        <f t="shared" ca="1" si="11"/>
        <v>32.27337414728342</v>
      </c>
      <c r="AD32" s="29">
        <f t="shared" ca="1" si="11"/>
        <v>32.27337414728342</v>
      </c>
      <c r="AE32" s="29">
        <f t="shared" ca="1" si="11"/>
        <v>32.27337414728342</v>
      </c>
      <c r="AF32" s="29">
        <f t="shared" ca="1" si="11"/>
        <v>32.27337414728342</v>
      </c>
      <c r="AG32" s="29">
        <f t="shared" ca="1" si="11"/>
        <v>32.27337414728342</v>
      </c>
      <c r="AH32"/>
      <c r="AI32"/>
      <c r="AJ32"/>
      <c r="AV32" s="28"/>
    </row>
    <row r="33" spans="1:48">
      <c r="E33" s="12" t="s">
        <v>79</v>
      </c>
      <c r="H33" s="13" t="s">
        <v>69</v>
      </c>
      <c r="I33" s="29">
        <f t="shared" ca="1" si="7"/>
        <v>0</v>
      </c>
      <c r="J33" s="29">
        <f t="shared" ref="J33:AG33" ca="1" si="12">I33+(SUMIFS(OFFSET(INDIRECT("'"&amp;$E$1 &amp; "_"&amp;$E12 &amp; " Cost'!C:C"), 0, J$1), INDIRECT("'"&amp;$E$1 &amp; "_"&amp;$E12 &amp; " Cost'!A:A"), $B$4)-SUMIFS(OFFSET(INDIRECT("'"&amp;$C$1 &amp; "_"&amp;$E12 &amp; " Cost'!C:C"), 0, J$1), INDIRECT("'"&amp;$C$1 &amp; "_"&amp;$E12 &amp; " Cost'!A:A"), $B$4))/1000</f>
        <v>-9.5644672479280421E-2</v>
      </c>
      <c r="K33" s="29">
        <f t="shared" ca="1" si="12"/>
        <v>-6.4454856016125189E-2</v>
      </c>
      <c r="L33" s="29">
        <f t="shared" ca="1" si="12"/>
        <v>4.9109111403285155</v>
      </c>
      <c r="M33" s="29">
        <f t="shared" ca="1" si="12"/>
        <v>1.7113870982861648</v>
      </c>
      <c r="N33" s="29">
        <f t="shared" ca="1" si="12"/>
        <v>-3.3387411805159117</v>
      </c>
      <c r="O33" s="29">
        <f t="shared" ca="1" si="12"/>
        <v>-11.424515742420516</v>
      </c>
      <c r="P33" s="29">
        <f t="shared" ca="1" si="12"/>
        <v>-20.895295568734412</v>
      </c>
      <c r="Q33" s="29">
        <f t="shared" ca="1" si="12"/>
        <v>-40.631818767785738</v>
      </c>
      <c r="R33" s="29">
        <f t="shared" ca="1" si="12"/>
        <v>-48.05058323437747</v>
      </c>
      <c r="S33" s="29">
        <f t="shared" ca="1" si="12"/>
        <v>-52.931125220555728</v>
      </c>
      <c r="T33" s="29">
        <f t="shared" ca="1" si="12"/>
        <v>-55.501301050960791</v>
      </c>
      <c r="U33" s="29">
        <f t="shared" ca="1" si="12"/>
        <v>-54.676835590481474</v>
      </c>
      <c r="V33" s="29">
        <f t="shared" ca="1" si="12"/>
        <v>-55.315887155956538</v>
      </c>
      <c r="W33" s="29">
        <f t="shared" ca="1" si="12"/>
        <v>-56.144486471686378</v>
      </c>
      <c r="X33" s="29">
        <f t="shared" ca="1" si="12"/>
        <v>-58.096102722848109</v>
      </c>
      <c r="Y33" s="29">
        <f t="shared" ca="1" si="12"/>
        <v>-59.920043051194121</v>
      </c>
      <c r="Z33" s="29">
        <f t="shared" ca="1" si="12"/>
        <v>-60.818693016386824</v>
      </c>
      <c r="AA33" s="29">
        <f t="shared" ca="1" si="12"/>
        <v>-61.569966978553694</v>
      </c>
      <c r="AB33" s="29">
        <f t="shared" ca="1" si="12"/>
        <v>-61.839882331067152</v>
      </c>
      <c r="AC33" s="29">
        <f t="shared" ca="1" si="12"/>
        <v>-63.774573114912805</v>
      </c>
      <c r="AD33" s="29">
        <f t="shared" ca="1" si="12"/>
        <v>-65.587480980572508</v>
      </c>
      <c r="AE33" s="29">
        <f t="shared" ca="1" si="12"/>
        <v>-67.277710354231331</v>
      </c>
      <c r="AF33" s="29">
        <f t="shared" ca="1" si="12"/>
        <v>-68.857338704511562</v>
      </c>
      <c r="AG33" s="29">
        <f t="shared" ca="1" si="12"/>
        <v>-70.333626795104479</v>
      </c>
      <c r="AH33"/>
      <c r="AI33"/>
      <c r="AJ33"/>
      <c r="AV33" s="28"/>
    </row>
    <row r="34" spans="1:48">
      <c r="E34" s="12" t="s">
        <v>81</v>
      </c>
      <c r="H34" s="13" t="s">
        <v>6</v>
      </c>
      <c r="I34" s="29">
        <f t="shared" ca="1" si="7"/>
        <v>-2.3872825054696585</v>
      </c>
      <c r="J34" s="29">
        <f t="shared" ref="J34:AG34" ca="1" si="13">I34+(SUMIFS(OFFSET(INDIRECT("'"&amp;$E$1 &amp; "_"&amp;$E13 &amp; " Cost'!C:C"), 0, J$1), INDIRECT("'"&amp;$E$1 &amp; "_"&amp;$E13 &amp; " Cost'!A:A"), $B$4)-SUMIFS(OFFSET(INDIRECT("'"&amp;$C$1 &amp; "_"&amp;$E13 &amp; " Cost'!C:C"), 0, J$1), INDIRECT("'"&amp;$C$1 &amp; "_"&amp;$E13 &amp; " Cost'!A:A"), $B$4))/1000</f>
        <v>-2.3872673656506023</v>
      </c>
      <c r="K34" s="29">
        <f t="shared" ca="1" si="13"/>
        <v>-2.3872508094357321</v>
      </c>
      <c r="L34" s="29">
        <f t="shared" ca="1" si="13"/>
        <v>14.723360116183068</v>
      </c>
      <c r="M34" s="29">
        <f t="shared" ca="1" si="13"/>
        <v>14.940586384046643</v>
      </c>
      <c r="N34" s="29">
        <f t="shared" ca="1" si="13"/>
        <v>14.940602075595232</v>
      </c>
      <c r="O34" s="29">
        <f t="shared" ca="1" si="13"/>
        <v>16.270338980017982</v>
      </c>
      <c r="P34" s="29">
        <f t="shared" ca="1" si="13"/>
        <v>12.008134736601402</v>
      </c>
      <c r="Q34" s="29">
        <f t="shared" ca="1" si="13"/>
        <v>14.711054616688305</v>
      </c>
      <c r="R34" s="29">
        <f t="shared" ca="1" si="13"/>
        <v>14.50156962803614</v>
      </c>
      <c r="S34" s="29">
        <f t="shared" ca="1" si="13"/>
        <v>14.663417123969005</v>
      </c>
      <c r="T34" s="29">
        <f t="shared" ca="1" si="13"/>
        <v>-18.15158554331645</v>
      </c>
      <c r="U34" s="29">
        <f t="shared" ca="1" si="13"/>
        <v>-16.269551890751504</v>
      </c>
      <c r="V34" s="29">
        <f t="shared" ca="1" si="13"/>
        <v>-3.8438948880317589</v>
      </c>
      <c r="W34" s="29">
        <f t="shared" ca="1" si="13"/>
        <v>-3.4942473709430546</v>
      </c>
      <c r="X34" s="29">
        <f t="shared" ca="1" si="13"/>
        <v>5.2797040332134424</v>
      </c>
      <c r="Y34" s="29">
        <f t="shared" ca="1" si="13"/>
        <v>6.1204452954011526</v>
      </c>
      <c r="Z34" s="29">
        <f t="shared" ca="1" si="13"/>
        <v>6.5815954110076698</v>
      </c>
      <c r="AA34" s="29">
        <f t="shared" ca="1" si="13"/>
        <v>8.4372073284615237</v>
      </c>
      <c r="AB34" s="29">
        <f t="shared" ca="1" si="13"/>
        <v>10.477455856115174</v>
      </c>
      <c r="AC34" s="29">
        <f t="shared" ca="1" si="13"/>
        <v>11.786451428738465</v>
      </c>
      <c r="AD34" s="29">
        <f t="shared" ca="1" si="13"/>
        <v>13.884612738441637</v>
      </c>
      <c r="AE34" s="29">
        <f t="shared" ca="1" si="13"/>
        <v>14.819018284316012</v>
      </c>
      <c r="AF34" s="29">
        <f t="shared" ca="1" si="13"/>
        <v>17.516767817332724</v>
      </c>
      <c r="AG34" s="29">
        <f t="shared" ca="1" si="13"/>
        <v>15.977421675211044</v>
      </c>
      <c r="AH34"/>
      <c r="AI34"/>
      <c r="AJ34"/>
      <c r="AV34" s="28"/>
    </row>
    <row r="35" spans="1:48">
      <c r="E35" s="12" t="str">
        <f>H35</f>
        <v>SyncCon</v>
      </c>
      <c r="H35" s="13" t="s">
        <v>16</v>
      </c>
      <c r="I35" s="29">
        <f t="shared" ca="1" si="7"/>
        <v>0</v>
      </c>
      <c r="J35" s="29">
        <f ca="1">I35+(SUMIFS(OFFSET(INDIRECT("'"&amp;$E$1 &amp; "_"&amp;$E35 &amp; " Cost'!C:C"), 0, J$1), INDIRECT("'"&amp;$E$1 &amp; "_"&amp;$E35 &amp; " Cost'!A:A"), $B$4)-SUMIFS(OFFSET(INDIRECT("'"&amp;$C$1 &amp; "_"&amp;$E35 &amp; " Cost'!C:C"), 0, J$1), INDIRECT("'"&amp;$C$1 &amp; "_"&amp;$E35 &amp; " Cost'!A:A"), $B$4))/1000</f>
        <v>0</v>
      </c>
      <c r="K35" s="29">
        <f t="shared" ref="K35:AG35" ca="1" si="14">J35+(SUMIFS(OFFSET(INDIRECT("'"&amp;$E$1 &amp; "_"&amp;$E35 &amp; " Cost'!C:C"), 0, K$1), INDIRECT("'"&amp;$E$1 &amp; "_"&amp;$E35 &amp; " Cost'!A:A"), $B$4)-SUMIFS(OFFSET(INDIRECT("'"&amp;$C$1 &amp; "_"&amp;$E35 &amp; " Cost'!C:C"), 0, K$1), INDIRECT("'"&amp;$C$1 &amp; "_"&amp;$E35 &amp; " Cost'!A:A"), $B$4))/1000</f>
        <v>0</v>
      </c>
      <c r="L35" s="29">
        <f t="shared" ca="1" si="14"/>
        <v>-0.14163751200000002</v>
      </c>
      <c r="M35" s="29">
        <f t="shared" ca="1" si="14"/>
        <v>-1.0533238379999998</v>
      </c>
      <c r="N35" s="29">
        <f t="shared" ca="1" si="14"/>
        <v>-2.0553898049999999</v>
      </c>
      <c r="O35" s="29">
        <f t="shared" ca="1" si="14"/>
        <v>-3.294328669</v>
      </c>
      <c r="P35" s="29">
        <f t="shared" ca="1" si="14"/>
        <v>-4.4075063589999992</v>
      </c>
      <c r="Q35" s="29">
        <f t="shared" ca="1" si="14"/>
        <v>-5.1335276239999992</v>
      </c>
      <c r="R35" s="29">
        <f t="shared" ca="1" si="14"/>
        <v>-5.7328554379999996</v>
      </c>
      <c r="S35" s="29">
        <f t="shared" ca="1" si="14"/>
        <v>-6.6380742829999999</v>
      </c>
      <c r="T35" s="29">
        <f t="shared" ca="1" si="14"/>
        <v>-7.2403845100000002</v>
      </c>
      <c r="U35" s="29">
        <f t="shared" ca="1" si="14"/>
        <v>-7.8193804480000004</v>
      </c>
      <c r="V35" s="29">
        <f t="shared" ca="1" si="14"/>
        <v>-8.3208144120000007</v>
      </c>
      <c r="W35" s="29">
        <f t="shared" ca="1" si="14"/>
        <v>-8.7735310910000006</v>
      </c>
      <c r="X35" s="29">
        <f t="shared" ca="1" si="14"/>
        <v>-9.1693406320000008</v>
      </c>
      <c r="Y35" s="29">
        <f t="shared" ca="1" si="14"/>
        <v>-9.721345598000001</v>
      </c>
      <c r="Z35" s="29">
        <f t="shared" ca="1" si="14"/>
        <v>-10.055955051000002</v>
      </c>
      <c r="AA35" s="29">
        <f t="shared" ca="1" si="14"/>
        <v>-10.370532537000001</v>
      </c>
      <c r="AB35" s="29">
        <f t="shared" ca="1" si="14"/>
        <v>-10.703963507700001</v>
      </c>
      <c r="AC35" s="29">
        <f t="shared" ca="1" si="14"/>
        <v>-10.9978483537</v>
      </c>
      <c r="AD35" s="29">
        <f t="shared" ca="1" si="14"/>
        <v>-11.297010853</v>
      </c>
      <c r="AE35" s="29">
        <f t="shared" ca="1" si="14"/>
        <v>-11.508084009499999</v>
      </c>
      <c r="AF35" s="29">
        <f t="shared" ca="1" si="14"/>
        <v>-11.693895684499999</v>
      </c>
      <c r="AG35" s="29">
        <f t="shared" ca="1" si="14"/>
        <v>-11.850554538499999</v>
      </c>
      <c r="AH35"/>
      <c r="AI35"/>
      <c r="AJ35"/>
      <c r="AV35" s="28"/>
    </row>
    <row r="36" spans="1:48">
      <c r="E36" s="12" t="e">
        <f>#REF!</f>
        <v>#REF!</v>
      </c>
      <c r="H36" s="65" t="s">
        <v>86</v>
      </c>
      <c r="I36" s="66">
        <f t="shared" ref="I36:AG36" ca="1" si="15">SUM(I28:I35)</f>
        <v>32.695984301842721</v>
      </c>
      <c r="J36" s="66">
        <f t="shared" ca="1" si="15"/>
        <v>41.3031298271721</v>
      </c>
      <c r="K36" s="66">
        <f t="shared" ca="1" si="15"/>
        <v>77.129874060003829</v>
      </c>
      <c r="L36" s="66">
        <f t="shared" ca="1" si="15"/>
        <v>405.73566301815424</v>
      </c>
      <c r="M36" s="66">
        <f t="shared" ca="1" si="15"/>
        <v>711.84116354990419</v>
      </c>
      <c r="N36" s="66">
        <f t="shared" ca="1" si="15"/>
        <v>1014.0385581864379</v>
      </c>
      <c r="O36" s="66">
        <f t="shared" ca="1" si="15"/>
        <v>1240.518129729601</v>
      </c>
      <c r="P36" s="66">
        <f t="shared" ca="1" si="15"/>
        <v>1509.1331049694711</v>
      </c>
      <c r="Q36" s="66">
        <f t="shared" ca="1" si="15"/>
        <v>1667.948189421061</v>
      </c>
      <c r="R36" s="66">
        <f t="shared" ca="1" si="15"/>
        <v>2024.3102345367799</v>
      </c>
      <c r="S36" s="66">
        <f t="shared" ca="1" si="15"/>
        <v>2302.3832417485655</v>
      </c>
      <c r="T36" s="66">
        <f t="shared" ca="1" si="15"/>
        <v>2635.7213696616727</v>
      </c>
      <c r="U36" s="66">
        <f t="shared" ca="1" si="15"/>
        <v>3098.8057035744459</v>
      </c>
      <c r="V36" s="66">
        <f t="shared" ca="1" si="15"/>
        <v>3543.9478808073545</v>
      </c>
      <c r="W36" s="66">
        <f t="shared" ca="1" si="15"/>
        <v>3846.9187054625963</v>
      </c>
      <c r="X36" s="66">
        <f t="shared" ca="1" si="15"/>
        <v>4128.3139727987791</v>
      </c>
      <c r="Y36" s="66">
        <f t="shared" ca="1" si="15"/>
        <v>4364.5056588456091</v>
      </c>
      <c r="Z36" s="66">
        <f t="shared" ca="1" si="15"/>
        <v>4623.6053952633956</v>
      </c>
      <c r="AA36" s="66">
        <f t="shared" ca="1" si="15"/>
        <v>4861.2196995028116</v>
      </c>
      <c r="AB36" s="66">
        <f t="shared" ca="1" si="15"/>
        <v>5087.532683381678</v>
      </c>
      <c r="AC36" s="66">
        <f t="shared" ca="1" si="15"/>
        <v>5290.6757078405144</v>
      </c>
      <c r="AD36" s="66">
        <f t="shared" ca="1" si="15"/>
        <v>5505.636678780289</v>
      </c>
      <c r="AE36" s="66">
        <f t="shared" ca="1" si="15"/>
        <v>5677.8115799562556</v>
      </c>
      <c r="AF36" s="66">
        <f t="shared" ca="1" si="15"/>
        <v>5847.1453038665413</v>
      </c>
      <c r="AG36" s="66">
        <f t="shared" ca="1" si="15"/>
        <v>6001.4906093871296</v>
      </c>
      <c r="AH36"/>
      <c r="AI36"/>
      <c r="AJ36"/>
      <c r="AV36" s="28"/>
    </row>
    <row r="37" spans="1:48">
      <c r="E37" s="12"/>
      <c r="G37"/>
      <c r="AH37"/>
      <c r="AI37"/>
      <c r="AJ37"/>
      <c r="AV37" s="28"/>
    </row>
    <row r="38" spans="1:48">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c r="AV38" s="28"/>
    </row>
    <row r="39" spans="1:48">
      <c r="H39"/>
      <c r="I39"/>
      <c r="J39"/>
      <c r="K39"/>
      <c r="L39"/>
      <c r="M39"/>
      <c r="N39"/>
      <c r="O39"/>
      <c r="P39"/>
      <c r="Q39"/>
      <c r="R39"/>
      <c r="S39"/>
      <c r="AV39" s="28"/>
    </row>
    <row r="40" spans="1:48">
      <c r="H40"/>
      <c r="I40"/>
      <c r="J40"/>
      <c r="K40"/>
      <c r="L40"/>
      <c r="M40"/>
      <c r="N40"/>
      <c r="O40"/>
      <c r="P40"/>
      <c r="Q40"/>
      <c r="R40"/>
      <c r="S40"/>
      <c r="AV40" s="28"/>
    </row>
    <row r="41" spans="1:48">
      <c r="H41"/>
      <c r="I41"/>
      <c r="J41"/>
      <c r="K41"/>
      <c r="L41"/>
      <c r="M41"/>
      <c r="N41"/>
      <c r="O41"/>
      <c r="P41"/>
      <c r="Q41"/>
      <c r="R41"/>
      <c r="S41"/>
      <c r="AV41" s="28"/>
    </row>
    <row r="42" spans="1:48">
      <c r="H42"/>
      <c r="I42"/>
      <c r="J42"/>
      <c r="K42"/>
      <c r="L42"/>
      <c r="M42"/>
      <c r="N42"/>
      <c r="O42"/>
      <c r="P42"/>
      <c r="Q42"/>
      <c r="R42"/>
      <c r="S42"/>
      <c r="AV42" s="28"/>
    </row>
    <row r="43" spans="1:48">
      <c r="H43"/>
      <c r="I43"/>
      <c r="J43"/>
      <c r="K43"/>
      <c r="L43"/>
      <c r="M43"/>
      <c r="N43"/>
      <c r="O43"/>
      <c r="P43"/>
      <c r="Q43"/>
      <c r="R43"/>
      <c r="S43"/>
      <c r="AV43" s="28"/>
    </row>
    <row r="44" spans="1:48" ht="23.25">
      <c r="A44" s="63" t="str">
        <f xml:space="preserve"> "NEM discounted emissions benefits by year"</f>
        <v>NEM discounted emissions benefits by year</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I44"/>
      <c r="AJ44"/>
      <c r="AK44"/>
      <c r="AL44"/>
      <c r="AM44"/>
      <c r="AN44"/>
      <c r="AO44"/>
      <c r="AP44"/>
      <c r="AQ44"/>
      <c r="AR44"/>
      <c r="AS44"/>
      <c r="AT44"/>
      <c r="AU44"/>
      <c r="AV44"/>
    </row>
    <row r="45" spans="1:48">
      <c r="A45"/>
      <c r="B45"/>
      <c r="C45"/>
      <c r="AI45"/>
      <c r="AJ45"/>
      <c r="AK45"/>
      <c r="AL45"/>
      <c r="AM45"/>
      <c r="AN45"/>
      <c r="AO45"/>
      <c r="AP45"/>
      <c r="AQ45"/>
      <c r="AR45"/>
      <c r="AS45"/>
      <c r="AT45"/>
      <c r="AU45"/>
      <c r="AV45"/>
    </row>
    <row r="46" spans="1:48">
      <c r="AI46"/>
      <c r="AJ46"/>
      <c r="AK46"/>
      <c r="AL46"/>
      <c r="AM46"/>
      <c r="AN46"/>
      <c r="AO46"/>
      <c r="AP46"/>
      <c r="AQ46"/>
      <c r="AR46"/>
      <c r="AS46"/>
      <c r="AT46"/>
      <c r="AU46"/>
      <c r="AV46"/>
    </row>
    <row r="47" spans="1:48">
      <c r="G47"/>
      <c r="H47" s="6" t="s">
        <v>269</v>
      </c>
      <c r="I47" s="7" t="s">
        <v>29</v>
      </c>
      <c r="J47" s="7" t="s">
        <v>30</v>
      </c>
      <c r="K47" s="7" t="s">
        <v>31</v>
      </c>
      <c r="L47" s="7" t="s">
        <v>32</v>
      </c>
      <c r="M47" s="7" t="s">
        <v>33</v>
      </c>
      <c r="N47" s="7" t="s">
        <v>34</v>
      </c>
      <c r="O47" s="7" t="s">
        <v>35</v>
      </c>
      <c r="P47" s="7" t="s">
        <v>36</v>
      </c>
      <c r="Q47" s="7" t="s">
        <v>37</v>
      </c>
      <c r="R47" s="7" t="s">
        <v>38</v>
      </c>
      <c r="S47" s="7" t="s">
        <v>39</v>
      </c>
      <c r="T47" s="7" t="s">
        <v>40</v>
      </c>
      <c r="U47" s="7" t="s">
        <v>41</v>
      </c>
      <c r="V47" s="7" t="s">
        <v>42</v>
      </c>
      <c r="W47" s="7" t="s">
        <v>43</v>
      </c>
      <c r="X47" s="7" t="s">
        <v>44</v>
      </c>
      <c r="Y47" s="7" t="s">
        <v>70</v>
      </c>
      <c r="Z47" s="7" t="s">
        <v>71</v>
      </c>
      <c r="AA47" s="7" t="s">
        <v>72</v>
      </c>
      <c r="AB47" s="7" t="s">
        <v>73</v>
      </c>
      <c r="AC47" s="7" t="s">
        <v>88</v>
      </c>
      <c r="AD47" s="7" t="s">
        <v>89</v>
      </c>
      <c r="AE47" s="7" t="s">
        <v>92</v>
      </c>
      <c r="AF47" s="7" t="s">
        <v>93</v>
      </c>
      <c r="AG47" s="7" t="s">
        <v>198</v>
      </c>
      <c r="AI47"/>
      <c r="AJ47"/>
      <c r="AK47"/>
      <c r="AL47"/>
      <c r="AM47"/>
      <c r="AN47"/>
      <c r="AO47"/>
      <c r="AP47"/>
      <c r="AQ47"/>
      <c r="AR47"/>
      <c r="AS47"/>
      <c r="AT47"/>
      <c r="AU47"/>
      <c r="AV47"/>
    </row>
    <row r="48" spans="1:48">
      <c r="E48" s="12" t="str">
        <f>H48</f>
        <v>Emissions</v>
      </c>
      <c r="H48" s="13" t="s">
        <v>195</v>
      </c>
      <c r="I48" s="29">
        <f ca="1">(SUMIFS(OFFSET(INDIRECT("'"&amp;$E$1 &amp; "_"&amp;$E48 &amp; " Cost'!C:C"), 0, I$1), INDIRECT("'"&amp;$E$1 &amp; "_"&amp;$E48 &amp; " Cost'!A:A"), "NEM")-SUMIFS(OFFSET(INDIRECT("'"&amp;$C$1 &amp; "_"&amp;$E48 &amp; " Cost'!C:C"), 0, I$1), INDIRECT("'"&amp;$C$1 &amp; "_"&amp;$E48 &amp; " Cost'!A:A"), "NEM"))/1000</f>
        <v>-53.669382008412853</v>
      </c>
      <c r="J48" s="29">
        <f t="shared" ref="J48:AG48" ca="1" si="16">(SUMIFS(OFFSET(INDIRECT("'"&amp;$E$1 &amp; "_"&amp;$E48 &amp; " Cost'!C:C"), 0, J$1), INDIRECT("'"&amp;$E$1 &amp; "_"&amp;$E48 &amp; " Cost'!A:A"), "NEM")-SUMIFS(OFFSET(INDIRECT("'"&amp;$C$1 &amp; "_"&amp;$E48 &amp; " Cost'!C:C"), 0, J$1), INDIRECT("'"&amp;$C$1 &amp; "_"&amp;$E48 &amp; " Cost'!A:A"), "NEM"))/1000</f>
        <v>-38.074485079919917</v>
      </c>
      <c r="K48" s="29">
        <f t="shared" ca="1" si="16"/>
        <v>-43.327570926082323</v>
      </c>
      <c r="L48" s="29">
        <f t="shared" ca="1" si="16"/>
        <v>-49.842803816590923</v>
      </c>
      <c r="M48" s="29">
        <f t="shared" ca="1" si="16"/>
        <v>-2.0222216592212208</v>
      </c>
      <c r="N48" s="29">
        <f t="shared" ca="1" si="16"/>
        <v>-7.4416651374045761</v>
      </c>
      <c r="O48" s="29">
        <f t="shared" ca="1" si="16"/>
        <v>10.051711572485045</v>
      </c>
      <c r="P48" s="29">
        <f t="shared" ca="1" si="16"/>
        <v>4.3050014520995316E-3</v>
      </c>
      <c r="Q48" s="29">
        <f t="shared" ca="1" si="16"/>
        <v>82.150983460319694</v>
      </c>
      <c r="R48" s="29">
        <f t="shared" ca="1" si="16"/>
        <v>-9.1074025679882613</v>
      </c>
      <c r="S48" s="29">
        <f t="shared" ca="1" si="16"/>
        <v>54.977781156323154</v>
      </c>
      <c r="T48" s="29">
        <f t="shared" ca="1" si="16"/>
        <v>39.221022830370117</v>
      </c>
      <c r="U48" s="29">
        <f t="shared" ca="1" si="16"/>
        <v>-164.2323069994587</v>
      </c>
      <c r="V48" s="29">
        <f t="shared" ca="1" si="16"/>
        <v>-161.70088571037866</v>
      </c>
      <c r="W48" s="29">
        <f t="shared" ca="1" si="16"/>
        <v>3.5997807003776541</v>
      </c>
      <c r="X48" s="29">
        <f t="shared" ca="1" si="16"/>
        <v>6.5105617347073279</v>
      </c>
      <c r="Y48" s="29">
        <f t="shared" ca="1" si="16"/>
        <v>67.829766525831417</v>
      </c>
      <c r="Z48" s="29">
        <f t="shared" ca="1" si="16"/>
        <v>48.676893322172461</v>
      </c>
      <c r="AA48" s="29">
        <f t="shared" ca="1" si="16"/>
        <v>24.735735527080134</v>
      </c>
      <c r="AB48" s="29">
        <f t="shared" ca="1" si="16"/>
        <v>30.609274308608494</v>
      </c>
      <c r="AC48" s="29">
        <f t="shared" ca="1" si="16"/>
        <v>46.36300087339734</v>
      </c>
      <c r="AD48" s="29">
        <f t="shared" ca="1" si="16"/>
        <v>57.769662382903626</v>
      </c>
      <c r="AE48" s="29">
        <f t="shared" ca="1" si="16"/>
        <v>25.977426564433379</v>
      </c>
      <c r="AF48" s="29">
        <f t="shared" ca="1" si="16"/>
        <v>40.243310947513443</v>
      </c>
      <c r="AG48" s="29">
        <f t="shared" ca="1" si="16"/>
        <v>35.617798914888525</v>
      </c>
      <c r="AH48"/>
      <c r="AI48"/>
      <c r="AJ48"/>
      <c r="AK48"/>
      <c r="AL48"/>
      <c r="AM48"/>
      <c r="AN48"/>
      <c r="AO48"/>
      <c r="AP48"/>
      <c r="AQ48"/>
      <c r="AR48"/>
      <c r="AS48"/>
      <c r="AT48"/>
      <c r="AU48"/>
      <c r="AV48"/>
    </row>
    <row r="49" spans="1:48">
      <c r="E49" s="12"/>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row>
    <row r="50" spans="1:48">
      <c r="E50" s="12"/>
      <c r="G50"/>
      <c r="AH50"/>
      <c r="AI50"/>
      <c r="AJ50"/>
      <c r="AK50"/>
      <c r="AL50"/>
      <c r="AM50"/>
      <c r="AN50"/>
      <c r="AO50"/>
      <c r="AP50"/>
      <c r="AQ50"/>
      <c r="AR50"/>
      <c r="AS50"/>
      <c r="AT50"/>
      <c r="AU50"/>
      <c r="AV50"/>
    </row>
    <row r="51" spans="1:48">
      <c r="E51" s="12"/>
      <c r="G51"/>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6"/>
      <c r="AH51"/>
      <c r="AI51"/>
      <c r="AJ51"/>
      <c r="AK51"/>
      <c r="AL51"/>
      <c r="AM51"/>
      <c r="AN51"/>
      <c r="AO51"/>
      <c r="AP51"/>
      <c r="AQ51"/>
      <c r="AR51"/>
      <c r="AS51"/>
      <c r="AT51"/>
      <c r="AU51"/>
      <c r="AV51"/>
    </row>
    <row r="52" spans="1:48">
      <c r="H52"/>
      <c r="I52"/>
      <c r="J52"/>
      <c r="K52"/>
      <c r="L52"/>
      <c r="M52"/>
      <c r="N52"/>
      <c r="O52"/>
      <c r="P52"/>
      <c r="Q52"/>
      <c r="R52"/>
      <c r="S52"/>
      <c r="AI52"/>
      <c r="AJ52"/>
      <c r="AK52"/>
      <c r="AL52"/>
      <c r="AM52"/>
      <c r="AN52"/>
      <c r="AO52"/>
      <c r="AP52"/>
      <c r="AQ52"/>
      <c r="AR52"/>
      <c r="AS52"/>
      <c r="AT52"/>
      <c r="AU52"/>
      <c r="AV52"/>
    </row>
    <row r="53" spans="1:48">
      <c r="H53"/>
      <c r="I53"/>
      <c r="J53"/>
      <c r="K53"/>
      <c r="L53"/>
      <c r="M53"/>
      <c r="N53"/>
      <c r="O53"/>
      <c r="P53"/>
      <c r="Q53"/>
      <c r="R53"/>
      <c r="S53"/>
      <c r="AI53"/>
      <c r="AJ53"/>
      <c r="AK53"/>
      <c r="AL53"/>
      <c r="AM53"/>
      <c r="AN53"/>
      <c r="AO53"/>
      <c r="AP53"/>
      <c r="AQ53"/>
      <c r="AR53"/>
      <c r="AS53"/>
      <c r="AT53"/>
      <c r="AU53"/>
      <c r="AV53"/>
    </row>
    <row r="54" spans="1:48">
      <c r="H54"/>
      <c r="I54"/>
      <c r="J54"/>
      <c r="K54"/>
      <c r="L54"/>
      <c r="M54"/>
      <c r="N54"/>
      <c r="O54"/>
      <c r="P54"/>
      <c r="Q54"/>
      <c r="R54"/>
      <c r="S54"/>
      <c r="AI54"/>
      <c r="AJ54"/>
      <c r="AK54"/>
      <c r="AL54"/>
      <c r="AM54"/>
      <c r="AN54"/>
      <c r="AO54"/>
      <c r="AP54"/>
      <c r="AQ54"/>
      <c r="AR54"/>
      <c r="AS54"/>
      <c r="AT54"/>
      <c r="AU54"/>
      <c r="AV54"/>
    </row>
    <row r="55" spans="1:48">
      <c r="H55"/>
      <c r="I55"/>
      <c r="J55"/>
      <c r="K55"/>
      <c r="L55"/>
      <c r="M55"/>
      <c r="N55"/>
      <c r="O55"/>
      <c r="P55"/>
      <c r="Q55"/>
      <c r="R55"/>
      <c r="S55"/>
      <c r="AI55"/>
      <c r="AJ55"/>
      <c r="AK55"/>
      <c r="AL55"/>
      <c r="AM55"/>
      <c r="AN55"/>
      <c r="AO55"/>
      <c r="AP55"/>
      <c r="AQ55"/>
      <c r="AR55"/>
      <c r="AS55"/>
      <c r="AT55"/>
      <c r="AU55"/>
      <c r="AV55"/>
    </row>
    <row r="56" spans="1:48">
      <c r="H56"/>
      <c r="I56"/>
      <c r="J56"/>
      <c r="K56"/>
      <c r="L56"/>
      <c r="M56"/>
      <c r="N56"/>
      <c r="O56"/>
      <c r="P56"/>
      <c r="Q56"/>
      <c r="R56"/>
      <c r="S56"/>
      <c r="AI56"/>
      <c r="AJ56"/>
      <c r="AK56"/>
      <c r="AL56"/>
      <c r="AM56"/>
      <c r="AN56"/>
      <c r="AO56"/>
      <c r="AP56"/>
      <c r="AQ56"/>
      <c r="AR56"/>
      <c r="AS56"/>
      <c r="AT56"/>
      <c r="AU56"/>
      <c r="AV56"/>
    </row>
    <row r="57" spans="1:48">
      <c r="AI57"/>
      <c r="AJ57"/>
      <c r="AK57"/>
      <c r="AL57"/>
      <c r="AM57"/>
      <c r="AN57"/>
      <c r="AO57"/>
      <c r="AP57"/>
      <c r="AQ57"/>
      <c r="AR57"/>
      <c r="AS57"/>
      <c r="AT57"/>
      <c r="AU57"/>
      <c r="AV57"/>
    </row>
    <row r="58" spans="1:48">
      <c r="AI58"/>
      <c r="AJ58"/>
      <c r="AK58"/>
      <c r="AL58"/>
      <c r="AM58"/>
      <c r="AN58"/>
      <c r="AO58"/>
      <c r="AP58"/>
      <c r="AQ58"/>
      <c r="AR58"/>
      <c r="AS58"/>
      <c r="AT58"/>
      <c r="AU58"/>
      <c r="AV58"/>
    </row>
    <row r="59" spans="1:48">
      <c r="AI59"/>
      <c r="AJ59"/>
      <c r="AK59"/>
      <c r="AL59"/>
      <c r="AM59"/>
      <c r="AN59"/>
      <c r="AO59"/>
      <c r="AP59"/>
      <c r="AQ59"/>
      <c r="AR59"/>
      <c r="AS59"/>
      <c r="AT59"/>
      <c r="AU59"/>
      <c r="AV59"/>
    </row>
    <row r="60" spans="1:48">
      <c r="AI60"/>
      <c r="AJ60"/>
      <c r="AK60"/>
      <c r="AL60"/>
      <c r="AM60"/>
      <c r="AN60"/>
      <c r="AO60"/>
      <c r="AP60"/>
      <c r="AQ60"/>
      <c r="AR60"/>
      <c r="AS60"/>
      <c r="AT60"/>
      <c r="AU60"/>
      <c r="AV60"/>
    </row>
    <row r="61" spans="1:48">
      <c r="AI61"/>
      <c r="AJ61"/>
      <c r="AK61"/>
      <c r="AL61"/>
      <c r="AM61"/>
      <c r="AN61"/>
      <c r="AO61"/>
      <c r="AP61"/>
      <c r="AQ61"/>
      <c r="AR61"/>
      <c r="AS61"/>
      <c r="AT61"/>
      <c r="AU61"/>
      <c r="AV61"/>
    </row>
    <row r="62" spans="1:48">
      <c r="AI62"/>
      <c r="AJ62"/>
      <c r="AK62"/>
      <c r="AL62"/>
      <c r="AM62"/>
      <c r="AN62"/>
      <c r="AO62"/>
      <c r="AP62"/>
      <c r="AQ62"/>
      <c r="AR62"/>
      <c r="AS62"/>
      <c r="AT62"/>
      <c r="AU62"/>
      <c r="AV62"/>
    </row>
    <row r="63" spans="1:48">
      <c r="AI63"/>
      <c r="AJ63"/>
      <c r="AK63"/>
      <c r="AL63"/>
      <c r="AM63"/>
      <c r="AN63"/>
      <c r="AO63"/>
      <c r="AP63"/>
      <c r="AQ63"/>
      <c r="AR63"/>
      <c r="AS63"/>
      <c r="AT63"/>
      <c r="AU63"/>
      <c r="AV63"/>
    </row>
    <row r="64" spans="1:48" ht="23.25">
      <c r="A64" s="63" t="s">
        <v>251</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I64"/>
      <c r="AJ64"/>
      <c r="AK64"/>
      <c r="AL64"/>
      <c r="AM64"/>
      <c r="AN64"/>
      <c r="AO64"/>
      <c r="AP64"/>
      <c r="AQ64"/>
      <c r="AR64"/>
      <c r="AS64"/>
      <c r="AT64"/>
      <c r="AU64"/>
      <c r="AV64"/>
    </row>
    <row r="65" spans="1:48">
      <c r="A65" s="11"/>
      <c r="B65"/>
      <c r="AI65"/>
      <c r="AJ65"/>
      <c r="AK65"/>
      <c r="AL65"/>
      <c r="AM65"/>
      <c r="AN65"/>
      <c r="AO65"/>
      <c r="AP65"/>
      <c r="AQ65"/>
      <c r="AR65"/>
      <c r="AS65"/>
      <c r="AT65"/>
      <c r="AU65"/>
      <c r="AV65"/>
    </row>
    <row r="66" spans="1:48">
      <c r="AI66"/>
      <c r="AJ66"/>
      <c r="AK66"/>
      <c r="AL66"/>
      <c r="AM66"/>
      <c r="AN66"/>
      <c r="AO66"/>
      <c r="AP66"/>
      <c r="AQ66"/>
      <c r="AR66"/>
      <c r="AS66"/>
      <c r="AT66"/>
      <c r="AU66"/>
      <c r="AV66"/>
    </row>
    <row r="67" spans="1:48">
      <c r="G67"/>
      <c r="H67" s="6" t="s">
        <v>269</v>
      </c>
      <c r="I67" s="7" t="s">
        <v>29</v>
      </c>
      <c r="J67" s="7" t="s">
        <v>30</v>
      </c>
      <c r="K67" s="7" t="s">
        <v>31</v>
      </c>
      <c r="L67" s="7" t="s">
        <v>32</v>
      </c>
      <c r="M67" s="7" t="s">
        <v>33</v>
      </c>
      <c r="N67" s="7" t="s">
        <v>34</v>
      </c>
      <c r="O67" s="7" t="s">
        <v>35</v>
      </c>
      <c r="P67" s="7" t="s">
        <v>36</v>
      </c>
      <c r="Q67" s="7" t="s">
        <v>37</v>
      </c>
      <c r="R67" s="7" t="s">
        <v>38</v>
      </c>
      <c r="S67" s="7" t="s">
        <v>39</v>
      </c>
      <c r="T67" s="7" t="s">
        <v>40</v>
      </c>
      <c r="U67" s="7" t="s">
        <v>41</v>
      </c>
      <c r="V67" s="7" t="s">
        <v>42</v>
      </c>
      <c r="W67" s="7" t="s">
        <v>43</v>
      </c>
      <c r="X67" s="7" t="s">
        <v>44</v>
      </c>
      <c r="Y67" s="7" t="s">
        <v>70</v>
      </c>
      <c r="Z67" s="7" t="s">
        <v>71</v>
      </c>
      <c r="AA67" s="7" t="s">
        <v>72</v>
      </c>
      <c r="AB67" s="7" t="s">
        <v>73</v>
      </c>
      <c r="AC67" s="7" t="s">
        <v>88</v>
      </c>
      <c r="AD67" s="7" t="s">
        <v>89</v>
      </c>
      <c r="AE67" s="7" t="s">
        <v>92</v>
      </c>
      <c r="AF67" s="7" t="s">
        <v>93</v>
      </c>
      <c r="AG67" s="7" t="s">
        <v>198</v>
      </c>
      <c r="AI67"/>
      <c r="AJ67"/>
      <c r="AK67"/>
      <c r="AL67"/>
      <c r="AM67"/>
      <c r="AN67"/>
      <c r="AO67"/>
      <c r="AP67"/>
      <c r="AQ67"/>
      <c r="AR67"/>
      <c r="AS67"/>
      <c r="AT67"/>
      <c r="AU67"/>
      <c r="AV67"/>
    </row>
    <row r="68" spans="1:48">
      <c r="E68" s="12" t="str">
        <f>H68</f>
        <v>Emissions</v>
      </c>
      <c r="G68"/>
      <c r="H68" s="13" t="s">
        <v>195</v>
      </c>
      <c r="I68" s="29">
        <f ca="1">(SUMIFS(OFFSET(INDIRECT("'"&amp;$E$1 &amp; "_"&amp;$E68 &amp; " Cost'!C:C"), 0, I$1), INDIRECT("'"&amp;$E$1 &amp; "_"&amp;$E68 &amp; " Cost'!A:A"), "NEM")-SUMIFS(OFFSET(INDIRECT("'"&amp;$C$1 &amp; "_"&amp;$E68 &amp; " Cost'!C:C"), 0, I$1), INDIRECT("'"&amp;$C$1 &amp; "_"&amp;$E68 &amp; " Cost'!A:A"), "NEM"))/1000</f>
        <v>-53.669382008412853</v>
      </c>
      <c r="J68" s="29">
        <f ca="1">I68+(SUMIFS(OFFSET(INDIRECT("'"&amp;$E$1 &amp; "_"&amp;$E68 &amp; " Cost'!C:C"), 0, J$1), INDIRECT("'"&amp;$E$1 &amp; "_"&amp;$E68 &amp; " Cost'!A:A"), "NEM")-SUMIFS(OFFSET(INDIRECT("'"&amp;$C$1 &amp; "_"&amp;$E68 &amp; " Cost'!C:C"), 0, J$1), INDIRECT("'"&amp;$C$1 &amp; "_"&amp;$E68 &amp; " Cost'!A:A"), "NEM"))/1000</f>
        <v>-91.743867088332763</v>
      </c>
      <c r="K68" s="29">
        <f t="shared" ref="K68:AG68" ca="1" si="17">J68+(SUMIFS(OFFSET(INDIRECT("'"&amp;$E$1 &amp; "_"&amp;$E68 &amp; " Cost'!C:C"), 0, K$1), INDIRECT("'"&amp;$E$1 &amp; "_"&amp;$E68 &amp; " Cost'!A:A"), "NEM")-SUMIFS(OFFSET(INDIRECT("'"&amp;$C$1 &amp; "_"&amp;$E68 &amp; " Cost'!C:C"), 0, K$1), INDIRECT("'"&amp;$C$1 &amp; "_"&amp;$E68 &amp; " Cost'!A:A"), "NEM"))/1000</f>
        <v>-135.07143801441509</v>
      </c>
      <c r="L68" s="29">
        <f t="shared" ca="1" si="17"/>
        <v>-184.91424183100602</v>
      </c>
      <c r="M68" s="29">
        <f t="shared" ca="1" si="17"/>
        <v>-186.93646349022725</v>
      </c>
      <c r="N68" s="29">
        <f t="shared" ca="1" si="17"/>
        <v>-194.37812862763184</v>
      </c>
      <c r="O68" s="29">
        <f t="shared" ca="1" si="17"/>
        <v>-184.32641705514681</v>
      </c>
      <c r="P68" s="29">
        <f t="shared" ca="1" si="17"/>
        <v>-184.3221120536947</v>
      </c>
      <c r="Q68" s="29">
        <f t="shared" ca="1" si="17"/>
        <v>-102.171128593375</v>
      </c>
      <c r="R68" s="29">
        <f t="shared" ca="1" si="17"/>
        <v>-111.27853116136326</v>
      </c>
      <c r="S68" s="29">
        <f t="shared" ca="1" si="17"/>
        <v>-56.300750005040108</v>
      </c>
      <c r="T68" s="29">
        <f t="shared" ca="1" si="17"/>
        <v>-17.079727174669991</v>
      </c>
      <c r="U68" s="29">
        <f t="shared" ca="1" si="17"/>
        <v>-181.31203417412868</v>
      </c>
      <c r="V68" s="29">
        <f t="shared" ca="1" si="17"/>
        <v>-343.01291988450737</v>
      </c>
      <c r="W68" s="29">
        <f t="shared" ca="1" si="17"/>
        <v>-339.4131391841297</v>
      </c>
      <c r="X68" s="29">
        <f t="shared" ca="1" si="17"/>
        <v>-332.90257744942238</v>
      </c>
      <c r="Y68" s="29">
        <f t="shared" ca="1" si="17"/>
        <v>-265.07281092359096</v>
      </c>
      <c r="Z68" s="29">
        <f t="shared" ca="1" si="17"/>
        <v>-216.39591760141849</v>
      </c>
      <c r="AA68" s="29">
        <f t="shared" ca="1" si="17"/>
        <v>-191.66018207433837</v>
      </c>
      <c r="AB68" s="29">
        <f t="shared" ca="1" si="17"/>
        <v>-161.05090776572987</v>
      </c>
      <c r="AC68" s="29">
        <f t="shared" ca="1" si="17"/>
        <v>-114.68790689233253</v>
      </c>
      <c r="AD68" s="29">
        <f t="shared" ca="1" si="17"/>
        <v>-56.918244509428909</v>
      </c>
      <c r="AE68" s="29">
        <f t="shared" ca="1" si="17"/>
        <v>-30.94081794499553</v>
      </c>
      <c r="AF68" s="29">
        <f t="shared" ca="1" si="17"/>
        <v>9.3024930025179131</v>
      </c>
      <c r="AG68" s="29">
        <f t="shared" ca="1" si="17"/>
        <v>44.920291917406438</v>
      </c>
      <c r="AH68"/>
      <c r="AI68"/>
      <c r="AJ68"/>
      <c r="AK68"/>
      <c r="AL68"/>
      <c r="AM68"/>
      <c r="AN68"/>
      <c r="AO68"/>
      <c r="AP68"/>
      <c r="AQ68"/>
      <c r="AR68"/>
      <c r="AS68"/>
      <c r="AT68"/>
      <c r="AU68"/>
      <c r="AV68"/>
    </row>
    <row r="69" spans="1:48">
      <c r="E69" s="12" t="e">
        <f>#REF!</f>
        <v>#REF!</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row>
    <row r="70" spans="1:48">
      <c r="E70" s="12"/>
      <c r="G70"/>
      <c r="AH70"/>
      <c r="AI70"/>
      <c r="AJ70"/>
      <c r="AK70"/>
      <c r="AL70"/>
      <c r="AM70"/>
      <c r="AN70"/>
      <c r="AO70"/>
      <c r="AP70"/>
      <c r="AQ70"/>
      <c r="AR70"/>
      <c r="AS70"/>
      <c r="AT70"/>
      <c r="AU70"/>
      <c r="AV70"/>
    </row>
    <row r="71" spans="1:48">
      <c r="E71" s="12"/>
      <c r="G71"/>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6"/>
      <c r="AH71"/>
      <c r="AI71"/>
      <c r="AJ71"/>
      <c r="AK71"/>
      <c r="AL71"/>
      <c r="AM71"/>
      <c r="AN71"/>
      <c r="AO71"/>
      <c r="AP71"/>
      <c r="AQ71"/>
      <c r="AR71"/>
      <c r="AS71"/>
      <c r="AT71"/>
      <c r="AU71"/>
      <c r="AV71"/>
    </row>
    <row r="72" spans="1:48">
      <c r="H72"/>
      <c r="I72"/>
      <c r="J72"/>
      <c r="K72"/>
      <c r="L72"/>
      <c r="M72"/>
      <c r="N72"/>
      <c r="O72"/>
      <c r="P72"/>
      <c r="Q72"/>
      <c r="R72"/>
      <c r="S72"/>
      <c r="AI72"/>
      <c r="AJ72"/>
      <c r="AK72"/>
      <c r="AL72"/>
      <c r="AM72"/>
      <c r="AN72"/>
      <c r="AO72"/>
      <c r="AP72"/>
      <c r="AQ72"/>
      <c r="AR72"/>
      <c r="AS72"/>
      <c r="AT72"/>
      <c r="AU72"/>
      <c r="AV72"/>
    </row>
    <row r="73" spans="1:48">
      <c r="H73"/>
      <c r="I73"/>
      <c r="J73"/>
      <c r="K73"/>
      <c r="L73"/>
      <c r="M73"/>
      <c r="N73"/>
      <c r="O73"/>
      <c r="P73"/>
      <c r="Q73"/>
      <c r="R73"/>
      <c r="S73"/>
      <c r="AI73"/>
      <c r="AJ73"/>
      <c r="AK73"/>
      <c r="AL73"/>
      <c r="AM73"/>
      <c r="AN73"/>
      <c r="AO73"/>
      <c r="AP73"/>
      <c r="AQ73"/>
      <c r="AR73"/>
      <c r="AS73"/>
      <c r="AT73"/>
      <c r="AU73"/>
      <c r="AV73"/>
    </row>
    <row r="74" spans="1:48">
      <c r="H74"/>
      <c r="I74"/>
      <c r="J74"/>
      <c r="K74"/>
      <c r="L74"/>
      <c r="M74"/>
      <c r="N74"/>
      <c r="O74"/>
      <c r="P74"/>
      <c r="Q74"/>
      <c r="R74"/>
      <c r="S74"/>
      <c r="AI74"/>
      <c r="AJ74"/>
      <c r="AK74"/>
      <c r="AL74"/>
      <c r="AM74"/>
      <c r="AN74"/>
      <c r="AO74"/>
      <c r="AP74"/>
      <c r="AQ74"/>
      <c r="AR74"/>
      <c r="AS74"/>
      <c r="AT74"/>
      <c r="AU74"/>
      <c r="AV74"/>
    </row>
    <row r="75" spans="1:48">
      <c r="H75"/>
      <c r="I75"/>
      <c r="J75"/>
      <c r="K75"/>
      <c r="L75"/>
      <c r="M75"/>
      <c r="N75"/>
      <c r="O75"/>
      <c r="P75"/>
      <c r="Q75"/>
      <c r="R75"/>
      <c r="S75"/>
      <c r="AI75"/>
      <c r="AJ75"/>
      <c r="AK75"/>
      <c r="AL75"/>
      <c r="AM75"/>
      <c r="AN75"/>
      <c r="AO75"/>
      <c r="AP75"/>
      <c r="AQ75"/>
      <c r="AR75"/>
      <c r="AS75"/>
      <c r="AT75"/>
      <c r="AU75"/>
      <c r="AV75"/>
    </row>
    <row r="76" spans="1:48">
      <c r="H76"/>
      <c r="I76"/>
      <c r="J76"/>
      <c r="K76"/>
      <c r="L76"/>
      <c r="M76"/>
      <c r="N76"/>
      <c r="O76"/>
      <c r="P76"/>
      <c r="Q76"/>
      <c r="R76"/>
      <c r="S76"/>
      <c r="AI76"/>
      <c r="AJ76"/>
      <c r="AK76"/>
      <c r="AL76"/>
      <c r="AM76"/>
      <c r="AN76"/>
      <c r="AO76"/>
      <c r="AP76"/>
      <c r="AQ76"/>
      <c r="AR76"/>
      <c r="AS76"/>
      <c r="AT76"/>
      <c r="AU76"/>
      <c r="AV76"/>
    </row>
    <row r="77" spans="1:48">
      <c r="H77"/>
      <c r="I77"/>
      <c r="J77"/>
      <c r="K77"/>
      <c r="L77"/>
      <c r="M77"/>
      <c r="N77"/>
      <c r="O77"/>
      <c r="P77"/>
      <c r="Q77"/>
      <c r="R77"/>
      <c r="S77"/>
      <c r="AI77"/>
      <c r="AJ77"/>
      <c r="AK77"/>
      <c r="AL77"/>
      <c r="AM77"/>
      <c r="AN77"/>
      <c r="AO77"/>
      <c r="AP77"/>
      <c r="AQ77"/>
      <c r="AR77"/>
      <c r="AS77"/>
      <c r="AT77"/>
      <c r="AU77"/>
      <c r="AV77"/>
    </row>
    <row r="78" spans="1:48">
      <c r="H78"/>
      <c r="I78"/>
      <c r="J78"/>
      <c r="K78"/>
      <c r="L78"/>
      <c r="M78"/>
      <c r="N78"/>
      <c r="O78"/>
      <c r="P78"/>
      <c r="Q78"/>
      <c r="R78"/>
      <c r="S78"/>
      <c r="AI78"/>
      <c r="AJ78"/>
      <c r="AK78"/>
      <c r="AL78"/>
      <c r="AM78"/>
      <c r="AN78"/>
      <c r="AO78"/>
      <c r="AP78"/>
      <c r="AQ78"/>
      <c r="AR78"/>
      <c r="AS78"/>
      <c r="AT78"/>
      <c r="AU78"/>
      <c r="AV78"/>
    </row>
    <row r="79" spans="1:48">
      <c r="H79"/>
      <c r="I79"/>
      <c r="J79"/>
      <c r="K79"/>
      <c r="L79"/>
      <c r="M79"/>
      <c r="N79"/>
      <c r="O79"/>
      <c r="P79"/>
      <c r="Q79"/>
      <c r="R79"/>
      <c r="S79"/>
      <c r="AI79"/>
      <c r="AJ79"/>
      <c r="AK79"/>
      <c r="AL79"/>
      <c r="AM79"/>
      <c r="AN79"/>
      <c r="AO79"/>
      <c r="AP79"/>
      <c r="AQ79"/>
      <c r="AR79"/>
      <c r="AS79"/>
      <c r="AT79"/>
      <c r="AU79"/>
      <c r="AV79"/>
    </row>
    <row r="80" spans="1:48">
      <c r="AI80"/>
      <c r="AJ80"/>
      <c r="AK80"/>
      <c r="AL80"/>
      <c r="AM80"/>
      <c r="AN80"/>
      <c r="AO80"/>
      <c r="AP80"/>
      <c r="AQ80"/>
      <c r="AR80"/>
      <c r="AS80"/>
      <c r="AT80"/>
      <c r="AU80"/>
      <c r="AV80"/>
    </row>
    <row r="81" spans="1:48" ht="23.25">
      <c r="A81" s="63" t="str">
        <f>B82&amp;" capacity difference by year"</f>
        <v>NEM capacity difference by year</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V81" s="28"/>
    </row>
    <row r="82" spans="1:48">
      <c r="A82" s="11" t="s">
        <v>76</v>
      </c>
      <c r="B82" s="4" t="s">
        <v>17</v>
      </c>
      <c r="AV82" s="28"/>
    </row>
    <row r="83" spans="1:48">
      <c r="AV83" s="28"/>
    </row>
    <row r="84" spans="1:48">
      <c r="H84" t="s">
        <v>179</v>
      </c>
      <c r="I84" s="7" t="str">
        <f t="shared" ref="I84:AG84" si="18">I6</f>
        <v>2026-27</v>
      </c>
      <c r="J84" s="7" t="str">
        <f t="shared" si="18"/>
        <v>2027-28</v>
      </c>
      <c r="K84" s="7" t="str">
        <f t="shared" si="18"/>
        <v>2028-29</v>
      </c>
      <c r="L84" s="7" t="str">
        <f t="shared" si="18"/>
        <v>2029-30</v>
      </c>
      <c r="M84" s="7" t="str">
        <f t="shared" si="18"/>
        <v>2030-31</v>
      </c>
      <c r="N84" s="7" t="str">
        <f t="shared" si="18"/>
        <v>2031-32</v>
      </c>
      <c r="O84" s="7" t="str">
        <f t="shared" si="18"/>
        <v>2032-33</v>
      </c>
      <c r="P84" s="7" t="str">
        <f t="shared" si="18"/>
        <v>2033-34</v>
      </c>
      <c r="Q84" s="7" t="str">
        <f t="shared" si="18"/>
        <v>2034-35</v>
      </c>
      <c r="R84" s="7" t="str">
        <f t="shared" si="18"/>
        <v>2035-36</v>
      </c>
      <c r="S84" s="7" t="str">
        <f t="shared" si="18"/>
        <v>2036-37</v>
      </c>
      <c r="T84" s="7" t="str">
        <f t="shared" si="18"/>
        <v>2037-38</v>
      </c>
      <c r="U84" s="7" t="str">
        <f t="shared" si="18"/>
        <v>2038-39</v>
      </c>
      <c r="V84" s="7" t="str">
        <f t="shared" si="18"/>
        <v>2039-40</v>
      </c>
      <c r="W84" s="7" t="str">
        <f t="shared" si="18"/>
        <v>2040-41</v>
      </c>
      <c r="X84" s="7" t="str">
        <f t="shared" si="18"/>
        <v>2041-42</v>
      </c>
      <c r="Y84" s="7" t="str">
        <f t="shared" si="18"/>
        <v>2042-43</v>
      </c>
      <c r="Z84" s="7" t="str">
        <f t="shared" si="18"/>
        <v>2043-44</v>
      </c>
      <c r="AA84" s="7" t="str">
        <f t="shared" si="18"/>
        <v>2044-45</v>
      </c>
      <c r="AB84" s="7" t="str">
        <f t="shared" si="18"/>
        <v>2045-46</v>
      </c>
      <c r="AC84" s="7" t="str">
        <f t="shared" si="18"/>
        <v>2046-47</v>
      </c>
      <c r="AD84" s="7" t="str">
        <f t="shared" si="18"/>
        <v>2047-48</v>
      </c>
      <c r="AE84" s="7" t="str">
        <f t="shared" si="18"/>
        <v>2048-49</v>
      </c>
      <c r="AF84" s="7" t="str">
        <f t="shared" si="18"/>
        <v>2049-50</v>
      </c>
      <c r="AG84" s="7" t="str">
        <f t="shared" si="18"/>
        <v>2050-51</v>
      </c>
      <c r="AV84" s="28"/>
    </row>
    <row r="85" spans="1:48">
      <c r="H85" s="13" t="s">
        <v>1</v>
      </c>
      <c r="I85" s="25">
        <f t="shared" ref="I85:R96" ca="1" si="19">(-SUMIFS(OFFSET(INDIRECT("'"&amp;$E$1 &amp; "_Capacity'!C:C"), 0, I$1), INDIRECT("'"&amp;$E$1 &amp; "_Capacity'!B:B"),$H85, INDIRECT("'"&amp;$E$1 &amp; "_Capacity'!A:A"),$B$82) +SUMIFS(OFFSET(INDIRECT("'"&amp;$C$1 &amp; "_Capacity'!C:C"), 0, I$1), INDIRECT("'"&amp;$C$1 &amp; "_Capacity'!B:B"),$H85, INDIRECT("'"&amp;$C$1 &amp; "_Capacity'!A:A"),$B$82)) / 1000</f>
        <v>0</v>
      </c>
      <c r="J85" s="25">
        <f t="shared" ca="1" si="19"/>
        <v>0</v>
      </c>
      <c r="K85" s="25">
        <f t="shared" ca="1" si="19"/>
        <v>0.18900275173657063</v>
      </c>
      <c r="L85" s="25">
        <f t="shared" ca="1" si="19"/>
        <v>0.29630139147131923</v>
      </c>
      <c r="M85" s="25">
        <f t="shared" ca="1" si="19"/>
        <v>0.29630154148260951</v>
      </c>
      <c r="N85" s="25">
        <f t="shared" ca="1" si="19"/>
        <v>0.25673276150036961</v>
      </c>
      <c r="O85" s="25">
        <f t="shared" ca="1" si="19"/>
        <v>0.25673276151723984</v>
      </c>
      <c r="P85" s="25">
        <f t="shared" ca="1" si="19"/>
        <v>0.21532442132252072</v>
      </c>
      <c r="Q85" s="25">
        <f t="shared" ca="1" si="19"/>
        <v>7.9367187136249864E-2</v>
      </c>
      <c r="R85" s="25">
        <f t="shared" ca="1" si="19"/>
        <v>0.27915942713843972</v>
      </c>
      <c r="S85" s="25">
        <f t="shared" ref="S85:AG96" ca="1" si="20">(-SUMIFS(OFFSET(INDIRECT("'"&amp;$E$1 &amp; "_Capacity'!C:C"), 0, S$1), INDIRECT("'"&amp;$E$1 &amp; "_Capacity'!B:B"),$H85, INDIRECT("'"&amp;$E$1 &amp; "_Capacity'!A:A"),$B$82) +SUMIFS(OFFSET(INDIRECT("'"&amp;$C$1 &amp; "_Capacity'!C:C"), 0, S$1), INDIRECT("'"&amp;$C$1 &amp; "_Capacity'!B:B"),$H85, INDIRECT("'"&amp;$C$1 &amp; "_Capacity'!A:A"),$B$82)) / 1000</f>
        <v>7.9366965252089819E-2</v>
      </c>
      <c r="T85" s="25">
        <f t="shared" ca="1" si="20"/>
        <v>7.9366965275210075E-2</v>
      </c>
      <c r="U85" s="25">
        <f t="shared" ca="1" si="20"/>
        <v>0.72047635363864992</v>
      </c>
      <c r="V85" s="25">
        <f t="shared" ca="1" si="20"/>
        <v>0.72047635371512975</v>
      </c>
      <c r="W85" s="25">
        <f t="shared" ca="1" si="20"/>
        <v>0.1819863943405701</v>
      </c>
      <c r="X85" s="25">
        <f t="shared" ca="1" si="20"/>
        <v>0.181986394357734</v>
      </c>
      <c r="Y85" s="25">
        <f t="shared" ca="1" si="20"/>
        <v>0</v>
      </c>
      <c r="Z85" s="25">
        <f t="shared" ca="1" si="20"/>
        <v>0</v>
      </c>
      <c r="AA85" s="25">
        <f t="shared" ca="1" si="20"/>
        <v>0</v>
      </c>
      <c r="AB85" s="25">
        <f t="shared" ca="1" si="20"/>
        <v>0</v>
      </c>
      <c r="AC85" s="25">
        <f t="shared" ca="1" si="20"/>
        <v>0</v>
      </c>
      <c r="AD85" s="25">
        <f t="shared" ca="1" si="20"/>
        <v>0</v>
      </c>
      <c r="AE85" s="25">
        <f t="shared" ca="1" si="20"/>
        <v>0</v>
      </c>
      <c r="AF85" s="25">
        <f t="shared" ca="1" si="20"/>
        <v>0</v>
      </c>
      <c r="AG85" s="25">
        <f t="shared" ca="1" si="20"/>
        <v>0</v>
      </c>
      <c r="AV85" s="28"/>
    </row>
    <row r="86" spans="1:48">
      <c r="H86" s="13" t="s">
        <v>11</v>
      </c>
      <c r="I86" s="25">
        <f t="shared" ca="1" si="19"/>
        <v>0</v>
      </c>
      <c r="J86" s="25">
        <f t="shared" ca="1" si="19"/>
        <v>0</v>
      </c>
      <c r="K86" s="25">
        <f t="shared" ca="1" si="19"/>
        <v>5.9999999848514558E-8</v>
      </c>
      <c r="L86" s="25">
        <f t="shared" ca="1" si="19"/>
        <v>0</v>
      </c>
      <c r="M86" s="25">
        <f t="shared" ca="1" si="19"/>
        <v>-7.2189390000000006E-2</v>
      </c>
      <c r="N86" s="25">
        <f t="shared" ca="1" si="19"/>
        <v>0</v>
      </c>
      <c r="O86" s="25">
        <f t="shared" ca="1" si="19"/>
        <v>0</v>
      </c>
      <c r="P86" s="25">
        <f t="shared" ca="1" si="19"/>
        <v>0</v>
      </c>
      <c r="Q86" s="25">
        <f t="shared" ca="1" si="19"/>
        <v>0</v>
      </c>
      <c r="R86" s="25">
        <f t="shared" ca="1" si="19"/>
        <v>0</v>
      </c>
      <c r="S86" s="25">
        <f t="shared" ca="1" si="20"/>
        <v>0</v>
      </c>
      <c r="T86" s="25">
        <f t="shared" ca="1" si="20"/>
        <v>0</v>
      </c>
      <c r="U86" s="25">
        <f t="shared" ca="1" si="20"/>
        <v>0</v>
      </c>
      <c r="V86" s="25">
        <f t="shared" ca="1" si="20"/>
        <v>0</v>
      </c>
      <c r="W86" s="25">
        <f t="shared" ca="1" si="20"/>
        <v>0</v>
      </c>
      <c r="X86" s="25">
        <f t="shared" ca="1" si="20"/>
        <v>0</v>
      </c>
      <c r="Y86" s="25">
        <f t="shared" ca="1" si="20"/>
        <v>0</v>
      </c>
      <c r="Z86" s="25">
        <f t="shared" ca="1" si="20"/>
        <v>0</v>
      </c>
      <c r="AA86" s="25">
        <f t="shared" ca="1" si="20"/>
        <v>0</v>
      </c>
      <c r="AB86" s="25">
        <f t="shared" ca="1" si="20"/>
        <v>0</v>
      </c>
      <c r="AC86" s="25">
        <f t="shared" ca="1" si="20"/>
        <v>0</v>
      </c>
      <c r="AD86" s="25">
        <f t="shared" ca="1" si="20"/>
        <v>0</v>
      </c>
      <c r="AE86" s="25">
        <f t="shared" ca="1" si="20"/>
        <v>0</v>
      </c>
      <c r="AF86" s="25">
        <f t="shared" ca="1" si="20"/>
        <v>0</v>
      </c>
      <c r="AG86" s="25">
        <f t="shared" ca="1" si="20"/>
        <v>0</v>
      </c>
      <c r="AV86" s="28"/>
    </row>
    <row r="87" spans="1:48">
      <c r="H87" s="13" t="s">
        <v>7</v>
      </c>
      <c r="I87" s="25">
        <f t="shared" ca="1" si="19"/>
        <v>0</v>
      </c>
      <c r="J87" s="25">
        <f t="shared" ca="1" si="19"/>
        <v>0</v>
      </c>
      <c r="K87" s="25">
        <f t="shared" ca="1" si="19"/>
        <v>0</v>
      </c>
      <c r="L87" s="25">
        <f t="shared" ca="1" si="19"/>
        <v>0</v>
      </c>
      <c r="M87" s="25">
        <f t="shared" ca="1" si="19"/>
        <v>0</v>
      </c>
      <c r="N87" s="25">
        <f t="shared" ca="1" si="19"/>
        <v>0</v>
      </c>
      <c r="O87" s="25">
        <f t="shared" ca="1" si="19"/>
        <v>0</v>
      </c>
      <c r="P87" s="25">
        <f t="shared" ca="1" si="19"/>
        <v>0</v>
      </c>
      <c r="Q87" s="25">
        <f t="shared" ca="1" si="19"/>
        <v>0</v>
      </c>
      <c r="R87" s="25">
        <f t="shared" ca="1" si="19"/>
        <v>0</v>
      </c>
      <c r="S87" s="25">
        <f t="shared" ca="1" si="20"/>
        <v>0</v>
      </c>
      <c r="T87" s="25">
        <f t="shared" ca="1" si="20"/>
        <v>0</v>
      </c>
      <c r="U87" s="25">
        <f t="shared" ca="1" si="20"/>
        <v>0</v>
      </c>
      <c r="V87" s="25">
        <f t="shared" ca="1" si="20"/>
        <v>0</v>
      </c>
      <c r="W87" s="25">
        <f t="shared" ca="1" si="20"/>
        <v>0</v>
      </c>
      <c r="X87" s="25">
        <f t="shared" ca="1" si="20"/>
        <v>0</v>
      </c>
      <c r="Y87" s="25">
        <f t="shared" ca="1" si="20"/>
        <v>0</v>
      </c>
      <c r="Z87" s="25">
        <f t="shared" ca="1" si="20"/>
        <v>0</v>
      </c>
      <c r="AA87" s="25">
        <f t="shared" ca="1" si="20"/>
        <v>0</v>
      </c>
      <c r="AB87" s="25">
        <f t="shared" ca="1" si="20"/>
        <v>0</v>
      </c>
      <c r="AC87" s="25">
        <f t="shared" ca="1" si="20"/>
        <v>0</v>
      </c>
      <c r="AD87" s="25">
        <f t="shared" ca="1" si="20"/>
        <v>0</v>
      </c>
      <c r="AE87" s="25">
        <f t="shared" ca="1" si="20"/>
        <v>0</v>
      </c>
      <c r="AF87" s="25">
        <f t="shared" ca="1" si="20"/>
        <v>0</v>
      </c>
      <c r="AG87" s="25">
        <f t="shared" ca="1" si="20"/>
        <v>-1.0360363000927464E-7</v>
      </c>
      <c r="AV87" s="28"/>
    </row>
    <row r="88" spans="1:48">
      <c r="H88" s="13" t="s">
        <v>12</v>
      </c>
      <c r="I88" s="25">
        <f t="shared" ca="1" si="19"/>
        <v>0</v>
      </c>
      <c r="J88" s="25">
        <f t="shared" ca="1" si="19"/>
        <v>0</v>
      </c>
      <c r="K88" s="25">
        <f t="shared" ca="1" si="19"/>
        <v>0</v>
      </c>
      <c r="L88" s="25">
        <f t="shared" ca="1" si="19"/>
        <v>0</v>
      </c>
      <c r="M88" s="25">
        <f t="shared" ca="1" si="19"/>
        <v>0</v>
      </c>
      <c r="N88" s="25">
        <f t="shared" ca="1" si="19"/>
        <v>0</v>
      </c>
      <c r="O88" s="25">
        <f t="shared" ca="1" si="19"/>
        <v>0</v>
      </c>
      <c r="P88" s="25">
        <f t="shared" ca="1" si="19"/>
        <v>0</v>
      </c>
      <c r="Q88" s="25">
        <f t="shared" ca="1" si="19"/>
        <v>0</v>
      </c>
      <c r="R88" s="25">
        <f t="shared" ca="1" si="19"/>
        <v>0</v>
      </c>
      <c r="S88" s="25">
        <f t="shared" ca="1" si="20"/>
        <v>0</v>
      </c>
      <c r="T88" s="25">
        <f t="shared" ca="1" si="20"/>
        <v>0</v>
      </c>
      <c r="U88" s="25">
        <f t="shared" ca="1" si="20"/>
        <v>0</v>
      </c>
      <c r="V88" s="25">
        <f t="shared" ca="1" si="20"/>
        <v>0</v>
      </c>
      <c r="W88" s="25">
        <f t="shared" ca="1" si="20"/>
        <v>0</v>
      </c>
      <c r="X88" s="25">
        <f t="shared" ca="1" si="20"/>
        <v>0</v>
      </c>
      <c r="Y88" s="25">
        <f t="shared" ca="1" si="20"/>
        <v>0</v>
      </c>
      <c r="Z88" s="25">
        <f t="shared" ca="1" si="20"/>
        <v>0</v>
      </c>
      <c r="AA88" s="25">
        <f t="shared" ca="1" si="20"/>
        <v>0</v>
      </c>
      <c r="AB88" s="25">
        <f t="shared" ca="1" si="20"/>
        <v>0</v>
      </c>
      <c r="AC88" s="25">
        <f t="shared" ca="1" si="20"/>
        <v>0</v>
      </c>
      <c r="AD88" s="25">
        <f t="shared" ca="1" si="20"/>
        <v>0</v>
      </c>
      <c r="AE88" s="25">
        <f t="shared" ca="1" si="20"/>
        <v>0</v>
      </c>
      <c r="AF88" s="25">
        <f t="shared" ca="1" si="20"/>
        <v>0</v>
      </c>
      <c r="AG88" s="25">
        <f t="shared" ca="1" si="20"/>
        <v>0</v>
      </c>
      <c r="AV88" s="28"/>
    </row>
    <row r="89" spans="1:48">
      <c r="H89" s="13" t="s">
        <v>4</v>
      </c>
      <c r="I89" s="25">
        <f t="shared" ca="1" si="19"/>
        <v>0</v>
      </c>
      <c r="J89" s="25">
        <f t="shared" ca="1" si="19"/>
        <v>0</v>
      </c>
      <c r="K89" s="25">
        <f t="shared" ca="1" si="19"/>
        <v>0</v>
      </c>
      <c r="L89" s="25">
        <f t="shared" ca="1" si="19"/>
        <v>0</v>
      </c>
      <c r="M89" s="25">
        <f t="shared" ca="1" si="19"/>
        <v>0</v>
      </c>
      <c r="N89" s="25">
        <f t="shared" ca="1" si="19"/>
        <v>0</v>
      </c>
      <c r="O89" s="25">
        <f t="shared" ca="1" si="19"/>
        <v>0</v>
      </c>
      <c r="P89" s="25">
        <f t="shared" ca="1" si="19"/>
        <v>0</v>
      </c>
      <c r="Q89" s="25">
        <f t="shared" ca="1" si="19"/>
        <v>0</v>
      </c>
      <c r="R89" s="25">
        <f t="shared" ca="1" si="19"/>
        <v>-0.81182844999999992</v>
      </c>
      <c r="S89" s="25">
        <f t="shared" ca="1" si="20"/>
        <v>-0.81182844999999992</v>
      </c>
      <c r="T89" s="25">
        <f t="shared" ca="1" si="20"/>
        <v>-1.2322520938197994</v>
      </c>
      <c r="U89" s="25">
        <f t="shared" ca="1" si="20"/>
        <v>-1.2322520938231301</v>
      </c>
      <c r="V89" s="25">
        <f t="shared" ca="1" si="20"/>
        <v>-1.2488621199999999</v>
      </c>
      <c r="W89" s="25">
        <f t="shared" ca="1" si="20"/>
        <v>-1.2488621199999999</v>
      </c>
      <c r="X89" s="25">
        <f t="shared" ca="1" si="20"/>
        <v>-0.69463742999999889</v>
      </c>
      <c r="Y89" s="25">
        <f t="shared" ca="1" si="20"/>
        <v>-0.69463742999999889</v>
      </c>
      <c r="Z89" s="25">
        <f t="shared" ca="1" si="20"/>
        <v>-0.94124677499999965</v>
      </c>
      <c r="AA89" s="25">
        <f t="shared" ca="1" si="20"/>
        <v>-0.64652513</v>
      </c>
      <c r="AB89" s="25">
        <f t="shared" ca="1" si="20"/>
        <v>-0.64652513</v>
      </c>
      <c r="AC89" s="25">
        <f t="shared" ca="1" si="20"/>
        <v>-0.66292798000000219</v>
      </c>
      <c r="AD89" s="25">
        <f t="shared" ca="1" si="20"/>
        <v>-0.66292798000000219</v>
      </c>
      <c r="AE89" s="25">
        <f t="shared" ca="1" si="20"/>
        <v>-0.71824757999999933</v>
      </c>
      <c r="AF89" s="25">
        <f t="shared" ca="1" si="20"/>
        <v>-0.71824757999999933</v>
      </c>
      <c r="AG89" s="25">
        <f t="shared" ca="1" si="20"/>
        <v>-0.93534660000000081</v>
      </c>
      <c r="AV89" s="28"/>
    </row>
    <row r="90" spans="1:48">
      <c r="H90" s="13" t="s">
        <v>2</v>
      </c>
      <c r="I90" s="25">
        <f t="shared" ca="1" si="19"/>
        <v>0</v>
      </c>
      <c r="J90" s="25">
        <f t="shared" ca="1" si="19"/>
        <v>0</v>
      </c>
      <c r="K90" s="25">
        <f t="shared" ca="1" si="19"/>
        <v>0</v>
      </c>
      <c r="L90" s="25">
        <f t="shared" ca="1" si="19"/>
        <v>0</v>
      </c>
      <c r="M90" s="25">
        <f t="shared" ca="1" si="19"/>
        <v>0.33989999389648345</v>
      </c>
      <c r="N90" s="25">
        <f t="shared" ca="1" si="19"/>
        <v>0.33989999389648345</v>
      </c>
      <c r="O90" s="25">
        <f t="shared" ca="1" si="19"/>
        <v>0.33989999389648345</v>
      </c>
      <c r="P90" s="25">
        <f t="shared" ca="1" si="19"/>
        <v>0.33989999389648345</v>
      </c>
      <c r="Q90" s="25">
        <f t="shared" ca="1" si="19"/>
        <v>0.33989999389648345</v>
      </c>
      <c r="R90" s="25">
        <f t="shared" ca="1" si="19"/>
        <v>0.33989999389648345</v>
      </c>
      <c r="S90" s="25">
        <f t="shared" ca="1" si="20"/>
        <v>0.33989999389648345</v>
      </c>
      <c r="T90" s="25">
        <f t="shared" ca="1" si="20"/>
        <v>0.33989999389648345</v>
      </c>
      <c r="U90" s="25">
        <f t="shared" ca="1" si="20"/>
        <v>0.33989999389648345</v>
      </c>
      <c r="V90" s="25">
        <f t="shared" ca="1" si="20"/>
        <v>0.33989999389648345</v>
      </c>
      <c r="W90" s="25">
        <f t="shared" ca="1" si="20"/>
        <v>0.33989999389648345</v>
      </c>
      <c r="X90" s="25">
        <f t="shared" ca="1" si="20"/>
        <v>0.33989999389648345</v>
      </c>
      <c r="Y90" s="25">
        <f t="shared" ca="1" si="20"/>
        <v>0.33989999389648345</v>
      </c>
      <c r="Z90" s="25">
        <f t="shared" ca="1" si="20"/>
        <v>0.33989999389648345</v>
      </c>
      <c r="AA90" s="25">
        <f t="shared" ca="1" si="20"/>
        <v>0.33989999389648345</v>
      </c>
      <c r="AB90" s="25">
        <f t="shared" ca="1" si="20"/>
        <v>0.33989999389648345</v>
      </c>
      <c r="AC90" s="25">
        <f t="shared" ca="1" si="20"/>
        <v>0.33989999389648345</v>
      </c>
      <c r="AD90" s="25">
        <f t="shared" ca="1" si="20"/>
        <v>0.33989999389648345</v>
      </c>
      <c r="AE90" s="25">
        <f t="shared" ca="1" si="20"/>
        <v>0.33989999389648345</v>
      </c>
      <c r="AF90" s="25">
        <f t="shared" ca="1" si="20"/>
        <v>0.33989999389648345</v>
      </c>
      <c r="AG90" s="25">
        <f t="shared" ca="1" si="20"/>
        <v>0.33989999389648345</v>
      </c>
      <c r="AV90" s="28"/>
    </row>
    <row r="91" spans="1:48">
      <c r="H91" s="13" t="s">
        <v>91</v>
      </c>
      <c r="I91" s="25">
        <f t="shared" ca="1" si="19"/>
        <v>0</v>
      </c>
      <c r="J91" s="25">
        <f t="shared" ca="1" si="19"/>
        <v>0</v>
      </c>
      <c r="K91" s="25">
        <f t="shared" ca="1" si="19"/>
        <v>0</v>
      </c>
      <c r="L91" s="25">
        <f t="shared" ca="1" si="19"/>
        <v>0</v>
      </c>
      <c r="M91" s="25">
        <f t="shared" ca="1" si="19"/>
        <v>0</v>
      </c>
      <c r="N91" s="25">
        <f t="shared" ca="1" si="19"/>
        <v>0</v>
      </c>
      <c r="O91" s="25">
        <f t="shared" ca="1" si="19"/>
        <v>0</v>
      </c>
      <c r="P91" s="25">
        <f t="shared" ca="1" si="19"/>
        <v>0</v>
      </c>
      <c r="Q91" s="25">
        <f t="shared" ca="1" si="19"/>
        <v>0</v>
      </c>
      <c r="R91" s="25">
        <f t="shared" ca="1" si="19"/>
        <v>0</v>
      </c>
      <c r="S91" s="25">
        <f t="shared" ca="1" si="20"/>
        <v>0</v>
      </c>
      <c r="T91" s="25">
        <f t="shared" ca="1" si="20"/>
        <v>0</v>
      </c>
      <c r="U91" s="25">
        <f t="shared" ca="1" si="20"/>
        <v>0</v>
      </c>
      <c r="V91" s="25">
        <f t="shared" ca="1" si="20"/>
        <v>0</v>
      </c>
      <c r="W91" s="25">
        <f t="shared" ca="1" si="20"/>
        <v>0</v>
      </c>
      <c r="X91" s="25">
        <f t="shared" ca="1" si="20"/>
        <v>0</v>
      </c>
      <c r="Y91" s="25">
        <f t="shared" ca="1" si="20"/>
        <v>0</v>
      </c>
      <c r="Z91" s="25">
        <f t="shared" ca="1" si="20"/>
        <v>0</v>
      </c>
      <c r="AA91" s="25">
        <f t="shared" ca="1" si="20"/>
        <v>0</v>
      </c>
      <c r="AB91" s="25">
        <f t="shared" ca="1" si="20"/>
        <v>0</v>
      </c>
      <c r="AC91" s="25">
        <f t="shared" ca="1" si="20"/>
        <v>0</v>
      </c>
      <c r="AD91" s="25">
        <f t="shared" ca="1" si="20"/>
        <v>0</v>
      </c>
      <c r="AE91" s="25">
        <f t="shared" ca="1" si="20"/>
        <v>0</v>
      </c>
      <c r="AF91" s="25">
        <f t="shared" ca="1" si="20"/>
        <v>0</v>
      </c>
      <c r="AG91" s="25">
        <f t="shared" ca="1" si="20"/>
        <v>0</v>
      </c>
      <c r="AV91" s="28"/>
    </row>
    <row r="92" spans="1:48">
      <c r="H92" s="13" t="s">
        <v>9</v>
      </c>
      <c r="I92" s="25">
        <f t="shared" ca="1" si="19"/>
        <v>0</v>
      </c>
      <c r="J92" s="25">
        <f t="shared" ca="1" si="19"/>
        <v>9.9999999292776917E-8</v>
      </c>
      <c r="K92" s="25">
        <f t="shared" ca="1" si="19"/>
        <v>2.2439060000004247E-2</v>
      </c>
      <c r="L92" s="25">
        <f t="shared" ca="1" si="19"/>
        <v>-0.48425140581640153</v>
      </c>
      <c r="M92" s="25">
        <f t="shared" ca="1" si="19"/>
        <v>-0.48425138591975703</v>
      </c>
      <c r="N92" s="25">
        <f t="shared" ca="1" si="19"/>
        <v>-0.48425137673852442</v>
      </c>
      <c r="O92" s="25">
        <f t="shared" ca="1" si="19"/>
        <v>-7.8608008344108388E-2</v>
      </c>
      <c r="P92" s="25">
        <f t="shared" ca="1" si="19"/>
        <v>-0.40190173930487799</v>
      </c>
      <c r="Q92" s="25">
        <f t="shared" ca="1" si="19"/>
        <v>-0.51258427029899034</v>
      </c>
      <c r="R92" s="25">
        <f t="shared" ca="1" si="19"/>
        <v>-1.0408138625224819</v>
      </c>
      <c r="S92" s="25">
        <f t="shared" ca="1" si="20"/>
        <v>-0.80410571758438887</v>
      </c>
      <c r="T92" s="25">
        <f t="shared" ca="1" si="20"/>
        <v>-1.171265873409473</v>
      </c>
      <c r="U92" s="25">
        <f t="shared" ca="1" si="20"/>
        <v>-2.085247669272758</v>
      </c>
      <c r="V92" s="25">
        <f t="shared" ca="1" si="20"/>
        <v>-2.2777790508118634</v>
      </c>
      <c r="W92" s="25">
        <f t="shared" ca="1" si="20"/>
        <v>-1.3912812288323912</v>
      </c>
      <c r="X92" s="25">
        <f t="shared" ca="1" si="20"/>
        <v>-1.5952816940773118</v>
      </c>
      <c r="Y92" s="25">
        <f t="shared" ca="1" si="20"/>
        <v>-1.0777084611240788</v>
      </c>
      <c r="Z92" s="25">
        <f t="shared" ca="1" si="20"/>
        <v>-1.4406391737102531</v>
      </c>
      <c r="AA92" s="25">
        <f t="shared" ca="1" si="20"/>
        <v>-1.6446587383507068</v>
      </c>
      <c r="AB92" s="25">
        <f t="shared" ca="1" si="20"/>
        <v>-1.5781774081997573</v>
      </c>
      <c r="AC92" s="25">
        <f t="shared" ca="1" si="20"/>
        <v>-1.0997821370101155</v>
      </c>
      <c r="AD92" s="25">
        <f t="shared" ca="1" si="20"/>
        <v>-1.103066631210073</v>
      </c>
      <c r="AE92" s="25">
        <f t="shared" ca="1" si="20"/>
        <v>-1.0782814812439465</v>
      </c>
      <c r="AF92" s="25">
        <f t="shared" ca="1" si="20"/>
        <v>-1.0782817484143743</v>
      </c>
      <c r="AG92" s="25">
        <f t="shared" ca="1" si="20"/>
        <v>-1.0782820488140787</v>
      </c>
      <c r="AV92" s="28"/>
    </row>
    <row r="93" spans="1:48">
      <c r="H93" s="13" t="s">
        <v>8</v>
      </c>
      <c r="I93" s="25">
        <f t="shared" ca="1" si="19"/>
        <v>0</v>
      </c>
      <c r="J93" s="25">
        <f t="shared" ca="1" si="19"/>
        <v>0</v>
      </c>
      <c r="K93" s="25">
        <f t="shared" ca="1" si="19"/>
        <v>0</v>
      </c>
      <c r="L93" s="25">
        <f t="shared" ca="1" si="19"/>
        <v>-3.977185096385074E-2</v>
      </c>
      <c r="M93" s="25">
        <f t="shared" ca="1" si="19"/>
        <v>-3.9771850972083488E-2</v>
      </c>
      <c r="N93" s="25">
        <f t="shared" ca="1" si="19"/>
        <v>-3.9771850986115166E-2</v>
      </c>
      <c r="O93" s="25">
        <f t="shared" ca="1" si="19"/>
        <v>-3.9771850999874007E-2</v>
      </c>
      <c r="P93" s="25">
        <f t="shared" ca="1" si="19"/>
        <v>-3.9771851020763277E-2</v>
      </c>
      <c r="Q93" s="25">
        <f t="shared" ca="1" si="19"/>
        <v>-3.2079546343225955E-2</v>
      </c>
      <c r="R93" s="25">
        <f t="shared" ca="1" si="19"/>
        <v>-0.32802277985505862</v>
      </c>
      <c r="S93" s="25">
        <f t="shared" ca="1" si="20"/>
        <v>-0.28643714255942904</v>
      </c>
      <c r="T93" s="25">
        <f t="shared" ca="1" si="20"/>
        <v>-0.58230892888979002</v>
      </c>
      <c r="U93" s="25">
        <f t="shared" ca="1" si="20"/>
        <v>-0.55755328369367629</v>
      </c>
      <c r="V93" s="25">
        <f t="shared" ca="1" si="20"/>
        <v>-0.55755328481968902</v>
      </c>
      <c r="W93" s="25">
        <f t="shared" ca="1" si="20"/>
        <v>-0.42258468158999313</v>
      </c>
      <c r="X93" s="25">
        <f t="shared" ca="1" si="20"/>
        <v>-0.39127557992209039</v>
      </c>
      <c r="Y93" s="25">
        <f t="shared" ca="1" si="20"/>
        <v>-0.59092569490172897</v>
      </c>
      <c r="Z93" s="25">
        <f t="shared" ca="1" si="20"/>
        <v>-0.73141038907733313</v>
      </c>
      <c r="AA93" s="25">
        <f t="shared" ca="1" si="20"/>
        <v>-0.72229053425835443</v>
      </c>
      <c r="AB93" s="25">
        <f t="shared" ca="1" si="20"/>
        <v>-0.85159662621957255</v>
      </c>
      <c r="AC93" s="25">
        <f t="shared" ca="1" si="20"/>
        <v>-0.75388485124301952</v>
      </c>
      <c r="AD93" s="25">
        <f t="shared" ca="1" si="20"/>
        <v>-1.0528810860789235</v>
      </c>
      <c r="AE93" s="25">
        <f t="shared" ca="1" si="20"/>
        <v>-0.9483102797389511</v>
      </c>
      <c r="AF93" s="25">
        <f t="shared" ca="1" si="20"/>
        <v>-0.94400488034372387</v>
      </c>
      <c r="AG93" s="25">
        <f t="shared" ca="1" si="20"/>
        <v>-0.94400488074774325</v>
      </c>
      <c r="AV93" s="28"/>
    </row>
    <row r="94" spans="1:48">
      <c r="H94" s="13" t="s">
        <v>84</v>
      </c>
      <c r="I94" s="25">
        <f t="shared" ca="1" si="19"/>
        <v>-0.1</v>
      </c>
      <c r="J94" s="25">
        <f t="shared" ca="1" si="19"/>
        <v>-0.1</v>
      </c>
      <c r="K94" s="25">
        <f t="shared" ca="1" si="19"/>
        <v>-0.1</v>
      </c>
      <c r="L94" s="25">
        <f t="shared" ca="1" si="19"/>
        <v>-9.9999881359246506E-2</v>
      </c>
      <c r="M94" s="25">
        <f t="shared" ca="1" si="19"/>
        <v>-9.9999761367835158E-2</v>
      </c>
      <c r="N94" s="25">
        <f t="shared" ca="1" si="19"/>
        <v>-9.999988138016852E-2</v>
      </c>
      <c r="O94" s="25">
        <f t="shared" ca="1" si="19"/>
        <v>-9.9999881405772609E-2</v>
      </c>
      <c r="P94" s="25">
        <f t="shared" ca="1" si="19"/>
        <v>-0.22710956142978467</v>
      </c>
      <c r="Q94" s="25">
        <f t="shared" ca="1" si="19"/>
        <v>-0.22003542589544667</v>
      </c>
      <c r="R94" s="25">
        <f t="shared" ca="1" si="19"/>
        <v>-0.22003535591266701</v>
      </c>
      <c r="S94" s="25">
        <f t="shared" ca="1" si="20"/>
        <v>-0.22003542593976819</v>
      </c>
      <c r="T94" s="25">
        <f t="shared" ca="1" si="20"/>
        <v>-0.2200354340079648</v>
      </c>
      <c r="U94" s="25">
        <f t="shared" ca="1" si="20"/>
        <v>-0.22003543405188974</v>
      </c>
      <c r="V94" s="25">
        <f t="shared" ca="1" si="20"/>
        <v>-0.22003554034218542</v>
      </c>
      <c r="W94" s="25">
        <f t="shared" ca="1" si="20"/>
        <v>-0.22003554725669891</v>
      </c>
      <c r="X94" s="25">
        <f t="shared" ca="1" si="20"/>
        <v>-0.10295392319418534</v>
      </c>
      <c r="Y94" s="25">
        <f t="shared" ca="1" si="20"/>
        <v>-0.1029539342325661</v>
      </c>
      <c r="Z94" s="25">
        <f t="shared" ca="1" si="20"/>
        <v>-0.1029540541747192</v>
      </c>
      <c r="AA94" s="25">
        <f t="shared" ca="1" si="20"/>
        <v>-7.8416249001536931E-2</v>
      </c>
      <c r="AB94" s="25">
        <f t="shared" ca="1" si="20"/>
        <v>-7.8416267617281848E-2</v>
      </c>
      <c r="AC94" s="25">
        <f t="shared" ca="1" si="20"/>
        <v>-0.18383814287892164</v>
      </c>
      <c r="AD94" s="25">
        <f t="shared" ca="1" si="20"/>
        <v>-0.18383744166733959</v>
      </c>
      <c r="AE94" s="25">
        <f t="shared" ca="1" si="20"/>
        <v>-0.35640812572658254</v>
      </c>
      <c r="AF94" s="25">
        <f t="shared" ca="1" si="20"/>
        <v>-0.35641237120304503</v>
      </c>
      <c r="AG94" s="25">
        <f t="shared" ca="1" si="20"/>
        <v>-0.46602589035388153</v>
      </c>
      <c r="AV94" s="28"/>
    </row>
    <row r="95" spans="1:48">
      <c r="H95" s="13" t="s">
        <v>187</v>
      </c>
      <c r="I95" s="25">
        <f t="shared" ca="1" si="19"/>
        <v>0</v>
      </c>
      <c r="J95" s="25">
        <f t="shared" ca="1" si="19"/>
        <v>0</v>
      </c>
      <c r="K95" s="25">
        <f t="shared" ca="1" si="19"/>
        <v>0</v>
      </c>
      <c r="L95" s="25">
        <f t="shared" ca="1" si="19"/>
        <v>0</v>
      </c>
      <c r="M95" s="25">
        <f t="shared" ca="1" si="19"/>
        <v>0</v>
      </c>
      <c r="N95" s="25">
        <f t="shared" ca="1" si="19"/>
        <v>0</v>
      </c>
      <c r="O95" s="25">
        <f t="shared" ca="1" si="19"/>
        <v>0</v>
      </c>
      <c r="P95" s="25">
        <f t="shared" ca="1" si="19"/>
        <v>-1.0090462001244305E-7</v>
      </c>
      <c r="Q95" s="25">
        <f t="shared" ca="1" si="19"/>
        <v>-1.009050602078787E-7</v>
      </c>
      <c r="R95" s="25">
        <f t="shared" ca="1" si="19"/>
        <v>-1.0090537034557201E-7</v>
      </c>
      <c r="S95" s="25">
        <f t="shared" ca="1" si="20"/>
        <v>-1.0090574505738913E-7</v>
      </c>
      <c r="T95" s="25">
        <f t="shared" ca="1" si="20"/>
        <v>-1.0090619616676121E-7</v>
      </c>
      <c r="U95" s="25">
        <f t="shared" ca="1" si="20"/>
        <v>-1.0090639989357441E-7</v>
      </c>
      <c r="V95" s="25">
        <f t="shared" ca="1" si="20"/>
        <v>-1.00906700026826E-7</v>
      </c>
      <c r="W95" s="25">
        <f t="shared" ca="1" si="20"/>
        <v>-1.0090703017340274E-7</v>
      </c>
      <c r="X95" s="25">
        <f t="shared" ca="1" si="20"/>
        <v>-1.0090756040881387E-7</v>
      </c>
      <c r="Y95" s="25">
        <f t="shared" ca="1" si="20"/>
        <v>-1.0090817522723228E-7</v>
      </c>
      <c r="Z95" s="25">
        <f t="shared" ca="1" si="20"/>
        <v>-1.0090905016113538E-7</v>
      </c>
      <c r="AA95" s="25">
        <f t="shared" ca="1" si="20"/>
        <v>-1.0091024978464702E-7</v>
      </c>
      <c r="AB95" s="25">
        <f t="shared" ca="1" si="20"/>
        <v>-1.0091092008224222E-7</v>
      </c>
      <c r="AC95" s="25">
        <f t="shared" ca="1" si="20"/>
        <v>-1.0091214062413201E-7</v>
      </c>
      <c r="AD95" s="25">
        <f t="shared" ca="1" si="20"/>
        <v>-1.009129600788583E-7</v>
      </c>
      <c r="AE95" s="25">
        <f t="shared" ca="1" si="20"/>
        <v>-1.0091425974678714E-7</v>
      </c>
      <c r="AF95" s="25">
        <f t="shared" ca="1" si="20"/>
        <v>-1.0091560034197756E-7</v>
      </c>
      <c r="AG95" s="25">
        <f t="shared" ca="1" si="20"/>
        <v>-1.0091807052958757E-7</v>
      </c>
      <c r="AV95" s="28"/>
    </row>
    <row r="96" spans="1:48">
      <c r="H96" s="13" t="s">
        <v>15</v>
      </c>
      <c r="I96" s="25">
        <f t="shared" ca="1" si="19"/>
        <v>0</v>
      </c>
      <c r="J96" s="25">
        <f t="shared" ca="1" si="19"/>
        <v>0</v>
      </c>
      <c r="K96" s="25">
        <f t="shared" ca="1" si="19"/>
        <v>0</v>
      </c>
      <c r="L96" s="25">
        <f t="shared" ca="1" si="19"/>
        <v>0</v>
      </c>
      <c r="M96" s="25">
        <f t="shared" ca="1" si="19"/>
        <v>0</v>
      </c>
      <c r="N96" s="25">
        <f t="shared" ca="1" si="19"/>
        <v>0</v>
      </c>
      <c r="O96" s="25">
        <f t="shared" ca="1" si="19"/>
        <v>0</v>
      </c>
      <c r="P96" s="25">
        <f t="shared" ca="1" si="19"/>
        <v>0</v>
      </c>
      <c r="Q96" s="25">
        <f t="shared" ca="1" si="19"/>
        <v>0</v>
      </c>
      <c r="R96" s="25">
        <f t="shared" ca="1" si="19"/>
        <v>0</v>
      </c>
      <c r="S96" s="25">
        <f t="shared" ca="1" si="20"/>
        <v>0</v>
      </c>
      <c r="T96" s="25">
        <f t="shared" ca="1" si="20"/>
        <v>0</v>
      </c>
      <c r="U96" s="25">
        <f t="shared" ca="1" si="20"/>
        <v>0</v>
      </c>
      <c r="V96" s="25">
        <f t="shared" ca="1" si="20"/>
        <v>0</v>
      </c>
      <c r="W96" s="25">
        <f t="shared" ca="1" si="20"/>
        <v>0</v>
      </c>
      <c r="X96" s="25">
        <f t="shared" ca="1" si="20"/>
        <v>0</v>
      </c>
      <c r="Y96" s="25">
        <f t="shared" ca="1" si="20"/>
        <v>0</v>
      </c>
      <c r="Z96" s="25">
        <f t="shared" ca="1" si="20"/>
        <v>0</v>
      </c>
      <c r="AA96" s="25">
        <f t="shared" ca="1" si="20"/>
        <v>0</v>
      </c>
      <c r="AB96" s="25">
        <f t="shared" ca="1" si="20"/>
        <v>0</v>
      </c>
      <c r="AC96" s="25">
        <f t="shared" ca="1" si="20"/>
        <v>0</v>
      </c>
      <c r="AD96" s="25">
        <f t="shared" ca="1" si="20"/>
        <v>0</v>
      </c>
      <c r="AE96" s="25">
        <f t="shared" ca="1" si="20"/>
        <v>0</v>
      </c>
      <c r="AF96" s="25">
        <f t="shared" ca="1" si="20"/>
        <v>0</v>
      </c>
      <c r="AG96" s="25">
        <f t="shared" ca="1" si="20"/>
        <v>0</v>
      </c>
      <c r="AV96" s="28"/>
    </row>
    <row r="97" spans="1:48">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V97" s="28"/>
    </row>
    <row r="98" spans="1:48">
      <c r="G98"/>
      <c r="H98" s="13" t="s">
        <v>191</v>
      </c>
      <c r="I98" s="25">
        <f t="shared" ref="I98:R100" ca="1" si="21">(-SUMIFS(OFFSET(INDIRECT("'"&amp;$E$1 &amp; "_Capacity'!C:C"), 0, I$1), INDIRECT("'"&amp;$E$1 &amp; "_Capacity'!B:B"),$H98, INDIRECT("'"&amp;$E$1 &amp; "_Capacity'!A:A"),$B$82) +SUMIFS(OFFSET(INDIRECT("'"&amp;$C$1 &amp; "_Capacity'!C:C"), 0, I$1), INDIRECT("'"&amp;$C$1 &amp; "_Capacity'!B:B"),$H98, INDIRECT("'"&amp;$C$1 &amp; "_Capacity'!A:A"),$B$82)) / 1000</f>
        <v>0</v>
      </c>
      <c r="J98" s="25">
        <f t="shared" ca="1" si="21"/>
        <v>0</v>
      </c>
      <c r="K98" s="25">
        <f t="shared" ca="1" si="21"/>
        <v>0</v>
      </c>
      <c r="L98" s="25">
        <f t="shared" ca="1" si="21"/>
        <v>1.1864075713674538E-7</v>
      </c>
      <c r="M98" s="25">
        <f t="shared" ca="1" si="21"/>
        <v>2.3863216847530565E-7</v>
      </c>
      <c r="N98" s="25">
        <f t="shared" ca="1" si="21"/>
        <v>1.1861983148264699E-7</v>
      </c>
      <c r="O98" s="25">
        <f t="shared" ca="1" si="21"/>
        <v>1.1859423466376029E-7</v>
      </c>
      <c r="P98" s="25">
        <f t="shared" ca="1" si="21"/>
        <v>-0.12710956142978103</v>
      </c>
      <c r="Q98" s="25">
        <f t="shared" ca="1" si="21"/>
        <v>-0.12003542589545031</v>
      </c>
      <c r="R98" s="25">
        <f t="shared" ca="1" si="21"/>
        <v>-0.12003535591267064</v>
      </c>
      <c r="S98" s="25">
        <f t="shared" ref="S98:AG100" ca="1" si="22">(-SUMIFS(OFFSET(INDIRECT("'"&amp;$E$1 &amp; "_Capacity'!C:C"), 0, S$1), INDIRECT("'"&amp;$E$1 &amp; "_Capacity'!B:B"),$H98, INDIRECT("'"&amp;$E$1 &amp; "_Capacity'!A:A"),$B$82) +SUMIFS(OFFSET(INDIRECT("'"&amp;$C$1 &amp; "_Capacity'!C:C"), 0, S$1), INDIRECT("'"&amp;$C$1 &amp; "_Capacity'!B:B"),$H98, INDIRECT("'"&amp;$C$1 &amp; "_Capacity'!A:A"),$B$82)) / 1000</f>
        <v>-0.12003542593977182</v>
      </c>
      <c r="T98" s="25">
        <f t="shared" ca="1" si="22"/>
        <v>-0.12003543400797208</v>
      </c>
      <c r="U98" s="25">
        <f t="shared" ca="1" si="22"/>
        <v>-0.12003543405189339</v>
      </c>
      <c r="V98" s="25">
        <f t="shared" ca="1" si="22"/>
        <v>-0.12003554034218905</v>
      </c>
      <c r="W98" s="25">
        <f t="shared" ca="1" si="22"/>
        <v>-0.12003554725670619</v>
      </c>
      <c r="X98" s="25">
        <f t="shared" ca="1" si="22"/>
        <v>-2.953923194185336E-3</v>
      </c>
      <c r="Y98" s="25">
        <f t="shared" ca="1" si="22"/>
        <v>-2.9539342325660984E-3</v>
      </c>
      <c r="Z98" s="25">
        <f t="shared" ca="1" si="22"/>
        <v>-2.9540541747264796E-3</v>
      </c>
      <c r="AA98" s="25">
        <f t="shared" ca="1" si="22"/>
        <v>-7.8416249001533295E-2</v>
      </c>
      <c r="AB98" s="25">
        <f t="shared" ca="1" si="22"/>
        <v>-7.8416267617281848E-2</v>
      </c>
      <c r="AC98" s="25">
        <f t="shared" ca="1" si="22"/>
        <v>-0.18383814287892164</v>
      </c>
      <c r="AD98" s="25">
        <f t="shared" ca="1" si="22"/>
        <v>-0.18383744166733959</v>
      </c>
      <c r="AE98" s="25">
        <f t="shared" ca="1" si="22"/>
        <v>-0.35640812572658254</v>
      </c>
      <c r="AF98" s="25">
        <f t="shared" ca="1" si="22"/>
        <v>-0.35641237120304686</v>
      </c>
      <c r="AG98" s="25">
        <f t="shared" ca="1" si="22"/>
        <v>-0.46602589035388153</v>
      </c>
      <c r="AV98" s="28"/>
    </row>
    <row r="99" spans="1:48">
      <c r="H99" s="13" t="s">
        <v>188</v>
      </c>
      <c r="I99" s="25">
        <f t="shared" ca="1" si="21"/>
        <v>0</v>
      </c>
      <c r="J99" s="25">
        <f t="shared" ca="1" si="21"/>
        <v>0</v>
      </c>
      <c r="K99" s="25">
        <f t="shared" ca="1" si="21"/>
        <v>0</v>
      </c>
      <c r="L99" s="25">
        <f t="shared" ca="1" si="21"/>
        <v>0</v>
      </c>
      <c r="M99" s="25">
        <f t="shared" ca="1" si="21"/>
        <v>0</v>
      </c>
      <c r="N99" s="25">
        <f t="shared" ca="1" si="21"/>
        <v>0</v>
      </c>
      <c r="O99" s="25">
        <f t="shared" ca="1" si="21"/>
        <v>0</v>
      </c>
      <c r="P99" s="25">
        <f t="shared" ca="1" si="21"/>
        <v>-1.0090462001244305E-7</v>
      </c>
      <c r="Q99" s="25">
        <f t="shared" ca="1" si="21"/>
        <v>-1.009050602078787E-7</v>
      </c>
      <c r="R99" s="25">
        <f t="shared" ca="1" si="21"/>
        <v>-1.0090537034557201E-7</v>
      </c>
      <c r="S99" s="25">
        <f t="shared" ca="1" si="22"/>
        <v>-1.0090574505738913E-7</v>
      </c>
      <c r="T99" s="25">
        <f t="shared" ca="1" si="22"/>
        <v>-1.0090619616676121E-7</v>
      </c>
      <c r="U99" s="25">
        <f t="shared" ca="1" si="22"/>
        <v>-1.0090639989357441E-7</v>
      </c>
      <c r="V99" s="25">
        <f t="shared" ca="1" si="22"/>
        <v>-1.00906700026826E-7</v>
      </c>
      <c r="W99" s="25">
        <f t="shared" ca="1" si="22"/>
        <v>-1.0090703017340274E-7</v>
      </c>
      <c r="X99" s="25">
        <f t="shared" ca="1" si="22"/>
        <v>-1.0090756040881387E-7</v>
      </c>
      <c r="Y99" s="25">
        <f t="shared" ca="1" si="22"/>
        <v>-1.0090817522723228E-7</v>
      </c>
      <c r="Z99" s="25">
        <f t="shared" ca="1" si="22"/>
        <v>-1.0090905016113538E-7</v>
      </c>
      <c r="AA99" s="25">
        <f t="shared" ca="1" si="22"/>
        <v>-1.0091024978464702E-7</v>
      </c>
      <c r="AB99" s="25">
        <f t="shared" ca="1" si="22"/>
        <v>-1.0091092008224222E-7</v>
      </c>
      <c r="AC99" s="25">
        <f t="shared" ca="1" si="22"/>
        <v>-1.0091214062413201E-7</v>
      </c>
      <c r="AD99" s="25">
        <f t="shared" ca="1" si="22"/>
        <v>-1.009129600788583E-7</v>
      </c>
      <c r="AE99" s="25">
        <f t="shared" ca="1" si="22"/>
        <v>-1.0091425974678714E-7</v>
      </c>
      <c r="AF99" s="25">
        <f t="shared" ca="1" si="22"/>
        <v>-1.0091560034197756E-7</v>
      </c>
      <c r="AG99" s="25">
        <f t="shared" ca="1" si="22"/>
        <v>-1.0091807052958757E-7</v>
      </c>
      <c r="AV99" s="28"/>
    </row>
    <row r="100" spans="1:48">
      <c r="H100" s="13" t="s">
        <v>94</v>
      </c>
      <c r="I100" s="25">
        <f t="shared" ca="1" si="21"/>
        <v>0</v>
      </c>
      <c r="J100" s="25">
        <f t="shared" ca="1" si="21"/>
        <v>0</v>
      </c>
      <c r="K100" s="25">
        <f t="shared" ca="1" si="21"/>
        <v>0</v>
      </c>
      <c r="L100" s="25">
        <f t="shared" ca="1" si="21"/>
        <v>0</v>
      </c>
      <c r="M100" s="25">
        <f t="shared" ca="1" si="21"/>
        <v>0</v>
      </c>
      <c r="N100" s="25">
        <f t="shared" ca="1" si="21"/>
        <v>0</v>
      </c>
      <c r="O100" s="25">
        <f t="shared" ca="1" si="21"/>
        <v>0</v>
      </c>
      <c r="P100" s="25">
        <f t="shared" ca="1" si="21"/>
        <v>0</v>
      </c>
      <c r="Q100" s="25">
        <f t="shared" ca="1" si="21"/>
        <v>0</v>
      </c>
      <c r="R100" s="25">
        <f t="shared" ca="1" si="21"/>
        <v>0</v>
      </c>
      <c r="S100" s="25">
        <f t="shared" ca="1" si="22"/>
        <v>0</v>
      </c>
      <c r="T100" s="25">
        <f t="shared" ca="1" si="22"/>
        <v>0</v>
      </c>
      <c r="U100" s="25">
        <f t="shared" ca="1" si="22"/>
        <v>0</v>
      </c>
      <c r="V100" s="25">
        <f t="shared" ca="1" si="22"/>
        <v>0</v>
      </c>
      <c r="W100" s="25">
        <f t="shared" ca="1" si="22"/>
        <v>0</v>
      </c>
      <c r="X100" s="25">
        <f t="shared" ca="1" si="22"/>
        <v>0</v>
      </c>
      <c r="Y100" s="25">
        <f t="shared" ca="1" si="22"/>
        <v>0</v>
      </c>
      <c r="Z100" s="25">
        <f t="shared" ca="1" si="22"/>
        <v>0</v>
      </c>
      <c r="AA100" s="25">
        <f t="shared" ca="1" si="22"/>
        <v>0</v>
      </c>
      <c r="AB100" s="25">
        <f t="shared" ca="1" si="22"/>
        <v>0</v>
      </c>
      <c r="AC100" s="25">
        <f t="shared" ca="1" si="22"/>
        <v>0</v>
      </c>
      <c r="AD100" s="25">
        <f t="shared" ca="1" si="22"/>
        <v>0</v>
      </c>
      <c r="AE100" s="25">
        <f t="shared" ca="1" si="22"/>
        <v>0</v>
      </c>
      <c r="AF100" s="25">
        <f t="shared" ca="1" si="22"/>
        <v>0</v>
      </c>
      <c r="AG100" s="25">
        <f t="shared" ca="1" si="22"/>
        <v>0</v>
      </c>
      <c r="AV100" s="28"/>
    </row>
    <row r="101" spans="1:48">
      <c r="AV101" s="28"/>
    </row>
    <row r="102" spans="1:48">
      <c r="AV102" s="28"/>
    </row>
    <row r="103" spans="1:48" ht="23.25">
      <c r="A103" s="63" t="str">
        <f>B104&amp;" generation difference by year"</f>
        <v>NEM generation difference by year</v>
      </c>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V103" s="28"/>
    </row>
    <row r="104" spans="1:48">
      <c r="A104" s="11" t="s">
        <v>76</v>
      </c>
      <c r="B104" s="4" t="s">
        <v>17</v>
      </c>
      <c r="AV104" s="28"/>
    </row>
    <row r="105" spans="1:48">
      <c r="AV105" s="28"/>
    </row>
    <row r="106" spans="1:48">
      <c r="G106"/>
      <c r="H106" t="s">
        <v>180</v>
      </c>
      <c r="I106" s="7" t="str">
        <f t="shared" ref="I106:AG106" si="23">I6</f>
        <v>2026-27</v>
      </c>
      <c r="J106" s="7" t="str">
        <f t="shared" si="23"/>
        <v>2027-28</v>
      </c>
      <c r="K106" s="7" t="str">
        <f t="shared" si="23"/>
        <v>2028-29</v>
      </c>
      <c r="L106" s="7" t="str">
        <f t="shared" si="23"/>
        <v>2029-30</v>
      </c>
      <c r="M106" s="7" t="str">
        <f t="shared" si="23"/>
        <v>2030-31</v>
      </c>
      <c r="N106" s="7" t="str">
        <f t="shared" si="23"/>
        <v>2031-32</v>
      </c>
      <c r="O106" s="7" t="str">
        <f t="shared" si="23"/>
        <v>2032-33</v>
      </c>
      <c r="P106" s="7" t="str">
        <f t="shared" si="23"/>
        <v>2033-34</v>
      </c>
      <c r="Q106" s="7" t="str">
        <f t="shared" si="23"/>
        <v>2034-35</v>
      </c>
      <c r="R106" s="7" t="str">
        <f t="shared" si="23"/>
        <v>2035-36</v>
      </c>
      <c r="S106" s="7" t="str">
        <f t="shared" si="23"/>
        <v>2036-37</v>
      </c>
      <c r="T106" s="7" t="str">
        <f t="shared" si="23"/>
        <v>2037-38</v>
      </c>
      <c r="U106" s="7" t="str">
        <f t="shared" si="23"/>
        <v>2038-39</v>
      </c>
      <c r="V106" s="7" t="str">
        <f t="shared" si="23"/>
        <v>2039-40</v>
      </c>
      <c r="W106" s="7" t="str">
        <f t="shared" si="23"/>
        <v>2040-41</v>
      </c>
      <c r="X106" s="7" t="str">
        <f t="shared" si="23"/>
        <v>2041-42</v>
      </c>
      <c r="Y106" s="7" t="str">
        <f t="shared" si="23"/>
        <v>2042-43</v>
      </c>
      <c r="Z106" s="7" t="str">
        <f t="shared" si="23"/>
        <v>2043-44</v>
      </c>
      <c r="AA106" s="7" t="str">
        <f t="shared" si="23"/>
        <v>2044-45</v>
      </c>
      <c r="AB106" s="7" t="str">
        <f t="shared" si="23"/>
        <v>2045-46</v>
      </c>
      <c r="AC106" s="7" t="str">
        <f t="shared" si="23"/>
        <v>2046-47</v>
      </c>
      <c r="AD106" s="7" t="str">
        <f t="shared" si="23"/>
        <v>2047-48</v>
      </c>
      <c r="AE106" s="7" t="str">
        <f t="shared" si="23"/>
        <v>2048-49</v>
      </c>
      <c r="AF106" s="7" t="str">
        <f t="shared" si="23"/>
        <v>2049-50</v>
      </c>
      <c r="AG106" s="7" t="str">
        <f t="shared" si="23"/>
        <v>2050-51</v>
      </c>
      <c r="AV106" s="28"/>
    </row>
    <row r="107" spans="1:48">
      <c r="G107"/>
      <c r="H107" s="13" t="s">
        <v>1</v>
      </c>
      <c r="I107" s="25">
        <f t="shared" ref="I107:R119" ca="1" si="24">(-SUMIFS(OFFSET(INDIRECT("'"&amp;$E$1 &amp; "_Generation'!C:C"), 0, I$1), INDIRECT("'"&amp;$E$1 &amp; "_Generation'!B:B"),$H107, INDIRECT("'"&amp;$E$1 &amp; "_Generation'!A:A"),$B$104) + SUMIFS(OFFSET(INDIRECT("'"&amp;$C$1 &amp; "_Generation'!C:C"), 0, I$1), INDIRECT("'"&amp;$C$1 &amp; "_Generation'!B:B"),$H107, INDIRECT("'"&amp;$C$1 &amp; "_Generation'!A:A"),$B$104)) / 1000</f>
        <v>0.18395610000001034</v>
      </c>
      <c r="J107" s="25">
        <f t="shared" ca="1" si="24"/>
        <v>0.2699843899999978</v>
      </c>
      <c r="K107" s="25">
        <f t="shared" ca="1" si="24"/>
        <v>0.7196361594656846</v>
      </c>
      <c r="L107" s="25">
        <f t="shared" ca="1" si="24"/>
        <v>1.7426496764588846</v>
      </c>
      <c r="M107" s="25">
        <f t="shared" ca="1" si="24"/>
        <v>1.7993925458734665</v>
      </c>
      <c r="N107" s="25">
        <f t="shared" ca="1" si="24"/>
        <v>1.3072890805358002</v>
      </c>
      <c r="O107" s="25">
        <f t="shared" ca="1" si="24"/>
        <v>1.3916258677348887</v>
      </c>
      <c r="P107" s="25">
        <f t="shared" ca="1" si="24"/>
        <v>1.5238609256436466</v>
      </c>
      <c r="Q107" s="25">
        <f t="shared" ca="1" si="24"/>
        <v>0.31526336814259776</v>
      </c>
      <c r="R107" s="25">
        <f t="shared" ca="1" si="24"/>
        <v>1.2268039971301952</v>
      </c>
      <c r="S107" s="25">
        <f t="shared" ref="S107:AG119" ca="1" si="25">(-SUMIFS(OFFSET(INDIRECT("'"&amp;$E$1 &amp; "_Generation'!C:C"), 0, S$1), INDIRECT("'"&amp;$E$1 &amp; "_Generation'!B:B"),$H107, INDIRECT("'"&amp;$E$1 &amp; "_Generation'!A:A"),$B$104) + SUMIFS(OFFSET(INDIRECT("'"&amp;$C$1 &amp; "_Generation'!C:C"), 0, S$1), INDIRECT("'"&amp;$C$1 &amp; "_Generation'!B:B"),$H107, INDIRECT("'"&amp;$C$1 &amp; "_Generation'!A:A"),$B$104)) / 1000</f>
        <v>0.4051659325188775</v>
      </c>
      <c r="T107" s="25">
        <f t="shared" ca="1" si="25"/>
        <v>0.46742649622755561</v>
      </c>
      <c r="U107" s="25">
        <f t="shared" ca="1" si="25"/>
        <v>3.6339874257298561</v>
      </c>
      <c r="V107" s="25">
        <f t="shared" ca="1" si="25"/>
        <v>3.3451359932774158</v>
      </c>
      <c r="W107" s="25">
        <f t="shared" ca="1" si="25"/>
        <v>0.78285761780867547</v>
      </c>
      <c r="X107" s="25">
        <f t="shared" ca="1" si="25"/>
        <v>0.76972307883466051</v>
      </c>
      <c r="Y107" s="25">
        <f t="shared" ca="1" si="25"/>
        <v>-1.1793191686E-6</v>
      </c>
      <c r="Z107" s="25">
        <f t="shared" ca="1" si="25"/>
        <v>-9.4719525569999984E-7</v>
      </c>
      <c r="AA107" s="25">
        <f t="shared" ca="1" si="25"/>
        <v>-8.143825743E-7</v>
      </c>
      <c r="AB107" s="25">
        <f t="shared" ca="1" si="25"/>
        <v>-6.0261784120000003E-7</v>
      </c>
      <c r="AC107" s="25">
        <f t="shared" ca="1" si="25"/>
        <v>-5.9050968920000014E-7</v>
      </c>
      <c r="AD107" s="25">
        <f t="shared" ca="1" si="25"/>
        <v>-5.681506581999999E-7</v>
      </c>
      <c r="AE107" s="25">
        <f t="shared" ca="1" si="25"/>
        <v>-5.2932909249999998E-7</v>
      </c>
      <c r="AF107" s="25">
        <f t="shared" ca="1" si="25"/>
        <v>-5.4744823070000008E-7</v>
      </c>
      <c r="AG107" s="25">
        <f t="shared" ca="1" si="25"/>
        <v>-7.2675575039999995E-7</v>
      </c>
      <c r="AV107" s="28"/>
    </row>
    <row r="108" spans="1:48">
      <c r="G108"/>
      <c r="H108" s="13" t="s">
        <v>11</v>
      </c>
      <c r="I108" s="25">
        <f t="shared" ca="1" si="24"/>
        <v>0.51855950000000661</v>
      </c>
      <c r="J108" s="25">
        <f t="shared" ca="1" si="24"/>
        <v>0.25580985257615613</v>
      </c>
      <c r="K108" s="25">
        <f t="shared" ca="1" si="24"/>
        <v>9.3453139949120662E-2</v>
      </c>
      <c r="L108" s="25">
        <f t="shared" ca="1" si="24"/>
        <v>-8.1120083622239686E-2</v>
      </c>
      <c r="M108" s="25">
        <f t="shared" ca="1" si="24"/>
        <v>-0.38988292128770013</v>
      </c>
      <c r="N108" s="25">
        <f t="shared" ca="1" si="24"/>
        <v>-7.2507673380000011E-7</v>
      </c>
      <c r="O108" s="25">
        <f t="shared" ca="1" si="24"/>
        <v>-7.0050570029999973E-7</v>
      </c>
      <c r="P108" s="25">
        <f t="shared" ca="1" si="24"/>
        <v>-6.9141088940000005E-7</v>
      </c>
      <c r="Q108" s="25">
        <f t="shared" ca="1" si="24"/>
        <v>-4.6773704129999995E-7</v>
      </c>
      <c r="R108" s="25">
        <f t="shared" ca="1" si="24"/>
        <v>-1.4763171630000002E-7</v>
      </c>
      <c r="S108" s="25">
        <f t="shared" ca="1" si="25"/>
        <v>-1.158403279E-7</v>
      </c>
      <c r="T108" s="25">
        <f t="shared" ca="1" si="25"/>
        <v>-1.1453717330000001E-7</v>
      </c>
      <c r="U108" s="25">
        <f t="shared" ca="1" si="25"/>
        <v>-1.1675276930000001E-7</v>
      </c>
      <c r="V108" s="25">
        <f t="shared" ca="1" si="25"/>
        <v>-1.174510172E-7</v>
      </c>
      <c r="W108" s="25">
        <f t="shared" ca="1" si="25"/>
        <v>-1.0627961569999999E-7</v>
      </c>
      <c r="X108" s="25">
        <f t="shared" ca="1" si="25"/>
        <v>-1.018082372E-7</v>
      </c>
      <c r="Y108" s="25">
        <f t="shared" ca="1" si="25"/>
        <v>-9.8031097199999997E-8</v>
      </c>
      <c r="Z108" s="25">
        <f t="shared" ca="1" si="25"/>
        <v>-9.8222722200000006E-8</v>
      </c>
      <c r="AA108" s="25">
        <f t="shared" ca="1" si="25"/>
        <v>-9.2994643199999999E-8</v>
      </c>
      <c r="AB108" s="25">
        <f t="shared" ca="1" si="25"/>
        <v>-7.9733991600000008E-8</v>
      </c>
      <c r="AC108" s="25">
        <f t="shared" ca="1" si="25"/>
        <v>-7.9636876899999996E-8</v>
      </c>
      <c r="AD108" s="25">
        <f t="shared" ca="1" si="25"/>
        <v>0</v>
      </c>
      <c r="AE108" s="25">
        <f t="shared" ca="1" si="25"/>
        <v>0</v>
      </c>
      <c r="AF108" s="25">
        <f t="shared" ca="1" si="25"/>
        <v>0</v>
      </c>
      <c r="AG108" s="25">
        <f t="shared" ca="1" si="25"/>
        <v>0</v>
      </c>
      <c r="AV108" s="28"/>
    </row>
    <row r="109" spans="1:48">
      <c r="G109"/>
      <c r="H109" s="13" t="s">
        <v>7</v>
      </c>
      <c r="I109" s="25">
        <f t="shared" ca="1" si="24"/>
        <v>-0.58097855004618304</v>
      </c>
      <c r="J109" s="25">
        <f t="shared" ca="1" si="24"/>
        <v>-0.24603411915732476</v>
      </c>
      <c r="K109" s="25">
        <f t="shared" ca="1" si="24"/>
        <v>-0.44123510952370271</v>
      </c>
      <c r="L109" s="25">
        <f t="shared" ca="1" si="24"/>
        <v>-0.6227824643603872</v>
      </c>
      <c r="M109" s="25">
        <f t="shared" ca="1" si="24"/>
        <v>-0.35863608683943859</v>
      </c>
      <c r="N109" s="25">
        <f t="shared" ca="1" si="24"/>
        <v>-0.34750409041411512</v>
      </c>
      <c r="O109" s="25">
        <f t="shared" ca="1" si="24"/>
        <v>-0.66064121021465694</v>
      </c>
      <c r="P109" s="25">
        <f t="shared" ca="1" si="24"/>
        <v>-0.71913174731026996</v>
      </c>
      <c r="Q109" s="25">
        <f t="shared" ca="1" si="24"/>
        <v>-0.52328353671555305</v>
      </c>
      <c r="R109" s="25">
        <f t="shared" ca="1" si="24"/>
        <v>-0.57892851224218334</v>
      </c>
      <c r="S109" s="25">
        <f t="shared" ca="1" si="25"/>
        <v>-0.47247505209767043</v>
      </c>
      <c r="T109" s="25">
        <f t="shared" ca="1" si="25"/>
        <v>-0.28292871293907318</v>
      </c>
      <c r="U109" s="25">
        <f t="shared" ca="1" si="25"/>
        <v>-0.18217019754068861</v>
      </c>
      <c r="V109" s="25">
        <f t="shared" ca="1" si="25"/>
        <v>-3.5045509033779128E-2</v>
      </c>
      <c r="W109" s="25">
        <f t="shared" ca="1" si="25"/>
        <v>9.3662405929777384E-2</v>
      </c>
      <c r="X109" s="25">
        <f t="shared" ca="1" si="25"/>
        <v>-3.0464875911079617E-2</v>
      </c>
      <c r="Y109" s="25">
        <f t="shared" ca="1" si="25"/>
        <v>-2.4142059838106435E-2</v>
      </c>
      <c r="Z109" s="25">
        <f t="shared" ca="1" si="25"/>
        <v>4.1973455461948105E-2</v>
      </c>
      <c r="AA109" s="25">
        <f t="shared" ca="1" si="25"/>
        <v>2.4055591713604374E-3</v>
      </c>
      <c r="AB109" s="25">
        <f t="shared" ca="1" si="25"/>
        <v>1.1871812742081147E-2</v>
      </c>
      <c r="AC109" s="25">
        <f t="shared" ca="1" si="25"/>
        <v>5.3460658853723541E-3</v>
      </c>
      <c r="AD109" s="25">
        <f t="shared" ca="1" si="25"/>
        <v>-1.2930782859817554E-2</v>
      </c>
      <c r="AE109" s="25">
        <f t="shared" ca="1" si="25"/>
        <v>1.3620201408451521E-2</v>
      </c>
      <c r="AF109" s="25">
        <f t="shared" ca="1" si="25"/>
        <v>6.052999666087089E-3</v>
      </c>
      <c r="AG109" s="25">
        <f t="shared" ca="1" si="25"/>
        <v>1.8238741313345373E-2</v>
      </c>
      <c r="AV109" s="28"/>
    </row>
    <row r="110" spans="1:48">
      <c r="G110"/>
      <c r="H110" s="13" t="s">
        <v>12</v>
      </c>
      <c r="I110" s="25">
        <f t="shared" ca="1" si="24"/>
        <v>-6.2000000013995301E-9</v>
      </c>
      <c r="J110" s="25">
        <f t="shared" ca="1" si="24"/>
        <v>1.8286048935302972E-3</v>
      </c>
      <c r="K110" s="25">
        <f t="shared" ca="1" si="24"/>
        <v>-6.0162700000000197E-3</v>
      </c>
      <c r="L110" s="25">
        <f t="shared" ca="1" si="24"/>
        <v>-2.3517129999999952E-2</v>
      </c>
      <c r="M110" s="25">
        <f t="shared" ca="1" si="24"/>
        <v>-8.9473759999999972E-2</v>
      </c>
      <c r="N110" s="25">
        <f t="shared" ca="1" si="24"/>
        <v>-0.13823613999999998</v>
      </c>
      <c r="O110" s="25">
        <f t="shared" ca="1" si="24"/>
        <v>-0.30380651999999997</v>
      </c>
      <c r="P110" s="25">
        <f t="shared" ca="1" si="24"/>
        <v>-0.12954148000000004</v>
      </c>
      <c r="Q110" s="25">
        <f t="shared" ca="1" si="24"/>
        <v>-0.11630237999999997</v>
      </c>
      <c r="R110" s="25">
        <f t="shared" ca="1" si="24"/>
        <v>-5.2984799999999839E-3</v>
      </c>
      <c r="S110" s="25">
        <f t="shared" ca="1" si="25"/>
        <v>-1.0915329999999984E-2</v>
      </c>
      <c r="T110" s="25">
        <f t="shared" ca="1" si="25"/>
        <v>9.3373000000000275E-3</v>
      </c>
      <c r="U110" s="25">
        <f t="shared" ca="1" si="25"/>
        <v>-3.628733E-2</v>
      </c>
      <c r="V110" s="25">
        <f t="shared" ca="1" si="25"/>
        <v>7.5108799999999863E-3</v>
      </c>
      <c r="W110" s="25">
        <f t="shared" ca="1" si="25"/>
        <v>1.4985299999999882E-3</v>
      </c>
      <c r="X110" s="25">
        <f t="shared" ca="1" si="25"/>
        <v>6.0509999999999308E-4</v>
      </c>
      <c r="Y110" s="25">
        <f t="shared" ca="1" si="25"/>
        <v>5.8733699999999941E-3</v>
      </c>
      <c r="Z110" s="25">
        <f t="shared" ca="1" si="25"/>
        <v>2.0289799999999901E-3</v>
      </c>
      <c r="AA110" s="25">
        <f t="shared" ca="1" si="25"/>
        <v>1.2345400000000097E-3</v>
      </c>
      <c r="AB110" s="25">
        <f t="shared" ca="1" si="25"/>
        <v>-6.8699999999921602E-6</v>
      </c>
      <c r="AC110" s="25">
        <f t="shared" ca="1" si="25"/>
        <v>1.9557300000000171E-3</v>
      </c>
      <c r="AD110" s="25">
        <f t="shared" ca="1" si="25"/>
        <v>2.5273100000000001E-3</v>
      </c>
      <c r="AE110" s="25">
        <f t="shared" ca="1" si="25"/>
        <v>4.62680000000006E-4</v>
      </c>
      <c r="AF110" s="25">
        <f t="shared" ca="1" si="25"/>
        <v>-2.4922999999998295E-4</v>
      </c>
      <c r="AG110" s="25">
        <f t="shared" ca="1" si="25"/>
        <v>0</v>
      </c>
      <c r="AV110" s="28"/>
    </row>
    <row r="111" spans="1:48">
      <c r="G111"/>
      <c r="H111" s="13" t="s">
        <v>4</v>
      </c>
      <c r="I111" s="25">
        <f t="shared" ca="1" si="24"/>
        <v>-1.1630793037496005E-2</v>
      </c>
      <c r="J111" s="25">
        <f t="shared" ca="1" si="24"/>
        <v>6.0927889276717908E-4</v>
      </c>
      <c r="K111" s="25">
        <f t="shared" ca="1" si="24"/>
        <v>-0.13804321953083989</v>
      </c>
      <c r="L111" s="25">
        <f t="shared" ca="1" si="24"/>
        <v>-1.1111294702859622</v>
      </c>
      <c r="M111" s="25">
        <f t="shared" ca="1" si="24"/>
        <v>-1.6035210284502046</v>
      </c>
      <c r="N111" s="25">
        <f t="shared" ca="1" si="24"/>
        <v>-1.5142403227880428</v>
      </c>
      <c r="O111" s="25">
        <f t="shared" ca="1" si="24"/>
        <v>-1.477190377296014</v>
      </c>
      <c r="P111" s="25">
        <f t="shared" ca="1" si="24"/>
        <v>-1.622605347483683</v>
      </c>
      <c r="Q111" s="25">
        <f t="shared" ca="1" si="24"/>
        <v>-1.5988248939549603</v>
      </c>
      <c r="R111" s="25">
        <f t="shared" ca="1" si="24"/>
        <v>-1.0852344145468009</v>
      </c>
      <c r="S111" s="25">
        <f t="shared" ca="1" si="25"/>
        <v>-0.99058949293767096</v>
      </c>
      <c r="T111" s="25">
        <f t="shared" ca="1" si="25"/>
        <v>-1.3956279899074806</v>
      </c>
      <c r="U111" s="25">
        <f t="shared" ca="1" si="25"/>
        <v>-2.4705837328139624</v>
      </c>
      <c r="V111" s="25">
        <f t="shared" ca="1" si="25"/>
        <v>-2.2473706298798208</v>
      </c>
      <c r="W111" s="25">
        <f t="shared" ca="1" si="25"/>
        <v>-1.5084838207310385</v>
      </c>
      <c r="X111" s="25">
        <f t="shared" ca="1" si="25"/>
        <v>-1.4309315192255727</v>
      </c>
      <c r="Y111" s="25">
        <f t="shared" ca="1" si="25"/>
        <v>-1.4054197449104457</v>
      </c>
      <c r="Z111" s="25">
        <f t="shared" ca="1" si="25"/>
        <v>-1.1381384694868792</v>
      </c>
      <c r="AA111" s="25">
        <f t="shared" ca="1" si="25"/>
        <v>-0.58528559393991963</v>
      </c>
      <c r="AB111" s="25">
        <f t="shared" ca="1" si="25"/>
        <v>-0.78489563106462623</v>
      </c>
      <c r="AC111" s="25">
        <f t="shared" ca="1" si="25"/>
        <v>-1.1889095432872545</v>
      </c>
      <c r="AD111" s="25">
        <f t="shared" ca="1" si="25"/>
        <v>-1.5235596793600144</v>
      </c>
      <c r="AE111" s="25">
        <f t="shared" ca="1" si="25"/>
        <v>-0.75993022665773791</v>
      </c>
      <c r="AF111" s="25">
        <f t="shared" ca="1" si="25"/>
        <v>-1.1593207953487581</v>
      </c>
      <c r="AG111" s="25">
        <f t="shared" ca="1" si="25"/>
        <v>-1.0818240354794835</v>
      </c>
      <c r="AV111" s="28"/>
    </row>
    <row r="112" spans="1:48">
      <c r="G112"/>
      <c r="H112" s="13" t="s">
        <v>2</v>
      </c>
      <c r="I112" s="25">
        <f t="shared" ca="1" si="24"/>
        <v>-6.2721499999999653E-2</v>
      </c>
      <c r="J112" s="25">
        <f t="shared" ca="1" si="24"/>
        <v>-0.35301441499999964</v>
      </c>
      <c r="K112" s="25">
        <f t="shared" ca="1" si="24"/>
        <v>-0.32221632500000125</v>
      </c>
      <c r="L112" s="25">
        <f t="shared" ca="1" si="24"/>
        <v>2.0201509110000027</v>
      </c>
      <c r="M112" s="25">
        <f t="shared" ca="1" si="24"/>
        <v>1.3345979359999982</v>
      </c>
      <c r="N112" s="25">
        <f t="shared" ca="1" si="24"/>
        <v>1.1073929139999983</v>
      </c>
      <c r="O112" s="25">
        <f t="shared" ca="1" si="24"/>
        <v>-0.19213190000000033</v>
      </c>
      <c r="P112" s="25">
        <f t="shared" ca="1" si="24"/>
        <v>0.21293263900000239</v>
      </c>
      <c r="Q112" s="25">
        <f t="shared" ca="1" si="24"/>
        <v>1.4265119649999978</v>
      </c>
      <c r="R112" s="25">
        <f t="shared" ca="1" si="24"/>
        <v>1.2129251900000018</v>
      </c>
      <c r="S112" s="25">
        <f t="shared" ca="1" si="25"/>
        <v>0.63856553099999835</v>
      </c>
      <c r="T112" s="25">
        <f t="shared" ca="1" si="25"/>
        <v>1.4735516180000032</v>
      </c>
      <c r="U112" s="25">
        <f t="shared" ca="1" si="25"/>
        <v>1.6748888660000012</v>
      </c>
      <c r="V112" s="25">
        <f t="shared" ca="1" si="25"/>
        <v>1.4000239490000004</v>
      </c>
      <c r="W112" s="25">
        <f t="shared" ca="1" si="25"/>
        <v>1.0471138639999991</v>
      </c>
      <c r="X112" s="25">
        <f t="shared" ca="1" si="25"/>
        <v>1.1541915599999992</v>
      </c>
      <c r="Y112" s="25">
        <f t="shared" ca="1" si="25"/>
        <v>1.3014191296399986</v>
      </c>
      <c r="Z112" s="25">
        <f t="shared" ca="1" si="25"/>
        <v>1.8470984486745166</v>
      </c>
      <c r="AA112" s="25">
        <f t="shared" ca="1" si="25"/>
        <v>1.2130469036439462</v>
      </c>
      <c r="AB112" s="25">
        <f t="shared" ca="1" si="25"/>
        <v>1.622963039677028</v>
      </c>
      <c r="AC112" s="25">
        <f t="shared" ca="1" si="25"/>
        <v>1.5406674356722487</v>
      </c>
      <c r="AD112" s="25">
        <f t="shared" ca="1" si="25"/>
        <v>1.6995218786801343</v>
      </c>
      <c r="AE112" s="25">
        <f t="shared" ca="1" si="25"/>
        <v>1.0868513220500027</v>
      </c>
      <c r="AF112" s="25">
        <f t="shared" ca="1" si="25"/>
        <v>1.3860078346209266</v>
      </c>
      <c r="AG112" s="25">
        <f t="shared" ca="1" si="25"/>
        <v>1.5140278731548278</v>
      </c>
      <c r="AV112" s="28"/>
    </row>
    <row r="113" spans="1:48">
      <c r="G113"/>
      <c r="H113" s="13" t="s">
        <v>91</v>
      </c>
      <c r="I113" s="25">
        <f t="shared" ca="1" si="24"/>
        <v>0</v>
      </c>
      <c r="J113" s="25">
        <f t="shared" ca="1" si="24"/>
        <v>0</v>
      </c>
      <c r="K113" s="25">
        <f t="shared" ca="1" si="24"/>
        <v>0</v>
      </c>
      <c r="L113" s="25">
        <f t="shared" ca="1" si="24"/>
        <v>0</v>
      </c>
      <c r="M113" s="25">
        <f t="shared" ca="1" si="24"/>
        <v>0</v>
      </c>
      <c r="N113" s="25">
        <f t="shared" ca="1" si="24"/>
        <v>0</v>
      </c>
      <c r="O113" s="25">
        <f t="shared" ca="1" si="24"/>
        <v>0</v>
      </c>
      <c r="P113" s="25">
        <f t="shared" ca="1" si="24"/>
        <v>0</v>
      </c>
      <c r="Q113" s="25">
        <f t="shared" ca="1" si="24"/>
        <v>0</v>
      </c>
      <c r="R113" s="25">
        <f t="shared" ca="1" si="24"/>
        <v>0</v>
      </c>
      <c r="S113" s="25">
        <f t="shared" ca="1" si="25"/>
        <v>0</v>
      </c>
      <c r="T113" s="25">
        <f t="shared" ca="1" si="25"/>
        <v>0</v>
      </c>
      <c r="U113" s="25">
        <f t="shared" ca="1" si="25"/>
        <v>0</v>
      </c>
      <c r="V113" s="25">
        <f t="shared" ca="1" si="25"/>
        <v>0</v>
      </c>
      <c r="W113" s="25">
        <f t="shared" ca="1" si="25"/>
        <v>0</v>
      </c>
      <c r="X113" s="25">
        <f t="shared" ca="1" si="25"/>
        <v>0</v>
      </c>
      <c r="Y113" s="25">
        <f t="shared" ca="1" si="25"/>
        <v>0</v>
      </c>
      <c r="Z113" s="25">
        <f t="shared" ca="1" si="25"/>
        <v>0</v>
      </c>
      <c r="AA113" s="25">
        <f t="shared" ca="1" si="25"/>
        <v>0</v>
      </c>
      <c r="AB113" s="25">
        <f t="shared" ca="1" si="25"/>
        <v>0</v>
      </c>
      <c r="AC113" s="25">
        <f t="shared" ca="1" si="25"/>
        <v>0</v>
      </c>
      <c r="AD113" s="25">
        <f t="shared" ca="1" si="25"/>
        <v>0</v>
      </c>
      <c r="AE113" s="25">
        <f t="shared" ca="1" si="25"/>
        <v>0</v>
      </c>
      <c r="AF113" s="25">
        <f t="shared" ca="1" si="25"/>
        <v>0</v>
      </c>
      <c r="AG113" s="25">
        <f t="shared" ca="1" si="25"/>
        <v>0</v>
      </c>
      <c r="AV113" s="28"/>
    </row>
    <row r="114" spans="1:48">
      <c r="G114"/>
      <c r="H114" s="13" t="s">
        <v>9</v>
      </c>
      <c r="I114" s="25">
        <f t="shared" ca="1" si="24"/>
        <v>-1.2333900000521681E-4</v>
      </c>
      <c r="J114" s="25">
        <f t="shared" ca="1" si="24"/>
        <v>2.1412534722039709E-3</v>
      </c>
      <c r="K114" s="25">
        <f t="shared" ca="1" si="24"/>
        <v>0.14103456111597915</v>
      </c>
      <c r="L114" s="25">
        <f t="shared" ca="1" si="24"/>
        <v>-1.2567966962139907</v>
      </c>
      <c r="M114" s="25">
        <f t="shared" ca="1" si="24"/>
        <v>-0.50233924934941754</v>
      </c>
      <c r="N114" s="25">
        <f t="shared" ca="1" si="24"/>
        <v>-7.6407686820311937E-3</v>
      </c>
      <c r="O114" s="25">
        <f t="shared" ca="1" si="24"/>
        <v>1.2767452491770528</v>
      </c>
      <c r="P114" s="25">
        <f t="shared" ca="1" si="24"/>
        <v>0.96289128834409343</v>
      </c>
      <c r="Q114" s="25">
        <f t="shared" ca="1" si="24"/>
        <v>0.77086515717057047</v>
      </c>
      <c r="R114" s="25">
        <f t="shared" ca="1" si="24"/>
        <v>-9.5028526273585157E-2</v>
      </c>
      <c r="S114" s="25">
        <f t="shared" ca="1" si="25"/>
        <v>1.111278264087683</v>
      </c>
      <c r="T114" s="25">
        <f t="shared" ca="1" si="25"/>
        <v>0.40774627733390661</v>
      </c>
      <c r="U114" s="25">
        <f t="shared" ca="1" si="25"/>
        <v>-1.6324276435178617</v>
      </c>
      <c r="V114" s="25">
        <f t="shared" ca="1" si="25"/>
        <v>-2.060314498846652</v>
      </c>
      <c r="W114" s="25">
        <f t="shared" ca="1" si="25"/>
        <v>-9.4134314435650596E-2</v>
      </c>
      <c r="X114" s="25">
        <f t="shared" ca="1" si="25"/>
        <v>-0.33329507728852331</v>
      </c>
      <c r="Y114" s="25">
        <f t="shared" ca="1" si="25"/>
        <v>0.57755043967431996</v>
      </c>
      <c r="Z114" s="25">
        <f t="shared" ca="1" si="25"/>
        <v>-0.19802414435893298</v>
      </c>
      <c r="AA114" s="25">
        <f t="shared" ca="1" si="25"/>
        <v>-0.43034946635636151</v>
      </c>
      <c r="AB114" s="25">
        <f t="shared" ca="1" si="25"/>
        <v>-0.52347581762092887</v>
      </c>
      <c r="AC114" s="25">
        <f t="shared" ca="1" si="25"/>
        <v>0.33738224976614584</v>
      </c>
      <c r="AD114" s="25">
        <f t="shared" ca="1" si="25"/>
        <v>0.62347982081150988</v>
      </c>
      <c r="AE114" s="25">
        <f t="shared" ca="1" si="25"/>
        <v>0.25991843231717937</v>
      </c>
      <c r="AF114" s="25">
        <f t="shared" ca="1" si="25"/>
        <v>0.45374850609124406</v>
      </c>
      <c r="AG114" s="25">
        <f t="shared" ca="1" si="25"/>
        <v>0.2844619955510716</v>
      </c>
      <c r="AV114" s="28"/>
    </row>
    <row r="115" spans="1:48">
      <c r="G115"/>
      <c r="H115" s="13" t="s">
        <v>8</v>
      </c>
      <c r="I115" s="25">
        <f t="shared" ca="1" si="24"/>
        <v>-2.947948000037286E-4</v>
      </c>
      <c r="J115" s="25">
        <f t="shared" ca="1" si="24"/>
        <v>2.1593838739354396E-3</v>
      </c>
      <c r="K115" s="25">
        <f t="shared" ca="1" si="24"/>
        <v>-6.2379237359084072E-2</v>
      </c>
      <c r="L115" s="25">
        <f t="shared" ca="1" si="24"/>
        <v>-0.16038206582370912</v>
      </c>
      <c r="M115" s="25">
        <f t="shared" ca="1" si="24"/>
        <v>-0.1928870590867591</v>
      </c>
      <c r="N115" s="25">
        <f t="shared" ca="1" si="24"/>
        <v>-0.23123144516984759</v>
      </c>
      <c r="O115" s="25">
        <f t="shared" ca="1" si="24"/>
        <v>-0.22672897107217432</v>
      </c>
      <c r="P115" s="25">
        <f t="shared" ca="1" si="24"/>
        <v>-0.20031695044366643</v>
      </c>
      <c r="Q115" s="25">
        <f t="shared" ca="1" si="24"/>
        <v>-0.18114353264097008</v>
      </c>
      <c r="R115" s="25">
        <f t="shared" ca="1" si="24"/>
        <v>-0.61255943667029356</v>
      </c>
      <c r="S115" s="25">
        <f t="shared" ca="1" si="25"/>
        <v>-0.31134671282155613</v>
      </c>
      <c r="T115" s="25">
        <f t="shared" ca="1" si="25"/>
        <v>-0.74463127476012592</v>
      </c>
      <c r="U115" s="25">
        <f t="shared" ca="1" si="25"/>
        <v>-0.63249213486975353</v>
      </c>
      <c r="V115" s="25">
        <f t="shared" ca="1" si="25"/>
        <v>-5.593835138970462E-2</v>
      </c>
      <c r="W115" s="25">
        <f t="shared" ca="1" si="25"/>
        <v>-0.2800027684215165</v>
      </c>
      <c r="X115" s="25">
        <f t="shared" ca="1" si="25"/>
        <v>-2.3555630211136304E-2</v>
      </c>
      <c r="Y115" s="25">
        <f t="shared" ca="1" si="25"/>
        <v>-0.21381679082743357</v>
      </c>
      <c r="Z115" s="25">
        <f t="shared" ca="1" si="25"/>
        <v>-0.14586486626589612</v>
      </c>
      <c r="AA115" s="25">
        <f t="shared" ca="1" si="25"/>
        <v>0.39380008496053054</v>
      </c>
      <c r="AB115" s="25">
        <f t="shared" ca="1" si="25"/>
        <v>1.9905690310828505E-2</v>
      </c>
      <c r="AC115" s="25">
        <f t="shared" ca="1" si="25"/>
        <v>-0.40658660313692235</v>
      </c>
      <c r="AD115" s="25">
        <f t="shared" ca="1" si="25"/>
        <v>-0.39473209631106876</v>
      </c>
      <c r="AE115" s="25">
        <f t="shared" ca="1" si="25"/>
        <v>-0.32658349590204305</v>
      </c>
      <c r="AF115" s="25">
        <f t="shared" ca="1" si="25"/>
        <v>-0.3598916547319968</v>
      </c>
      <c r="AG115" s="25">
        <f t="shared" ca="1" si="25"/>
        <v>-0.53615062175325878</v>
      </c>
      <c r="AV115" s="28"/>
    </row>
    <row r="116" spans="1:48">
      <c r="G116"/>
      <c r="H116" s="13" t="s">
        <v>84</v>
      </c>
      <c r="I116" s="25">
        <f t="shared" ca="1" si="24"/>
        <v>-2.732774950000021E-2</v>
      </c>
      <c r="J116" s="25">
        <f t="shared" ca="1" si="24"/>
        <v>6.688357224150604E-2</v>
      </c>
      <c r="K116" s="25">
        <f t="shared" ca="1" si="24"/>
        <v>4.6625248490297963E-2</v>
      </c>
      <c r="L116" s="25">
        <f t="shared" ca="1" si="24"/>
        <v>-0.23922044921565974</v>
      </c>
      <c r="M116" s="25">
        <f t="shared" ca="1" si="24"/>
        <v>-0.34758246027440692</v>
      </c>
      <c r="N116" s="25">
        <f t="shared" ca="1" si="24"/>
        <v>-0.21572386618304881</v>
      </c>
      <c r="O116" s="25">
        <f t="shared" ca="1" si="24"/>
        <v>-0.47419989308360527</v>
      </c>
      <c r="P116" s="25">
        <f t="shared" ca="1" si="24"/>
        <v>-0.49081024533373058</v>
      </c>
      <c r="Q116" s="25">
        <f t="shared" ca="1" si="24"/>
        <v>-0.51235001649879996</v>
      </c>
      <c r="R116" s="25">
        <f t="shared" ca="1" si="24"/>
        <v>-0.49636043140649416</v>
      </c>
      <c r="S116" s="25">
        <f t="shared" ca="1" si="25"/>
        <v>-0.42388325605849603</v>
      </c>
      <c r="T116" s="25">
        <f t="shared" ca="1" si="25"/>
        <v>-0.3806544582940587</v>
      </c>
      <c r="U116" s="25">
        <f t="shared" ca="1" si="25"/>
        <v>6.5216111363079102E-2</v>
      </c>
      <c r="V116" s="25">
        <f t="shared" ca="1" si="25"/>
        <v>8.8728170939280968E-2</v>
      </c>
      <c r="W116" s="25">
        <f t="shared" ca="1" si="25"/>
        <v>-0.31352533940695504</v>
      </c>
      <c r="X116" s="25">
        <f t="shared" ca="1" si="25"/>
        <v>0.12909956004120249</v>
      </c>
      <c r="Y116" s="25">
        <f t="shared" ca="1" si="25"/>
        <v>-0.12317478668159675</v>
      </c>
      <c r="Z116" s="25">
        <f t="shared" ca="1" si="25"/>
        <v>0.14717275682099354</v>
      </c>
      <c r="AA116" s="25">
        <f t="shared" ca="1" si="25"/>
        <v>0.40198193478511896</v>
      </c>
      <c r="AB116" s="25">
        <f t="shared" ca="1" si="25"/>
        <v>0.36598616261122513</v>
      </c>
      <c r="AC116" s="25">
        <f t="shared" ca="1" si="25"/>
        <v>-0.23994034331870717</v>
      </c>
      <c r="AD116" s="25">
        <f t="shared" ca="1" si="25"/>
        <v>0.26359075904083512</v>
      </c>
      <c r="AE116" s="25">
        <f t="shared" ca="1" si="25"/>
        <v>-9.6374817445212105E-2</v>
      </c>
      <c r="AF116" s="25">
        <f t="shared" ca="1" si="25"/>
        <v>-0.22910751280755356</v>
      </c>
      <c r="AG116" s="25">
        <f t="shared" ca="1" si="25"/>
        <v>-0.3206581919579039</v>
      </c>
      <c r="AV116" s="28"/>
    </row>
    <row r="117" spans="1:48">
      <c r="G117"/>
      <c r="H117" s="13" t="s">
        <v>187</v>
      </c>
      <c r="I117" s="25">
        <f t="shared" ca="1" si="24"/>
        <v>-1.2497149999996964E-3</v>
      </c>
      <c r="J117" s="25">
        <f t="shared" ca="1" si="24"/>
        <v>-2.1855245999999853E-2</v>
      </c>
      <c r="K117" s="25">
        <f t="shared" ca="1" si="24"/>
        <v>-3.6722908971374639E-2</v>
      </c>
      <c r="L117" s="25">
        <f t="shared" ca="1" si="24"/>
        <v>0.25831518896281702</v>
      </c>
      <c r="M117" s="25">
        <f t="shared" ca="1" si="24"/>
        <v>3.2865640688413807E-2</v>
      </c>
      <c r="N117" s="25">
        <f t="shared" ca="1" si="24"/>
        <v>0.19585135651577001</v>
      </c>
      <c r="O117" s="25">
        <f t="shared" ca="1" si="24"/>
        <v>-0.19594798710920441</v>
      </c>
      <c r="P117" s="25">
        <f t="shared" ca="1" si="24"/>
        <v>0.10798178388284305</v>
      </c>
      <c r="Q117" s="25">
        <f t="shared" ca="1" si="24"/>
        <v>-2.3430003535817378E-2</v>
      </c>
      <c r="R117" s="25">
        <f t="shared" ca="1" si="24"/>
        <v>0.13878611910929795</v>
      </c>
      <c r="S117" s="25">
        <f t="shared" ca="1" si="25"/>
        <v>0.20330071071835845</v>
      </c>
      <c r="T117" s="25">
        <f t="shared" ca="1" si="25"/>
        <v>3.7485314278861551E-2</v>
      </c>
      <c r="U117" s="25">
        <f t="shared" ca="1" si="25"/>
        <v>-7.1509624782574973E-3</v>
      </c>
      <c r="V117" s="25">
        <f t="shared" ca="1" si="25"/>
        <v>0.41292867953831047</v>
      </c>
      <c r="W117" s="25">
        <f t="shared" ca="1" si="25"/>
        <v>0.22646142375437012</v>
      </c>
      <c r="X117" s="25">
        <f t="shared" ca="1" si="25"/>
        <v>0.13933007774045836</v>
      </c>
      <c r="Y117" s="25">
        <f t="shared" ca="1" si="25"/>
        <v>0.13887588140452317</v>
      </c>
      <c r="Z117" s="25">
        <f t="shared" ca="1" si="25"/>
        <v>0.36264609180493063</v>
      </c>
      <c r="AA117" s="25">
        <f t="shared" ca="1" si="25"/>
        <v>0.72438746033164714</v>
      </c>
      <c r="AB117" s="25">
        <f t="shared" ca="1" si="25"/>
        <v>0.43726267365545757</v>
      </c>
      <c r="AC117" s="25">
        <f t="shared" ca="1" si="25"/>
        <v>0.3314803067603061</v>
      </c>
      <c r="AD117" s="25">
        <f t="shared" ca="1" si="25"/>
        <v>0.21420342547048676</v>
      </c>
      <c r="AE117" s="25">
        <f t="shared" ca="1" si="25"/>
        <v>0.4425807490276602</v>
      </c>
      <c r="AF117" s="25">
        <f t="shared" ca="1" si="25"/>
        <v>0.39324184942106877</v>
      </c>
      <c r="AG117" s="25">
        <f t="shared" ca="1" si="25"/>
        <v>0.3860566627548942</v>
      </c>
      <c r="AV117" s="28"/>
    </row>
    <row r="118" spans="1:48">
      <c r="G118"/>
      <c r="H118" s="13" t="s">
        <v>15</v>
      </c>
      <c r="I118" s="25">
        <f t="shared" ca="1" si="24"/>
        <v>1.1669199000001527E-3</v>
      </c>
      <c r="J118" s="25">
        <f t="shared" ca="1" si="24"/>
        <v>9.0014650000000526E-4</v>
      </c>
      <c r="K118" s="25">
        <f t="shared" ca="1" si="24"/>
        <v>3.258404700000142E-3</v>
      </c>
      <c r="L118" s="25">
        <f t="shared" ca="1" si="24"/>
        <v>9.371206499999972E-3</v>
      </c>
      <c r="M118" s="25">
        <f t="shared" ca="1" si="24"/>
        <v>1.8050712900000009E-2</v>
      </c>
      <c r="N118" s="25">
        <f t="shared" ca="1" si="24"/>
        <v>2.7135271300000114E-2</v>
      </c>
      <c r="O118" s="25">
        <f t="shared" ca="1" si="24"/>
        <v>1.9942147599999998E-2</v>
      </c>
      <c r="P118" s="25">
        <f t="shared" ca="1" si="24"/>
        <v>3.5533656000000066E-2</v>
      </c>
      <c r="Q118" s="25">
        <f t="shared" ca="1" si="24"/>
        <v>3.4832848000000013E-2</v>
      </c>
      <c r="R118" s="25">
        <f t="shared" ca="1" si="24"/>
        <v>2.8555512999999793E-2</v>
      </c>
      <c r="S118" s="25">
        <f t="shared" ca="1" si="25"/>
        <v>3.9505520000000162E-2</v>
      </c>
      <c r="T118" s="25">
        <f t="shared" ca="1" si="25"/>
        <v>6.0004212999999251E-2</v>
      </c>
      <c r="U118" s="25">
        <f t="shared" ca="1" si="25"/>
        <v>6.3764675999998868E-2</v>
      </c>
      <c r="V118" s="25">
        <f t="shared" ca="1" si="25"/>
        <v>9.9224916999999552E-2</v>
      </c>
      <c r="W118" s="25">
        <f t="shared" ca="1" si="25"/>
        <v>0.14839939700000013</v>
      </c>
      <c r="X118" s="25">
        <f t="shared" ca="1" si="25"/>
        <v>-1.1255173000001378E-2</v>
      </c>
      <c r="Y118" s="25">
        <f t="shared" ca="1" si="25"/>
        <v>7.8682007999999776E-2</v>
      </c>
      <c r="Z118" s="25">
        <f t="shared" ca="1" si="25"/>
        <v>0.18637387900000066</v>
      </c>
      <c r="AA118" s="25">
        <f t="shared" ca="1" si="25"/>
        <v>0.52998338399999734</v>
      </c>
      <c r="AB118" s="25">
        <f t="shared" ca="1" si="25"/>
        <v>0.34169694000000161</v>
      </c>
      <c r="AC118" s="25">
        <f t="shared" ca="1" si="25"/>
        <v>0.24140154999999869</v>
      </c>
      <c r="AD118" s="25">
        <f t="shared" ca="1" si="25"/>
        <v>0.2874435940000003</v>
      </c>
      <c r="AE118" s="25">
        <f t="shared" ca="1" si="25"/>
        <v>0.34463974000000236</v>
      </c>
      <c r="AF118" s="25">
        <f t="shared" ca="1" si="25"/>
        <v>0.43330541500000253</v>
      </c>
      <c r="AG118" s="25">
        <f t="shared" ca="1" si="25"/>
        <v>0.30877051000000211</v>
      </c>
      <c r="AV118" s="28"/>
    </row>
    <row r="119" spans="1:48">
      <c r="G119"/>
      <c r="H119" s="67" t="s">
        <v>6</v>
      </c>
      <c r="I119" s="25">
        <f t="shared" ca="1" si="24"/>
        <v>5.2782817838080403E-3</v>
      </c>
      <c r="J119" s="25">
        <f t="shared" ca="1" si="24"/>
        <v>-2.4835056837800005E-8</v>
      </c>
      <c r="K119" s="25">
        <f t="shared" ca="1" si="24"/>
        <v>-3.2038909900529994E-8</v>
      </c>
      <c r="L119" s="25">
        <f t="shared" ca="1" si="24"/>
        <v>-7.7226696601894212E-2</v>
      </c>
      <c r="M119" s="25">
        <f t="shared" ca="1" si="24"/>
        <v>-2.3981733655878087E-3</v>
      </c>
      <c r="N119" s="25">
        <f t="shared" ca="1" si="24"/>
        <v>-9.1581971783398329E-5</v>
      </c>
      <c r="O119" s="25">
        <f t="shared" ca="1" si="24"/>
        <v>-9.0908147601585377E-3</v>
      </c>
      <c r="P119" s="25">
        <f t="shared" ca="1" si="24"/>
        <v>-2.5678771787943332E-3</v>
      </c>
      <c r="Q119" s="25">
        <f t="shared" ca="1" si="24"/>
        <v>-1.8296273191958336E-2</v>
      </c>
      <c r="R119" s="25">
        <f t="shared" ca="1" si="24"/>
        <v>2.7248852759385043E-4</v>
      </c>
      <c r="S119" s="25">
        <f t="shared" ca="1" si="25"/>
        <v>-1.1143349411213421E-3</v>
      </c>
      <c r="T119" s="25">
        <f t="shared" ca="1" si="25"/>
        <v>1.0573257755212126E-2</v>
      </c>
      <c r="U119" s="25">
        <f t="shared" ca="1" si="25"/>
        <v>-1.4246019802158116E-2</v>
      </c>
      <c r="V119" s="25">
        <f t="shared" ca="1" si="25"/>
        <v>-1.4151916298468223E-2</v>
      </c>
      <c r="W119" s="25">
        <f t="shared" ca="1" si="25"/>
        <v>-3.8761714360657606E-3</v>
      </c>
      <c r="X119" s="25">
        <f t="shared" ca="1" si="25"/>
        <v>-1.4331330836392681E-2</v>
      </c>
      <c r="Y119" s="25">
        <f t="shared" ca="1" si="25"/>
        <v>-2.7274053244147126E-2</v>
      </c>
      <c r="Z119" s="25">
        <f t="shared" ca="1" si="25"/>
        <v>-7.9941511004735736E-3</v>
      </c>
      <c r="AA119" s="25">
        <f t="shared" ca="1" si="25"/>
        <v>-1.4538181495678145E-2</v>
      </c>
      <c r="AB119" s="25">
        <f t="shared" ca="1" si="25"/>
        <v>-2.5103061317137416E-2</v>
      </c>
      <c r="AC119" s="25">
        <f t="shared" ca="1" si="25"/>
        <v>-1.9074283002108585E-2</v>
      </c>
      <c r="AD119" s="25">
        <f t="shared" ca="1" si="25"/>
        <v>-3.2215959976522296E-2</v>
      </c>
      <c r="AE119" s="25">
        <f t="shared" ca="1" si="25"/>
        <v>-1.6527670095287248E-2</v>
      </c>
      <c r="AF119" s="25">
        <f t="shared" ca="1" si="25"/>
        <v>-3.4941964803967038E-2</v>
      </c>
      <c r="AG119" s="25">
        <f t="shared" ca="1" si="25"/>
        <v>2.4802547694941949E-2</v>
      </c>
      <c r="AV119" s="28"/>
    </row>
    <row r="120" spans="1:48">
      <c r="G120"/>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V120" s="28"/>
    </row>
    <row r="121" spans="1:48">
      <c r="G121"/>
      <c r="H121" s="13" t="s">
        <v>191</v>
      </c>
      <c r="I121" s="25">
        <f t="shared" ref="I121:R123" ca="1" si="26">(-SUMIFS(OFFSET(INDIRECT("'"&amp;$E$1 &amp; "_Generation'!C:C"), 0, I$1), INDIRECT("'"&amp;$E$1 &amp; "_Generation'!B:B"),$H121, INDIRECT("'"&amp;$E$1 &amp; "_Generation'!A:A"),$B$104) + SUMIFS(OFFSET(INDIRECT("'"&amp;$C$1 &amp; "_Generation'!C:C"), 0, I$1), INDIRECT("'"&amp;$C$1 &amp; "_Generation'!B:B"),$H121, INDIRECT("'"&amp;$C$1 &amp; "_Generation'!A:A"),$B$104)) / 1000</f>
        <v>-3.020191589999922E-2</v>
      </c>
      <c r="J121" s="25">
        <f t="shared" ca="1" si="26"/>
        <v>7.7749537829709878E-2</v>
      </c>
      <c r="K121" s="25">
        <f t="shared" ca="1" si="26"/>
        <v>5.1276064093864988E-2</v>
      </c>
      <c r="L121" s="25">
        <f t="shared" ca="1" si="26"/>
        <v>-0.27707362982914857</v>
      </c>
      <c r="M121" s="25">
        <f t="shared" ca="1" si="26"/>
        <v>-0.41169725121772716</v>
      </c>
      <c r="N121" s="25">
        <f t="shared" ca="1" si="26"/>
        <v>-0.25877344771180649</v>
      </c>
      <c r="O121" s="25">
        <f t="shared" ca="1" si="26"/>
        <v>-0.55591130567948133</v>
      </c>
      <c r="P121" s="25">
        <f t="shared" ca="1" si="26"/>
        <v>-0.58749051460198098</v>
      </c>
      <c r="Q121" s="25">
        <f t="shared" ca="1" si="26"/>
        <v>-0.59921323972931351</v>
      </c>
      <c r="R121" s="25">
        <f t="shared" ca="1" si="26"/>
        <v>-0.59869219396825424</v>
      </c>
      <c r="S121" s="25">
        <f t="shared" ref="S121:AG123" ca="1" si="27">(-SUMIFS(OFFSET(INDIRECT("'"&amp;$E$1 &amp; "_Generation'!C:C"), 0, S$1), INDIRECT("'"&amp;$E$1 &amp; "_Generation'!B:B"),$H121, INDIRECT("'"&amp;$E$1 &amp; "_Generation'!A:A"),$B$104) + SUMIFS(OFFSET(INDIRECT("'"&amp;$C$1 &amp; "_Generation'!C:C"), 0, S$1), INDIRECT("'"&amp;$C$1 &amp; "_Generation'!B:B"),$H121, INDIRECT("'"&amp;$C$1 &amp; "_Generation'!A:A"),$B$104)) / 1000</f>
        <v>-0.49737630220985374</v>
      </c>
      <c r="T121" s="25">
        <f t="shared" ca="1" si="27"/>
        <v>-0.45475398778304227</v>
      </c>
      <c r="U121" s="25">
        <f t="shared" ca="1" si="27"/>
        <v>8.5802562878357996E-2</v>
      </c>
      <c r="V121" s="25">
        <f t="shared" ca="1" si="27"/>
        <v>0.11217050100225243</v>
      </c>
      <c r="W121" s="25">
        <f t="shared" ca="1" si="27"/>
        <v>-0.37450358245299503</v>
      </c>
      <c r="X121" s="25">
        <f t="shared" ca="1" si="27"/>
        <v>0.17653456815515528</v>
      </c>
      <c r="Y121" s="25">
        <f t="shared" ca="1" si="27"/>
        <v>-0.13139786426891079</v>
      </c>
      <c r="Z121" s="25">
        <f t="shared" ca="1" si="27"/>
        <v>0.18516526959779367</v>
      </c>
      <c r="AA121" s="25">
        <f t="shared" ca="1" si="27"/>
        <v>0.48350089923752965</v>
      </c>
      <c r="AB121" s="25">
        <f t="shared" ca="1" si="27"/>
        <v>0.44185240211102061</v>
      </c>
      <c r="AC121" s="25">
        <f t="shared" ca="1" si="27"/>
        <v>-0.28011828692296331</v>
      </c>
      <c r="AD121" s="25">
        <f t="shared" ca="1" si="27"/>
        <v>0.31352678166473563</v>
      </c>
      <c r="AE121" s="25">
        <f t="shared" ca="1" si="27"/>
        <v>-0.10888564786768257</v>
      </c>
      <c r="AF121" s="25">
        <f t="shared" ca="1" si="27"/>
        <v>-0.27320104317291044</v>
      </c>
      <c r="AG121" s="25">
        <f t="shared" ca="1" si="27"/>
        <v>-0.38328358502505944</v>
      </c>
      <c r="AV121" s="28"/>
    </row>
    <row r="122" spans="1:48">
      <c r="G122"/>
      <c r="H122" s="13" t="s">
        <v>188</v>
      </c>
      <c r="I122" s="25">
        <f t="shared" ca="1" si="26"/>
        <v>-5.7357500000002806E-3</v>
      </c>
      <c r="J122" s="25">
        <f t="shared" ca="1" si="26"/>
        <v>-9.7421069999999874E-2</v>
      </c>
      <c r="K122" s="25">
        <f t="shared" ca="1" si="26"/>
        <v>-6.9582930964195835E-2</v>
      </c>
      <c r="L122" s="25">
        <f t="shared" ca="1" si="26"/>
        <v>0.52100888823384228</v>
      </c>
      <c r="M122" s="25">
        <f t="shared" ca="1" si="26"/>
        <v>4.0849523187953311E-2</v>
      </c>
      <c r="N122" s="25">
        <f t="shared" ca="1" si="26"/>
        <v>0.33566381924947747</v>
      </c>
      <c r="O122" s="25">
        <f t="shared" ca="1" si="26"/>
        <v>-0.20255693944601627</v>
      </c>
      <c r="P122" s="25">
        <f t="shared" ca="1" si="26"/>
        <v>0.21189774700111411</v>
      </c>
      <c r="Q122" s="25">
        <f t="shared" ca="1" si="26"/>
        <v>2.7183433951751795E-2</v>
      </c>
      <c r="R122" s="25">
        <f t="shared" ca="1" si="26"/>
        <v>0.22417526176527827</v>
      </c>
      <c r="S122" s="25">
        <f t="shared" ca="1" si="27"/>
        <v>0.51382160330075566</v>
      </c>
      <c r="T122" s="25">
        <f t="shared" ca="1" si="27"/>
        <v>-7.5834601174574343E-2</v>
      </c>
      <c r="U122" s="25">
        <f t="shared" ca="1" si="27"/>
        <v>0.14537743191259869</v>
      </c>
      <c r="V122" s="25">
        <f t="shared" ca="1" si="27"/>
        <v>0.59739788823343587</v>
      </c>
      <c r="W122" s="25">
        <f t="shared" ca="1" si="27"/>
        <v>0.22798739703300636</v>
      </c>
      <c r="X122" s="25">
        <f t="shared" ca="1" si="27"/>
        <v>0.16881573736931021</v>
      </c>
      <c r="Y122" s="25">
        <f t="shared" ca="1" si="27"/>
        <v>0.26318799491420941</v>
      </c>
      <c r="Z122" s="25">
        <f t="shared" ca="1" si="27"/>
        <v>0.57679164174362085</v>
      </c>
      <c r="AA122" s="25">
        <f t="shared" ca="1" si="27"/>
        <v>0.96902943820696419</v>
      </c>
      <c r="AB122" s="25">
        <f t="shared" ca="1" si="27"/>
        <v>0.57487898280192895</v>
      </c>
      <c r="AC122" s="25">
        <f t="shared" ca="1" si="27"/>
        <v>0.47556719189830798</v>
      </c>
      <c r="AD122" s="25">
        <f t="shared" ca="1" si="27"/>
        <v>0.33773038225798885</v>
      </c>
      <c r="AE122" s="25">
        <f t="shared" ca="1" si="27"/>
        <v>0.59492972633849606</v>
      </c>
      <c r="AF122" s="25">
        <f t="shared" ca="1" si="27"/>
        <v>0.50398819050723431</v>
      </c>
      <c r="AG122" s="25">
        <f t="shared" ca="1" si="27"/>
        <v>0.52700454370399352</v>
      </c>
      <c r="AV122" s="28"/>
    </row>
    <row r="123" spans="1:48">
      <c r="H123" s="13" t="s">
        <v>94</v>
      </c>
      <c r="I123" s="25">
        <f t="shared" ca="1" si="26"/>
        <v>1.3994606000001114E-3</v>
      </c>
      <c r="J123" s="25">
        <f t="shared" ca="1" si="26"/>
        <v>1.0723745000000234E-3</v>
      </c>
      <c r="K123" s="25">
        <f t="shared" ca="1" si="26"/>
        <v>3.8006930000001374E-3</v>
      </c>
      <c r="L123" s="25">
        <f t="shared" ca="1" si="26"/>
        <v>1.1347871000000054E-2</v>
      </c>
      <c r="M123" s="25">
        <f t="shared" ca="1" si="26"/>
        <v>2.1501760300000113E-2</v>
      </c>
      <c r="N123" s="25">
        <f t="shared" ca="1" si="26"/>
        <v>3.247794610000005E-2</v>
      </c>
      <c r="O123" s="25">
        <f t="shared" ca="1" si="26"/>
        <v>2.4706764500000644E-2</v>
      </c>
      <c r="P123" s="25">
        <f t="shared" ca="1" si="26"/>
        <v>4.1818048400000404E-2</v>
      </c>
      <c r="Q123" s="25">
        <f t="shared" ca="1" si="26"/>
        <v>4.209083849999979E-2</v>
      </c>
      <c r="R123" s="25">
        <f t="shared" ca="1" si="26"/>
        <v>3.3759355000000595E-2</v>
      </c>
      <c r="S123" s="25">
        <f t="shared" ca="1" si="27"/>
        <v>4.7942479999999704E-2</v>
      </c>
      <c r="T123" s="25">
        <f t="shared" ca="1" si="27"/>
        <v>6.9803254000000384E-2</v>
      </c>
      <c r="U123" s="25">
        <f t="shared" ca="1" si="27"/>
        <v>8.3241608000000272E-2</v>
      </c>
      <c r="V123" s="25">
        <f t="shared" ca="1" si="27"/>
        <v>0.1141056669999989</v>
      </c>
      <c r="W123" s="25">
        <f t="shared" ca="1" si="27"/>
        <v>0.17750536799999828</v>
      </c>
      <c r="X123" s="25">
        <f t="shared" ca="1" si="27"/>
        <v>-1.3646570999999313E-2</v>
      </c>
      <c r="Y123" s="25">
        <f t="shared" ca="1" si="27"/>
        <v>9.446269499999653E-2</v>
      </c>
      <c r="Z123" s="25">
        <f t="shared" ca="1" si="27"/>
        <v>0.22461991599999784</v>
      </c>
      <c r="AA123" s="25">
        <f t="shared" ca="1" si="27"/>
        <v>0.63451782999999884</v>
      </c>
      <c r="AB123" s="25">
        <f t="shared" ca="1" si="27"/>
        <v>0.41029864000000088</v>
      </c>
      <c r="AC123" s="25">
        <f t="shared" ca="1" si="27"/>
        <v>0.28669759499999781</v>
      </c>
      <c r="AD123" s="25">
        <f t="shared" ca="1" si="27"/>
        <v>0.34795829000000233</v>
      </c>
      <c r="AE123" s="25">
        <f t="shared" ca="1" si="27"/>
        <v>0.4116566239999993</v>
      </c>
      <c r="AF123" s="25">
        <f t="shared" ca="1" si="27"/>
        <v>0.51867735499999257</v>
      </c>
      <c r="AG123" s="25">
        <f t="shared" ca="1" si="27"/>
        <v>0.3718049699999938</v>
      </c>
      <c r="AV123" s="28"/>
    </row>
    <row r="124" spans="1:48">
      <c r="AV124" s="28"/>
    </row>
    <row r="125" spans="1:48">
      <c r="H125" s="14" t="s">
        <v>90</v>
      </c>
      <c r="I125" s="14"/>
      <c r="AV125" s="28"/>
    </row>
    <row r="126" spans="1:48">
      <c r="H126" s="6" t="s">
        <v>190</v>
      </c>
      <c r="AV126" s="28"/>
    </row>
    <row r="127" spans="1:48" ht="23.25">
      <c r="A127" s="63" t="str">
        <f>B128&amp;" capacity difference by year"</f>
        <v>North West Tasmania capacity difference by year</v>
      </c>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V127" s="28" t="s">
        <v>132</v>
      </c>
    </row>
    <row r="128" spans="1:48">
      <c r="A128" s="11" t="s">
        <v>184</v>
      </c>
      <c r="B128" s="27" t="s">
        <v>159</v>
      </c>
      <c r="AV128" s="28" t="s">
        <v>133</v>
      </c>
    </row>
    <row r="129" spans="8:48">
      <c r="AV129" s="28" t="s">
        <v>134</v>
      </c>
    </row>
    <row r="130" spans="8:48">
      <c r="H130" t="s">
        <v>181</v>
      </c>
      <c r="I130" s="7" t="str">
        <f>I106</f>
        <v>2026-27</v>
      </c>
      <c r="J130" s="7" t="str">
        <f t="shared" ref="J130:AG130" si="28">J106</f>
        <v>2027-28</v>
      </c>
      <c r="K130" s="7" t="str">
        <f t="shared" si="28"/>
        <v>2028-29</v>
      </c>
      <c r="L130" s="7" t="str">
        <f t="shared" si="28"/>
        <v>2029-30</v>
      </c>
      <c r="M130" s="7" t="str">
        <f t="shared" si="28"/>
        <v>2030-31</v>
      </c>
      <c r="N130" s="7" t="str">
        <f t="shared" si="28"/>
        <v>2031-32</v>
      </c>
      <c r="O130" s="7" t="str">
        <f t="shared" si="28"/>
        <v>2032-33</v>
      </c>
      <c r="P130" s="7" t="str">
        <f t="shared" si="28"/>
        <v>2033-34</v>
      </c>
      <c r="Q130" s="7" t="str">
        <f t="shared" si="28"/>
        <v>2034-35</v>
      </c>
      <c r="R130" s="7" t="str">
        <f t="shared" si="28"/>
        <v>2035-36</v>
      </c>
      <c r="S130" s="7" t="str">
        <f t="shared" si="28"/>
        <v>2036-37</v>
      </c>
      <c r="T130" s="7" t="str">
        <f t="shared" si="28"/>
        <v>2037-38</v>
      </c>
      <c r="U130" s="7" t="str">
        <f t="shared" si="28"/>
        <v>2038-39</v>
      </c>
      <c r="V130" s="7" t="str">
        <f t="shared" si="28"/>
        <v>2039-40</v>
      </c>
      <c r="W130" s="7" t="str">
        <f t="shared" si="28"/>
        <v>2040-41</v>
      </c>
      <c r="X130" s="7" t="str">
        <f t="shared" si="28"/>
        <v>2041-42</v>
      </c>
      <c r="Y130" s="7" t="str">
        <f t="shared" si="28"/>
        <v>2042-43</v>
      </c>
      <c r="Z130" s="7" t="str">
        <f t="shared" si="28"/>
        <v>2043-44</v>
      </c>
      <c r="AA130" s="7" t="str">
        <f t="shared" si="28"/>
        <v>2044-45</v>
      </c>
      <c r="AB130" s="7" t="str">
        <f t="shared" si="28"/>
        <v>2045-46</v>
      </c>
      <c r="AC130" s="7" t="str">
        <f t="shared" si="28"/>
        <v>2046-47</v>
      </c>
      <c r="AD130" s="7" t="str">
        <f t="shared" si="28"/>
        <v>2047-48</v>
      </c>
      <c r="AE130" s="7" t="str">
        <f t="shared" si="28"/>
        <v>2048-49</v>
      </c>
      <c r="AF130" s="7" t="str">
        <f t="shared" si="28"/>
        <v>2049-50</v>
      </c>
      <c r="AG130" s="7" t="str">
        <f t="shared" si="28"/>
        <v>2050-51</v>
      </c>
      <c r="AV130" s="28" t="s">
        <v>135</v>
      </c>
    </row>
    <row r="131" spans="8:48">
      <c r="H131" s="13" t="s">
        <v>8</v>
      </c>
      <c r="I131" s="25">
        <f t="shared" ref="I131:AG131" ca="1" si="29">_xlfn.IFNA(INDEX(INDIRECT("'"&amp;$C$1 &amp; "_REZ Capacity'!$E$6:$AC$42"), MATCH($B$128, INDIRECT("'"&amp;$C$1 &amp; "_REZ Capacity'!$C$6:$C$42"),0),MATCH(I$130, INDIRECT("'"&amp;$C$1 &amp; "_REZ Capacity'!$E$5:$AC$5"),0))-INDEX(INDIRECT("'"&amp;$E$1 &amp; "_REZ Capacity'!$E$6:$AC$42"), MATCH($B$128, INDIRECT("'"&amp;$E$1 &amp; "_REZ Capacity'!$C$6:$C$42"),0),MATCH(I$130, INDIRECT("'"&amp;$E$1 &amp; "_REZ Capacity'!$E$5:$AC$5"),0)),0)</f>
        <v>0</v>
      </c>
      <c r="J131" s="25">
        <f t="shared" ca="1" si="29"/>
        <v>0</v>
      </c>
      <c r="K131" s="25">
        <f t="shared" ca="1" si="29"/>
        <v>0</v>
      </c>
      <c r="L131" s="25">
        <f t="shared" ca="1" si="29"/>
        <v>-33.783515999999999</v>
      </c>
      <c r="M131" s="25">
        <f t="shared" ca="1" si="29"/>
        <v>-33.783515999999999</v>
      </c>
      <c r="N131" s="25">
        <f t="shared" ca="1" si="29"/>
        <v>-33.783515999999999</v>
      </c>
      <c r="O131" s="25">
        <f t="shared" ca="1" si="29"/>
        <v>-33.783515999999999</v>
      </c>
      <c r="P131" s="25">
        <f t="shared" ca="1" si="29"/>
        <v>-33.783515999999999</v>
      </c>
      <c r="Q131" s="25">
        <f t="shared" ca="1" si="29"/>
        <v>-33.783515999999999</v>
      </c>
      <c r="R131" s="25">
        <f t="shared" ca="1" si="29"/>
        <v>-33.783515999999999</v>
      </c>
      <c r="S131" s="25">
        <f t="shared" ca="1" si="29"/>
        <v>-33.783515999999999</v>
      </c>
      <c r="T131" s="25">
        <f t="shared" ca="1" si="29"/>
        <v>-33.783515999999999</v>
      </c>
      <c r="U131" s="25">
        <f t="shared" ca="1" si="29"/>
        <v>-33.783515999999999</v>
      </c>
      <c r="V131" s="25">
        <f t="shared" ca="1" si="29"/>
        <v>-33.783515999999999</v>
      </c>
      <c r="W131" s="25">
        <f t="shared" ca="1" si="29"/>
        <v>-33.783515999999999</v>
      </c>
      <c r="X131" s="25">
        <f t="shared" ca="1" si="29"/>
        <v>-33.783515999999999</v>
      </c>
      <c r="Y131" s="25">
        <f t="shared" ca="1" si="29"/>
        <v>-33.783515999999999</v>
      </c>
      <c r="Z131" s="25">
        <f t="shared" ca="1" si="29"/>
        <v>-33.783515999999999</v>
      </c>
      <c r="AA131" s="25">
        <f t="shared" ca="1" si="29"/>
        <v>-33.783515999999999</v>
      </c>
      <c r="AB131" s="25">
        <f t="shared" ca="1" si="29"/>
        <v>-33.783515999999999</v>
      </c>
      <c r="AC131" s="25">
        <f t="shared" ca="1" si="29"/>
        <v>-33.783515999999999</v>
      </c>
      <c r="AD131" s="25">
        <f t="shared" ca="1" si="29"/>
        <v>-33.783515999999999</v>
      </c>
      <c r="AE131" s="25">
        <f t="shared" ca="1" si="29"/>
        <v>-33.783515999999999</v>
      </c>
      <c r="AF131" s="25">
        <f t="shared" ca="1" si="29"/>
        <v>-33.783515999999999</v>
      </c>
      <c r="AG131" s="25">
        <f t="shared" ca="1" si="29"/>
        <v>-33.783515999999999</v>
      </c>
      <c r="AV131" s="28" t="s">
        <v>136</v>
      </c>
    </row>
    <row r="132" spans="8:48">
      <c r="H132" s="13" t="s">
        <v>9</v>
      </c>
      <c r="I132" s="25">
        <f t="shared" ref="I132:AG132" ca="1" si="30">_xlfn.IFNA(INDEX(INDIRECT("'"&amp;$C$1 &amp; "_REZ Capacity'!$E$45:$AC$81"), MATCH($B$128, INDIRECT("'"&amp;$C$1 &amp; "_REZ Capacity'!$C$45:$C$81"),0),MATCH(I$130, INDIRECT("'"&amp;$C$1 &amp; "_REZ Capacity'!$E$5:$AC$5"),0))-INDEX(INDIRECT("'"&amp;$E$1 &amp; "_REZ Capacity'!$E$45:$AC$81"), MATCH($B$128, INDIRECT("'"&amp;$E$1 &amp; "_REZ Capacity'!$C$45:$C$81"),0),MATCH(I$130, INDIRECT("'"&amp;$E$1 &amp; "_REZ Capacity'!$E$5:$AC$5"),0)),0)</f>
        <v>0</v>
      </c>
      <c r="J132" s="25">
        <f t="shared" ca="1" si="30"/>
        <v>0</v>
      </c>
      <c r="K132" s="25">
        <f t="shared" ca="1" si="30"/>
        <v>0</v>
      </c>
      <c r="L132" s="25">
        <f t="shared" ca="1" si="30"/>
        <v>-117.33602000000008</v>
      </c>
      <c r="M132" s="25">
        <f t="shared" ca="1" si="30"/>
        <v>-117.33600000000001</v>
      </c>
      <c r="N132" s="25">
        <f t="shared" ca="1" si="30"/>
        <v>-117.33599000000004</v>
      </c>
      <c r="O132" s="25">
        <f t="shared" ca="1" si="30"/>
        <v>-117.33600000000001</v>
      </c>
      <c r="P132" s="25">
        <f t="shared" ca="1" si="30"/>
        <v>-117.33587</v>
      </c>
      <c r="Q132" s="25">
        <f t="shared" ca="1" si="30"/>
        <v>-117.33583999999985</v>
      </c>
      <c r="R132" s="25">
        <f t="shared" ca="1" si="30"/>
        <v>-117.33581999999979</v>
      </c>
      <c r="S132" s="25">
        <f t="shared" ca="1" si="30"/>
        <v>-189.98810791252026</v>
      </c>
      <c r="T132" s="25">
        <f t="shared" ca="1" si="30"/>
        <v>-272.07101179421988</v>
      </c>
      <c r="U132" s="25">
        <f t="shared" ca="1" si="30"/>
        <v>-228.68675521746991</v>
      </c>
      <c r="V132" s="25">
        <f t="shared" ca="1" si="30"/>
        <v>-117.03822914354009</v>
      </c>
      <c r="W132" s="25">
        <f t="shared" ca="1" si="30"/>
        <v>-117.03822914384</v>
      </c>
      <c r="X132" s="25">
        <f t="shared" ca="1" si="30"/>
        <v>-117.03822914417992</v>
      </c>
      <c r="Y132" s="25">
        <f t="shared" ca="1" si="30"/>
        <v>-117.03822914456009</v>
      </c>
      <c r="Z132" s="25">
        <f t="shared" ca="1" si="30"/>
        <v>-117.03822914500006</v>
      </c>
      <c r="AA132" s="25">
        <f t="shared" ca="1" si="30"/>
        <v>-117.03822914546004</v>
      </c>
      <c r="AB132" s="25">
        <f t="shared" ca="1" si="30"/>
        <v>-117.03822914603006</v>
      </c>
      <c r="AC132" s="25">
        <f t="shared" ca="1" si="30"/>
        <v>-117.03822914668012</v>
      </c>
      <c r="AD132" s="25">
        <f t="shared" ca="1" si="30"/>
        <v>-117.03822914748002</v>
      </c>
      <c r="AE132" s="25">
        <f t="shared" ca="1" si="30"/>
        <v>-117.03822914856005</v>
      </c>
      <c r="AF132" s="25">
        <f t="shared" ca="1" si="30"/>
        <v>-117.03822915017008</v>
      </c>
      <c r="AG132" s="25">
        <f t="shared" ca="1" si="30"/>
        <v>-117.03822915345995</v>
      </c>
      <c r="AV132" s="28" t="s">
        <v>137</v>
      </c>
    </row>
    <row r="133" spans="8:48">
      <c r="H133" s="13" t="s">
        <v>182</v>
      </c>
      <c r="I133" s="25">
        <f t="shared" ref="I133:AG133" ca="1" si="31">_xlfn.IFNA(INDEX(INDIRECT("'"&amp;$C$1 &amp; "_REZ Capacity'!$E$84:$AC$89"), MATCH($B$128, INDIRECT("'"&amp;$C$1 &amp; "_REZ Capacity'!$C$84:$C$89"),0),MATCH(I$130, INDIRECT("'"&amp;$C$1 &amp; "_REZ Capacity'!$E$5:$AC$5"),0))-INDEX(INDIRECT("'"&amp;$E$1 &amp; "_REZ Capacity'!$E$84:$AC$89"), MATCH($B$128, INDIRECT("'"&amp;$E$1 &amp; "_REZ Capacity'!$C$84:$C$89"),0),MATCH(I$130, INDIRECT("'"&amp;$E$1 &amp; "_REZ Capacity'!$E$5:$AC$5"),0)),0)</f>
        <v>0</v>
      </c>
      <c r="J133" s="25">
        <f t="shared" ca="1" si="31"/>
        <v>0</v>
      </c>
      <c r="K133" s="25">
        <f t="shared" ca="1" si="31"/>
        <v>0</v>
      </c>
      <c r="L133" s="25">
        <f t="shared" ca="1" si="31"/>
        <v>0</v>
      </c>
      <c r="M133" s="25">
        <f t="shared" ca="1" si="31"/>
        <v>0</v>
      </c>
      <c r="N133" s="25">
        <f t="shared" ca="1" si="31"/>
        <v>0</v>
      </c>
      <c r="O133" s="25">
        <f t="shared" ca="1" si="31"/>
        <v>0</v>
      </c>
      <c r="P133" s="25">
        <f t="shared" ca="1" si="31"/>
        <v>0</v>
      </c>
      <c r="Q133" s="25">
        <f t="shared" ca="1" si="31"/>
        <v>0</v>
      </c>
      <c r="R133" s="25">
        <f t="shared" ca="1" si="31"/>
        <v>0</v>
      </c>
      <c r="S133" s="25">
        <f t="shared" ca="1" si="31"/>
        <v>0</v>
      </c>
      <c r="T133" s="25">
        <f t="shared" ca="1" si="31"/>
        <v>0</v>
      </c>
      <c r="U133" s="25">
        <f t="shared" ca="1" si="31"/>
        <v>0</v>
      </c>
      <c r="V133" s="25">
        <f t="shared" ca="1" si="31"/>
        <v>0</v>
      </c>
      <c r="W133" s="25">
        <f t="shared" ca="1" si="31"/>
        <v>0</v>
      </c>
      <c r="X133" s="25">
        <f t="shared" ca="1" si="31"/>
        <v>0</v>
      </c>
      <c r="Y133" s="25">
        <f t="shared" ca="1" si="31"/>
        <v>0</v>
      </c>
      <c r="Z133" s="25">
        <f t="shared" ca="1" si="31"/>
        <v>0</v>
      </c>
      <c r="AA133" s="25">
        <f t="shared" ca="1" si="31"/>
        <v>0</v>
      </c>
      <c r="AB133" s="25">
        <f t="shared" ca="1" si="31"/>
        <v>0</v>
      </c>
      <c r="AC133" s="25">
        <f t="shared" ca="1" si="31"/>
        <v>0</v>
      </c>
      <c r="AD133" s="25">
        <f t="shared" ca="1" si="31"/>
        <v>0</v>
      </c>
      <c r="AE133" s="25">
        <f t="shared" ca="1" si="31"/>
        <v>0</v>
      </c>
      <c r="AF133" s="25">
        <f t="shared" ca="1" si="31"/>
        <v>0</v>
      </c>
      <c r="AG133" s="25">
        <f t="shared" ca="1" si="31"/>
        <v>0</v>
      </c>
      <c r="AV133" s="28" t="s">
        <v>138</v>
      </c>
    </row>
    <row r="134" spans="8:48">
      <c r="AV134" s="28" t="s">
        <v>28</v>
      </c>
    </row>
    <row r="135" spans="8:48">
      <c r="AV135" s="28" t="s">
        <v>139</v>
      </c>
    </row>
    <row r="136" spans="8:48">
      <c r="AV136" s="28" t="s">
        <v>140</v>
      </c>
    </row>
    <row r="137" spans="8:48">
      <c r="AV137" s="28" t="s">
        <v>141</v>
      </c>
    </row>
    <row r="138" spans="8:48">
      <c r="AV138" s="28" t="s">
        <v>142</v>
      </c>
    </row>
    <row r="139" spans="8:48">
      <c r="AV139" s="28" t="s">
        <v>143</v>
      </c>
    </row>
    <row r="140" spans="8:48">
      <c r="AV140" s="28" t="s">
        <v>144</v>
      </c>
    </row>
    <row r="141" spans="8:48">
      <c r="AV141" s="28" t="s">
        <v>145</v>
      </c>
    </row>
    <row r="142" spans="8:48">
      <c r="AV142" s="28" t="s">
        <v>146</v>
      </c>
    </row>
    <row r="143" spans="8:48">
      <c r="AV143" s="28" t="s">
        <v>147</v>
      </c>
    </row>
    <row r="144" spans="8:48">
      <c r="AV144" s="28" t="s">
        <v>186</v>
      </c>
    </row>
    <row r="145" spans="1:48">
      <c r="AV145" t="s">
        <v>259</v>
      </c>
    </row>
    <row r="146" spans="1:48" ht="23.25">
      <c r="A146" s="63" t="str">
        <f>B147&amp;" generation difference by year"</f>
        <v>North West Tasmania generation difference by year</v>
      </c>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V146" t="s">
        <v>258</v>
      </c>
    </row>
    <row r="147" spans="1:48">
      <c r="A147" s="11" t="s">
        <v>184</v>
      </c>
      <c r="B147" s="27" t="s">
        <v>159</v>
      </c>
      <c r="AV147" t="s">
        <v>260</v>
      </c>
    </row>
    <row r="148" spans="1:48">
      <c r="AV148" t="s">
        <v>261</v>
      </c>
    </row>
    <row r="149" spans="1:48">
      <c r="H149" t="s">
        <v>183</v>
      </c>
      <c r="I149" s="7" t="str">
        <f>I130</f>
        <v>2026-27</v>
      </c>
      <c r="J149" s="7" t="str">
        <f t="shared" ref="J149:AG149" si="32">J130</f>
        <v>2027-28</v>
      </c>
      <c r="K149" s="7" t="str">
        <f t="shared" si="32"/>
        <v>2028-29</v>
      </c>
      <c r="L149" s="7" t="str">
        <f t="shared" si="32"/>
        <v>2029-30</v>
      </c>
      <c r="M149" s="7" t="str">
        <f t="shared" si="32"/>
        <v>2030-31</v>
      </c>
      <c r="N149" s="7" t="str">
        <f t="shared" si="32"/>
        <v>2031-32</v>
      </c>
      <c r="O149" s="7" t="str">
        <f t="shared" si="32"/>
        <v>2032-33</v>
      </c>
      <c r="P149" s="7" t="str">
        <f t="shared" si="32"/>
        <v>2033-34</v>
      </c>
      <c r="Q149" s="7" t="str">
        <f t="shared" si="32"/>
        <v>2034-35</v>
      </c>
      <c r="R149" s="7" t="str">
        <f t="shared" si="32"/>
        <v>2035-36</v>
      </c>
      <c r="S149" s="7" t="str">
        <f t="shared" si="32"/>
        <v>2036-37</v>
      </c>
      <c r="T149" s="7" t="str">
        <f t="shared" si="32"/>
        <v>2037-38</v>
      </c>
      <c r="U149" s="7" t="str">
        <f t="shared" si="32"/>
        <v>2038-39</v>
      </c>
      <c r="V149" s="7" t="str">
        <f t="shared" si="32"/>
        <v>2039-40</v>
      </c>
      <c r="W149" s="7" t="str">
        <f t="shared" si="32"/>
        <v>2040-41</v>
      </c>
      <c r="X149" s="7" t="str">
        <f t="shared" si="32"/>
        <v>2041-42</v>
      </c>
      <c r="Y149" s="7" t="str">
        <f t="shared" si="32"/>
        <v>2042-43</v>
      </c>
      <c r="Z149" s="7" t="str">
        <f t="shared" si="32"/>
        <v>2043-44</v>
      </c>
      <c r="AA149" s="7" t="str">
        <f t="shared" si="32"/>
        <v>2044-45</v>
      </c>
      <c r="AB149" s="7" t="str">
        <f t="shared" si="32"/>
        <v>2045-46</v>
      </c>
      <c r="AC149" s="7" t="str">
        <f t="shared" si="32"/>
        <v>2046-47</v>
      </c>
      <c r="AD149" s="7" t="str">
        <f t="shared" si="32"/>
        <v>2047-48</v>
      </c>
      <c r="AE149" s="7" t="str">
        <f t="shared" si="32"/>
        <v>2048-49</v>
      </c>
      <c r="AF149" s="7" t="str">
        <f t="shared" si="32"/>
        <v>2049-50</v>
      </c>
      <c r="AG149" s="7" t="str">
        <f t="shared" si="32"/>
        <v>2050-51</v>
      </c>
      <c r="AV149" t="s">
        <v>257</v>
      </c>
    </row>
    <row r="150" spans="1:48">
      <c r="H150" s="13" t="s">
        <v>8</v>
      </c>
      <c r="I150" s="25">
        <f t="shared" ref="I150:AG150" ca="1" si="33">_xlfn.IFNA(INDEX(INDIRECT("'"&amp;$C$1 &amp; "_REZ Generation'!$E$6:$AC$42"), MATCH($B$147, INDIRECT("'"&amp;$C$1 &amp; "_REZ Generation'!$C$6:$C$42"),0),MATCH(I$149, INDIRECT("'"&amp;$C$1 &amp; "_REZ Generation'!$E$5:$AC$5"),0))-INDEX(INDIRECT("'"&amp;$E$1 &amp; "_REZ Generation'!$E$6:$AC$42"), MATCH($B$147, INDIRECT("'"&amp;$E$1 &amp; "_REZ Generation'!$C$6:$C$42"),0),MATCH(I$149, INDIRECT("'"&amp;$E$1 &amp; "_REZ Generation'!$E$5:$AC$5"),0)),0)</f>
        <v>0</v>
      </c>
      <c r="J150" s="25">
        <f t="shared" ca="1" si="33"/>
        <v>-1.487892648E-5</v>
      </c>
      <c r="K150" s="25">
        <f t="shared" ca="1" si="33"/>
        <v>-2.1741127240000001E-5</v>
      </c>
      <c r="L150" s="25">
        <f t="shared" ca="1" si="33"/>
        <v>-40.414244648839301</v>
      </c>
      <c r="M150" s="25">
        <f t="shared" ca="1" si="33"/>
        <v>-48.166822581135598</v>
      </c>
      <c r="N150" s="25">
        <f t="shared" ca="1" si="33"/>
        <v>-47.086771701014598</v>
      </c>
      <c r="O150" s="25">
        <f t="shared" ca="1" si="33"/>
        <v>-50.448961628979696</v>
      </c>
      <c r="P150" s="25">
        <f t="shared" ca="1" si="33"/>
        <v>-51.228815661854497</v>
      </c>
      <c r="Q150" s="25">
        <f t="shared" ca="1" si="33"/>
        <v>-50.7322787414071</v>
      </c>
      <c r="R150" s="25">
        <f t="shared" ca="1" si="33"/>
        <v>-50.762083106782597</v>
      </c>
      <c r="S150" s="25">
        <f t="shared" ca="1" si="33"/>
        <v>-48.398302125872505</v>
      </c>
      <c r="T150" s="25">
        <f t="shared" ca="1" si="33"/>
        <v>-45.989477560926403</v>
      </c>
      <c r="U150" s="25">
        <f t="shared" ca="1" si="33"/>
        <v>-49.823861544748297</v>
      </c>
      <c r="V150" s="25">
        <f t="shared" ca="1" si="33"/>
        <v>-49.927058198066696</v>
      </c>
      <c r="W150" s="25">
        <f t="shared" ca="1" si="33"/>
        <v>-45.762205417562001</v>
      </c>
      <c r="X150" s="25">
        <f t="shared" ca="1" si="33"/>
        <v>-48.762240290640001</v>
      </c>
      <c r="Y150" s="25">
        <f t="shared" ca="1" si="33"/>
        <v>-46.6108852210183</v>
      </c>
      <c r="Z150" s="25">
        <f t="shared" ca="1" si="33"/>
        <v>-45.398108409593</v>
      </c>
      <c r="AA150" s="25">
        <f t="shared" ca="1" si="33"/>
        <v>-48.912879490745297</v>
      </c>
      <c r="AB150" s="25">
        <f t="shared" ca="1" si="33"/>
        <v>-45.456492557401198</v>
      </c>
      <c r="AC150" s="25">
        <f t="shared" ca="1" si="33"/>
        <v>-42.753588436505005</v>
      </c>
      <c r="AD150" s="25">
        <f t="shared" ca="1" si="33"/>
        <v>-47.623975501789701</v>
      </c>
      <c r="AE150" s="25">
        <f t="shared" ca="1" si="33"/>
        <v>-46.491351375719702</v>
      </c>
      <c r="AF150" s="25">
        <f t="shared" ca="1" si="33"/>
        <v>-41.427798617437396</v>
      </c>
      <c r="AG150" s="25">
        <f t="shared" ca="1" si="33"/>
        <v>-49.581408436598501</v>
      </c>
      <c r="AV150" t="s">
        <v>263</v>
      </c>
    </row>
    <row r="151" spans="1:48">
      <c r="H151" s="13" t="s">
        <v>9</v>
      </c>
      <c r="I151" s="25">
        <f t="shared" ref="I151:AG151" ca="1" si="34">_xlfn.IFNA(INDEX(INDIRECT("'"&amp;$C$1 &amp; "_REZ Generation'!$E$45:$AC$81"), MATCH($B$147, INDIRECT("'"&amp;$C$1 &amp; "_REZ Generation'!$C$45:$C$81"),0),MATCH(I$149, INDIRECT("'"&amp;$C$1 &amp; "_REZ Generation'!$E$5:$AC$5"),0))-INDEX(INDIRECT("'"&amp;$E$1 &amp; "_REZ Generation'!$E$45:$AC$81"), MATCH($B$147, INDIRECT("'"&amp;$E$1 &amp; "_REZ Generation'!$C$45:$C$81"),0),MATCH(I$149, INDIRECT("'"&amp;$E$1 &amp; "_REZ Generation'!$E$5:$AC$5"),0)),0)</f>
        <v>1.9999999949504854E-5</v>
      </c>
      <c r="J151" s="25">
        <f t="shared" ca="1" si="34"/>
        <v>6.7309898975054239E-4</v>
      </c>
      <c r="K151" s="25">
        <f t="shared" ca="1" si="34"/>
        <v>-2.1785381404015425E-2</v>
      </c>
      <c r="L151" s="25">
        <f t="shared" ca="1" si="34"/>
        <v>-81.984027709005545</v>
      </c>
      <c r="M151" s="25">
        <f t="shared" ca="1" si="34"/>
        <v>667.69706661866621</v>
      </c>
      <c r="N151" s="25">
        <f t="shared" ca="1" si="34"/>
        <v>1314.0740669858096</v>
      </c>
      <c r="O151" s="25">
        <f t="shared" ca="1" si="34"/>
        <v>1475.249739928088</v>
      </c>
      <c r="P151" s="25">
        <f t="shared" ca="1" si="34"/>
        <v>1869.4486325758303</v>
      </c>
      <c r="Q151" s="25">
        <f t="shared" ca="1" si="34"/>
        <v>2105.4875679414372</v>
      </c>
      <c r="R151" s="25">
        <f t="shared" ca="1" si="34"/>
        <v>2626.6583985977522</v>
      </c>
      <c r="S151" s="25">
        <f t="shared" ca="1" si="34"/>
        <v>2735.0575893078103</v>
      </c>
      <c r="T151" s="25">
        <f t="shared" ca="1" si="34"/>
        <v>2604.1403489246986</v>
      </c>
      <c r="U151" s="25">
        <f t="shared" ca="1" si="34"/>
        <v>2850.4614239815132</v>
      </c>
      <c r="V151" s="25">
        <f t="shared" ca="1" si="34"/>
        <v>2707.7189797307506</v>
      </c>
      <c r="W151" s="25">
        <f t="shared" ca="1" si="34"/>
        <v>3067.3707526035105</v>
      </c>
      <c r="X151" s="25">
        <f t="shared" ca="1" si="34"/>
        <v>2753.4275801747626</v>
      </c>
      <c r="Y151" s="25">
        <f t="shared" ca="1" si="34"/>
        <v>2928.7970994469788</v>
      </c>
      <c r="Z151" s="25">
        <f t="shared" ca="1" si="34"/>
        <v>2850.5730989440144</v>
      </c>
      <c r="AA151" s="25">
        <f t="shared" ca="1" si="34"/>
        <v>3106.6711063794501</v>
      </c>
      <c r="AB151" s="25">
        <f t="shared" ca="1" si="34"/>
        <v>3100.1508615775806</v>
      </c>
      <c r="AC151" s="25">
        <f t="shared" ca="1" si="34"/>
        <v>2966.4173862289199</v>
      </c>
      <c r="AD151" s="25">
        <f t="shared" ca="1" si="34"/>
        <v>2971.7834160855546</v>
      </c>
      <c r="AE151" s="25">
        <f t="shared" ca="1" si="34"/>
        <v>2710.6694910471633</v>
      </c>
      <c r="AF151" s="25">
        <f t="shared" ca="1" si="34"/>
        <v>3129.5850968658178</v>
      </c>
      <c r="AG151" s="25">
        <f t="shared" ca="1" si="34"/>
        <v>2757.0684711143426</v>
      </c>
      <c r="AV151" t="s">
        <v>148</v>
      </c>
    </row>
    <row r="152" spans="1:48">
      <c r="H152" s="13" t="s">
        <v>182</v>
      </c>
      <c r="I152" s="25">
        <f t="shared" ref="I152:AG152" ca="1" si="35">_xlfn.IFNA(INDEX(INDIRECT("'"&amp;$C$1 &amp; "_REZ Generation'!$E$84:$AC$89"), MATCH($B$147, INDIRECT("'"&amp;$C$1 &amp; "_REZ Generation'!$C$84:$C$89"),0),MATCH(I$149, INDIRECT("'"&amp;$C$1 &amp; "_REZ Generation'!$E$5:$AC$5"),0))-INDEX(INDIRECT("'"&amp;$E$1 &amp; "_REZ Generation'!$E$84:$AC$89"), MATCH($B$147, INDIRECT("'"&amp;$E$1 &amp; "_REZ Generation'!$C$84:$C$89"),0),MATCH(I$149, INDIRECT("'"&amp;$E$1 &amp; "_REZ Generation'!$E$5:$AC$5"),0)),0)</f>
        <v>0</v>
      </c>
      <c r="J152" s="25">
        <f t="shared" ca="1" si="35"/>
        <v>0</v>
      </c>
      <c r="K152" s="25">
        <f t="shared" ca="1" si="35"/>
        <v>0</v>
      </c>
      <c r="L152" s="25">
        <f t="shared" ca="1" si="35"/>
        <v>0</v>
      </c>
      <c r="M152" s="25">
        <f t="shared" ca="1" si="35"/>
        <v>0</v>
      </c>
      <c r="N152" s="25">
        <f t="shared" ca="1" si="35"/>
        <v>0</v>
      </c>
      <c r="O152" s="25">
        <f t="shared" ca="1" si="35"/>
        <v>0</v>
      </c>
      <c r="P152" s="25">
        <f t="shared" ca="1" si="35"/>
        <v>0</v>
      </c>
      <c r="Q152" s="25">
        <f t="shared" ca="1" si="35"/>
        <v>0</v>
      </c>
      <c r="R152" s="25">
        <f t="shared" ca="1" si="35"/>
        <v>0</v>
      </c>
      <c r="S152" s="25">
        <f t="shared" ca="1" si="35"/>
        <v>0</v>
      </c>
      <c r="T152" s="25">
        <f t="shared" ca="1" si="35"/>
        <v>0</v>
      </c>
      <c r="U152" s="25">
        <f t="shared" ca="1" si="35"/>
        <v>0</v>
      </c>
      <c r="V152" s="25">
        <f t="shared" ca="1" si="35"/>
        <v>0</v>
      </c>
      <c r="W152" s="25">
        <f t="shared" ca="1" si="35"/>
        <v>0</v>
      </c>
      <c r="X152" s="25">
        <f t="shared" ca="1" si="35"/>
        <v>0</v>
      </c>
      <c r="Y152" s="25">
        <f t="shared" ca="1" si="35"/>
        <v>0</v>
      </c>
      <c r="Z152" s="25">
        <f t="shared" ca="1" si="35"/>
        <v>0</v>
      </c>
      <c r="AA152" s="25">
        <f t="shared" ca="1" si="35"/>
        <v>0</v>
      </c>
      <c r="AB152" s="25">
        <f t="shared" ca="1" si="35"/>
        <v>0</v>
      </c>
      <c r="AC152" s="25">
        <f t="shared" ca="1" si="35"/>
        <v>0</v>
      </c>
      <c r="AD152" s="25">
        <f t="shared" ca="1" si="35"/>
        <v>0</v>
      </c>
      <c r="AE152" s="25">
        <f t="shared" ca="1" si="35"/>
        <v>0</v>
      </c>
      <c r="AF152" s="25">
        <f t="shared" ca="1" si="35"/>
        <v>0</v>
      </c>
      <c r="AG152" s="25">
        <f t="shared" ca="1" si="35"/>
        <v>0</v>
      </c>
      <c r="AV152" s="5" t="s">
        <v>149</v>
      </c>
    </row>
    <row r="153" spans="1:48">
      <c r="AV153" s="5" t="s">
        <v>150</v>
      </c>
    </row>
    <row r="154" spans="1:48">
      <c r="AV154" s="5" t="s">
        <v>151</v>
      </c>
    </row>
    <row r="155" spans="1:48">
      <c r="AV155" s="5" t="s">
        <v>152</v>
      </c>
    </row>
    <row r="156" spans="1:48">
      <c r="AV156" s="5" t="s">
        <v>153</v>
      </c>
    </row>
    <row r="157" spans="1:48">
      <c r="AV157" s="5" t="s">
        <v>154</v>
      </c>
    </row>
    <row r="158" spans="1:48">
      <c r="AV158" s="5" t="s">
        <v>155</v>
      </c>
    </row>
    <row r="159" spans="1:48">
      <c r="AV159" s="5" t="s">
        <v>156</v>
      </c>
    </row>
    <row r="160" spans="1:48">
      <c r="AV160" s="5" t="s">
        <v>157</v>
      </c>
    </row>
    <row r="161" spans="48:48">
      <c r="AV161" s="5" t="s">
        <v>158</v>
      </c>
    </row>
    <row r="162" spans="48:48">
      <c r="AV162" s="5" t="s">
        <v>159</v>
      </c>
    </row>
    <row r="163" spans="48:48">
      <c r="AV163" s="5" t="s">
        <v>160</v>
      </c>
    </row>
    <row r="164" spans="48:48">
      <c r="AV164" s="5" t="s">
        <v>166</v>
      </c>
    </row>
    <row r="165" spans="48:48">
      <c r="AV165" s="5" t="s">
        <v>167</v>
      </c>
    </row>
    <row r="166" spans="48:48">
      <c r="AV166" s="5" t="s">
        <v>168</v>
      </c>
    </row>
    <row r="167" spans="48:48">
      <c r="AV167" s="5" t="s">
        <v>170</v>
      </c>
    </row>
    <row r="168" spans="48:48">
      <c r="AV168" s="5" t="s">
        <v>264</v>
      </c>
    </row>
    <row r="169" spans="48:48">
      <c r="AV169" s="5" t="s">
        <v>169</v>
      </c>
    </row>
  </sheetData>
  <dataConsolidate/>
  <dataValidations count="3">
    <dataValidation type="list" allowBlank="1" showInputMessage="1" showErrorMessage="1" sqref="B4 B82 B104"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47 B128" xr:uid="{00000000-0002-0000-0700-000002000000}">
      <formula1>$AV$127:$AV$169</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0" style="5" hidden="1" customWidth="1"/>
    <col min="32" max="16384" width="9.42578125" style="5"/>
  </cols>
  <sheetData>
    <row r="1" spans="1:27" s="19" customFormat="1" ht="23.25" customHeight="1">
      <c r="A1" s="68" t="s">
        <v>209</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0.45726711725248237</v>
      </c>
      <c r="D6" s="15">
        <v>0.41056014690066001</v>
      </c>
      <c r="E6" s="15">
        <v>0.63276742205646064</v>
      </c>
      <c r="F6" s="15">
        <v>0.55746003192239724</v>
      </c>
      <c r="G6" s="15">
        <v>0.55769347464159957</v>
      </c>
      <c r="H6" s="15">
        <v>0.55522577624087033</v>
      </c>
      <c r="I6" s="15">
        <v>0.5420886541131793</v>
      </c>
      <c r="J6" s="15">
        <v>0.57871242944504253</v>
      </c>
      <c r="K6" s="15">
        <v>0.58527055156837793</v>
      </c>
      <c r="L6" s="15">
        <v>0.52433393588476396</v>
      </c>
      <c r="M6" s="15">
        <v>0.49407426052189007</v>
      </c>
      <c r="N6" s="15">
        <v>0.51845853664514507</v>
      </c>
      <c r="O6" s="15">
        <v>0.51315429166314852</v>
      </c>
      <c r="P6" s="15">
        <v>0.53325170824269219</v>
      </c>
      <c r="Q6" s="15">
        <v>6.4865078885847041E-2</v>
      </c>
      <c r="R6" s="15" t="s">
        <v>265</v>
      </c>
      <c r="S6" s="15" t="s">
        <v>265</v>
      </c>
      <c r="T6" s="15" t="s">
        <v>265</v>
      </c>
      <c r="U6" s="15" t="s">
        <v>265</v>
      </c>
      <c r="V6" s="15" t="s">
        <v>265</v>
      </c>
      <c r="W6" s="15" t="s">
        <v>265</v>
      </c>
      <c r="X6" s="15" t="s">
        <v>265</v>
      </c>
      <c r="Y6" s="15" t="s">
        <v>265</v>
      </c>
      <c r="Z6" s="15" t="s">
        <v>265</v>
      </c>
      <c r="AA6" s="15" t="s">
        <v>265</v>
      </c>
    </row>
    <row r="7" spans="1:27">
      <c r="A7" s="16" t="s">
        <v>17</v>
      </c>
      <c r="B7" s="16" t="s">
        <v>11</v>
      </c>
      <c r="C7" s="15">
        <v>0.58744095092386661</v>
      </c>
      <c r="D7" s="15">
        <v>0.5902599202977965</v>
      </c>
      <c r="E7" s="15">
        <v>0.63920381882319699</v>
      </c>
      <c r="F7" s="15">
        <v>0.56113426976065695</v>
      </c>
      <c r="G7" s="15">
        <v>0.65840552999015334</v>
      </c>
      <c r="H7" s="15" t="s">
        <v>265</v>
      </c>
      <c r="I7" s="15" t="s">
        <v>265</v>
      </c>
      <c r="J7" s="15" t="s">
        <v>265</v>
      </c>
      <c r="K7" s="15" t="s">
        <v>265</v>
      </c>
      <c r="L7" s="15" t="s">
        <v>265</v>
      </c>
      <c r="M7" s="15" t="s">
        <v>265</v>
      </c>
      <c r="N7" s="15" t="s">
        <v>265</v>
      </c>
      <c r="O7" s="15" t="s">
        <v>265</v>
      </c>
      <c r="P7" s="15" t="s">
        <v>265</v>
      </c>
      <c r="Q7" s="15" t="s">
        <v>265</v>
      </c>
      <c r="R7" s="15" t="s">
        <v>265</v>
      </c>
      <c r="S7" s="15" t="s">
        <v>265</v>
      </c>
      <c r="T7" s="15" t="s">
        <v>265</v>
      </c>
      <c r="U7" s="15" t="s">
        <v>265</v>
      </c>
      <c r="V7" s="15" t="s">
        <v>265</v>
      </c>
      <c r="W7" s="15" t="s">
        <v>265</v>
      </c>
      <c r="X7" s="15" t="s">
        <v>265</v>
      </c>
      <c r="Y7" s="15" t="s">
        <v>265</v>
      </c>
      <c r="Z7" s="15" t="s">
        <v>265</v>
      </c>
      <c r="AA7" s="15" t="s">
        <v>265</v>
      </c>
    </row>
    <row r="8" spans="1:27">
      <c r="A8" s="16" t="s">
        <v>17</v>
      </c>
      <c r="B8" s="16" t="s">
        <v>7</v>
      </c>
      <c r="C8" s="15">
        <v>0.18648096866301184</v>
      </c>
      <c r="D8" s="15">
        <v>0.11585147518810937</v>
      </c>
      <c r="E8" s="15">
        <v>0.28812922144341141</v>
      </c>
      <c r="F8" s="15">
        <v>0.33135136022868661</v>
      </c>
      <c r="G8" s="15">
        <v>0.32554937011340529</v>
      </c>
      <c r="H8" s="15">
        <v>0.28650651660094167</v>
      </c>
      <c r="I8" s="15">
        <v>0.34690902502427134</v>
      </c>
      <c r="J8" s="15">
        <v>0.35954307722478224</v>
      </c>
      <c r="K8" s="15">
        <v>0.33382913080544308</v>
      </c>
      <c r="L8" s="15">
        <v>0.29931458303405595</v>
      </c>
      <c r="M8" s="15">
        <v>0.31601293991344948</v>
      </c>
      <c r="N8" s="15">
        <v>0.3873904722666206</v>
      </c>
      <c r="O8" s="15">
        <v>0.36622579428424873</v>
      </c>
      <c r="P8" s="15">
        <v>0.35213249606080554</v>
      </c>
      <c r="Q8" s="15">
        <v>0.37649977496398135</v>
      </c>
      <c r="R8" s="15">
        <v>0.31863174567210695</v>
      </c>
      <c r="S8" s="15">
        <v>0.35227213012543956</v>
      </c>
      <c r="T8" s="15">
        <v>0.3552812586186575</v>
      </c>
      <c r="U8" s="15">
        <v>0.32517976765031792</v>
      </c>
      <c r="V8" s="15">
        <v>0.35557912085125587</v>
      </c>
      <c r="W8" s="15">
        <v>0.40620068755373751</v>
      </c>
      <c r="X8" s="15">
        <v>0.35841470823370553</v>
      </c>
      <c r="Y8" s="15">
        <v>0.39463587307155762</v>
      </c>
      <c r="Z8" s="15">
        <v>0.37104388784952452</v>
      </c>
      <c r="AA8" s="15">
        <v>0.4991208368160916</v>
      </c>
    </row>
    <row r="9" spans="1:27">
      <c r="A9" s="16" t="s">
        <v>17</v>
      </c>
      <c r="B9" s="16" t="s">
        <v>12</v>
      </c>
      <c r="C9" s="15">
        <v>4.4389449866103617E-2</v>
      </c>
      <c r="D9" s="15">
        <v>3.8718222194976615E-2</v>
      </c>
      <c r="E9" s="15">
        <v>6.2012353228962813E-2</v>
      </c>
      <c r="F9" s="15">
        <v>8.0738444999485015E-2</v>
      </c>
      <c r="G9" s="15">
        <v>0.10329688304665774</v>
      </c>
      <c r="H9" s="15">
        <v>9.4229282538538128E-2</v>
      </c>
      <c r="I9" s="15">
        <v>0.1459148127167233</v>
      </c>
      <c r="J9" s="15">
        <v>8.7079406564356102E-2</v>
      </c>
      <c r="K9" s="15">
        <v>0.11431959822501457</v>
      </c>
      <c r="L9" s="15">
        <v>6.3081453634085211E-2</v>
      </c>
      <c r="M9" s="15">
        <v>6.5192160624163151E-2</v>
      </c>
      <c r="N9" s="15">
        <v>9.1769987897826755E-2</v>
      </c>
      <c r="O9" s="15">
        <v>8.3331224036117701E-2</v>
      </c>
      <c r="P9" s="15">
        <v>0.56394631135844742</v>
      </c>
      <c r="Q9" s="15">
        <v>0.58632573487442929</v>
      </c>
      <c r="R9" s="15">
        <v>0.57211576055936075</v>
      </c>
      <c r="S9" s="15">
        <v>0.60983090753424651</v>
      </c>
      <c r="T9" s="15">
        <v>0.57194645405251143</v>
      </c>
      <c r="U9" s="15">
        <v>0.53622103310502289</v>
      </c>
      <c r="V9" s="15">
        <v>0.54511001712328766</v>
      </c>
      <c r="W9" s="15">
        <v>0.58553399686073049</v>
      </c>
      <c r="X9" s="15">
        <v>0.52407266695205479</v>
      </c>
      <c r="Y9" s="15">
        <v>0.52246425513698624</v>
      </c>
      <c r="Z9" s="15">
        <v>0.52263349029680362</v>
      </c>
      <c r="AA9" s="15" t="s">
        <v>265</v>
      </c>
    </row>
    <row r="10" spans="1:27">
      <c r="A10" s="16" t="s">
        <v>17</v>
      </c>
      <c r="B10" s="16" t="s">
        <v>4</v>
      </c>
      <c r="C10" s="15">
        <v>3.6451424037187576E-2</v>
      </c>
      <c r="D10" s="15">
        <v>2.2537998647884756E-2</v>
      </c>
      <c r="E10" s="15">
        <v>4.580620613948963E-2</v>
      </c>
      <c r="F10" s="15">
        <v>8.0446109251096118E-2</v>
      </c>
      <c r="G10" s="15">
        <v>9.487260040884414E-2</v>
      </c>
      <c r="H10" s="15">
        <v>7.9796165183810733E-2</v>
      </c>
      <c r="I10" s="15">
        <v>9.5979410503760507E-2</v>
      </c>
      <c r="J10" s="15">
        <v>8.6007379214970286E-2</v>
      </c>
      <c r="K10" s="15">
        <v>0.11601414930653201</v>
      </c>
      <c r="L10" s="15">
        <v>6.4830599720110932E-2</v>
      </c>
      <c r="M10" s="15">
        <v>7.6380728274155457E-2</v>
      </c>
      <c r="N10" s="15">
        <v>0.10345804020846391</v>
      </c>
      <c r="O10" s="15">
        <v>0.13680296129374359</v>
      </c>
      <c r="P10" s="15">
        <v>0.15807733146505967</v>
      </c>
      <c r="Q10" s="15">
        <v>0.17235555098064589</v>
      </c>
      <c r="R10" s="15">
        <v>0.1279887851242395</v>
      </c>
      <c r="S10" s="15">
        <v>9.5482168167628501E-2</v>
      </c>
      <c r="T10" s="15">
        <v>0.14949820227929517</v>
      </c>
      <c r="U10" s="15">
        <v>9.6743173517196135E-2</v>
      </c>
      <c r="V10" s="15">
        <v>0.11004640823061616</v>
      </c>
      <c r="W10" s="15">
        <v>0.12694771391939313</v>
      </c>
      <c r="X10" s="15">
        <v>0.13547389200742754</v>
      </c>
      <c r="Y10" s="15">
        <v>0.13584679534325458</v>
      </c>
      <c r="Z10" s="15">
        <v>0.13677523592813598</v>
      </c>
      <c r="AA10" s="15">
        <v>0.15481713772175243</v>
      </c>
    </row>
    <row r="11" spans="1:27">
      <c r="A11" s="16" t="s">
        <v>17</v>
      </c>
      <c r="B11" s="16" t="s">
        <v>2</v>
      </c>
      <c r="C11" s="15">
        <v>0.26643806464850117</v>
      </c>
      <c r="D11" s="15">
        <v>0.22099310523179347</v>
      </c>
      <c r="E11" s="15">
        <v>0.26458139097473121</v>
      </c>
      <c r="F11" s="15">
        <v>0.23217114522847046</v>
      </c>
      <c r="G11" s="15">
        <v>0.22325606268690593</v>
      </c>
      <c r="H11" s="15">
        <v>0.21681946327346305</v>
      </c>
      <c r="I11" s="15">
        <v>0.23024434462778118</v>
      </c>
      <c r="J11" s="15">
        <v>0.24140560928506816</v>
      </c>
      <c r="K11" s="15">
        <v>0.23567631755501281</v>
      </c>
      <c r="L11" s="15">
        <v>0.2148620755216131</v>
      </c>
      <c r="M11" s="15">
        <v>0.20088841789937598</v>
      </c>
      <c r="N11" s="15">
        <v>0.2453309370611309</v>
      </c>
      <c r="O11" s="15">
        <v>0.2125678699375545</v>
      </c>
      <c r="P11" s="15">
        <v>0.18934622098961718</v>
      </c>
      <c r="Q11" s="15">
        <v>0.18423551942491764</v>
      </c>
      <c r="R11" s="15">
        <v>0.17383892381339228</v>
      </c>
      <c r="S11" s="15">
        <v>0.19885403390245426</v>
      </c>
      <c r="T11" s="15">
        <v>0.19759854315502851</v>
      </c>
      <c r="U11" s="15">
        <v>0.18519237966672009</v>
      </c>
      <c r="V11" s="15">
        <v>0.16724701334803915</v>
      </c>
      <c r="W11" s="15">
        <v>0.22685957898759856</v>
      </c>
      <c r="X11" s="15">
        <v>0.19008346774648543</v>
      </c>
      <c r="Y11" s="15">
        <v>0.17842898349237532</v>
      </c>
      <c r="Z11" s="15">
        <v>0.17411336775685804</v>
      </c>
      <c r="AA11" s="15">
        <v>0.17668954195841752</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0.33517372630420028</v>
      </c>
      <c r="D13" s="15">
        <v>0.36167865501714469</v>
      </c>
      <c r="E13" s="15">
        <v>0.3386538396960766</v>
      </c>
      <c r="F13" s="15">
        <v>0.34416753153729146</v>
      </c>
      <c r="G13" s="15">
        <v>0.3374650276327642</v>
      </c>
      <c r="H13" s="15">
        <v>0.35229800812968515</v>
      </c>
      <c r="I13" s="15">
        <v>0.34009939439599191</v>
      </c>
      <c r="J13" s="15">
        <v>0.33652888696438182</v>
      </c>
      <c r="K13" s="15">
        <v>0.33127717903046178</v>
      </c>
      <c r="L13" s="15">
        <v>0.34954117886522762</v>
      </c>
      <c r="M13" s="15">
        <v>0.35163520804780002</v>
      </c>
      <c r="N13" s="15">
        <v>0.31830733312015852</v>
      </c>
      <c r="O13" s="15">
        <v>0.31435566957689282</v>
      </c>
      <c r="P13" s="15">
        <v>0.30867408689217612</v>
      </c>
      <c r="Q13" s="15">
        <v>0.32029937732056518</v>
      </c>
      <c r="R13" s="15">
        <v>0.30802047566603213</v>
      </c>
      <c r="S13" s="15">
        <v>0.30595243701102803</v>
      </c>
      <c r="T13" s="15">
        <v>0.30047004630870638</v>
      </c>
      <c r="U13" s="15">
        <v>0.30919416796971766</v>
      </c>
      <c r="V13" s="15">
        <v>0.31925608078394696</v>
      </c>
      <c r="W13" s="15">
        <v>0.29640774532269326</v>
      </c>
      <c r="X13" s="15">
        <v>0.29264067656127901</v>
      </c>
      <c r="Y13" s="15">
        <v>0.28964556312429895</v>
      </c>
      <c r="Z13" s="15">
        <v>0.29965073715808999</v>
      </c>
      <c r="AA13" s="15">
        <v>0.2985374444271584</v>
      </c>
    </row>
    <row r="14" spans="1:27">
      <c r="A14" s="16" t="s">
        <v>17</v>
      </c>
      <c r="B14" s="16" t="s">
        <v>8</v>
      </c>
      <c r="C14" s="15">
        <v>0.2597741551275905</v>
      </c>
      <c r="D14" s="15">
        <v>0.24059502785040185</v>
      </c>
      <c r="E14" s="15">
        <v>0.22476241024765595</v>
      </c>
      <c r="F14" s="15">
        <v>0.22888454427758892</v>
      </c>
      <c r="G14" s="15">
        <v>0.23171410676083778</v>
      </c>
      <c r="H14" s="15">
        <v>0.23626738342740403</v>
      </c>
      <c r="I14" s="15">
        <v>0.23939617529882262</v>
      </c>
      <c r="J14" s="15">
        <v>0.2376994436271129</v>
      </c>
      <c r="K14" s="15">
        <v>0.22972949376839594</v>
      </c>
      <c r="L14" s="15">
        <v>0.247604743581744</v>
      </c>
      <c r="M14" s="15">
        <v>0.24643180172058821</v>
      </c>
      <c r="N14" s="15">
        <v>0.21989284186230021</v>
      </c>
      <c r="O14" s="15">
        <v>0.22463900162144201</v>
      </c>
      <c r="P14" s="15">
        <v>0.22362799576285197</v>
      </c>
      <c r="Q14" s="15">
        <v>0.22965996654806944</v>
      </c>
      <c r="R14" s="15">
        <v>0.22715717722867759</v>
      </c>
      <c r="S14" s="15">
        <v>0.22417924614836357</v>
      </c>
      <c r="T14" s="15">
        <v>0.21260271819701229</v>
      </c>
      <c r="U14" s="15">
        <v>0.21866597553237069</v>
      </c>
      <c r="V14" s="15">
        <v>0.22075625857725364</v>
      </c>
      <c r="W14" s="15">
        <v>0.2033708260258065</v>
      </c>
      <c r="X14" s="15">
        <v>0.20016281528257882</v>
      </c>
      <c r="Y14" s="15">
        <v>0.19457603913750129</v>
      </c>
      <c r="Z14" s="15">
        <v>0.1987928175098716</v>
      </c>
      <c r="AA14" s="15">
        <v>0.2094059741341395</v>
      </c>
    </row>
    <row r="15" spans="1:27">
      <c r="A15" s="16" t="s">
        <v>17</v>
      </c>
      <c r="B15" s="16" t="s">
        <v>84</v>
      </c>
      <c r="C15" s="15">
        <v>0.17096012256826354</v>
      </c>
      <c r="D15" s="15">
        <v>0.17274873337895946</v>
      </c>
      <c r="E15" s="15">
        <v>0.14434574972240552</v>
      </c>
      <c r="F15" s="15">
        <v>0.11546261313206924</v>
      </c>
      <c r="G15" s="15">
        <v>0.12475322672235513</v>
      </c>
      <c r="H15" s="15">
        <v>0.12276979409151303</v>
      </c>
      <c r="I15" s="15">
        <v>0.12746934044625918</v>
      </c>
      <c r="J15" s="15">
        <v>0.12543374275481842</v>
      </c>
      <c r="K15" s="15">
        <v>0.11554371580272824</v>
      </c>
      <c r="L15" s="15">
        <v>0.11524665720015514</v>
      </c>
      <c r="M15" s="15">
        <v>0.11391286405642546</v>
      </c>
      <c r="N15" s="15">
        <v>0.10931389461122332</v>
      </c>
      <c r="O15" s="15">
        <v>0.10749025428927581</v>
      </c>
      <c r="P15" s="15">
        <v>0.10707859107030271</v>
      </c>
      <c r="Q15" s="15">
        <v>0.10354534896211559</v>
      </c>
      <c r="R15" s="15">
        <v>0.10603289263880807</v>
      </c>
      <c r="S15" s="15">
        <v>0.10338760860778685</v>
      </c>
      <c r="T15" s="15">
        <v>0.10048708797744964</v>
      </c>
      <c r="U15" s="15">
        <v>9.6004204250766348E-2</v>
      </c>
      <c r="V15" s="15">
        <v>9.964485443257054E-2</v>
      </c>
      <c r="W15" s="15">
        <v>0.11068307031258041</v>
      </c>
      <c r="X15" s="15">
        <v>0.10084866130740278</v>
      </c>
      <c r="Y15" s="15">
        <v>0.10293359886926554</v>
      </c>
      <c r="Z15" s="15">
        <v>0.1241186690184061</v>
      </c>
      <c r="AA15" s="15">
        <v>0.13741680401110259</v>
      </c>
    </row>
    <row r="16" spans="1:27">
      <c r="A16" s="16" t="s">
        <v>17</v>
      </c>
      <c r="B16" s="16" t="s">
        <v>187</v>
      </c>
      <c r="C16" s="15">
        <v>0.15230696670112862</v>
      </c>
      <c r="D16" s="15">
        <v>0.17270967476522786</v>
      </c>
      <c r="E16" s="15">
        <v>0.27897235092758926</v>
      </c>
      <c r="F16" s="15">
        <v>0.19221038023373024</v>
      </c>
      <c r="G16" s="15">
        <v>0.21958054656778869</v>
      </c>
      <c r="H16" s="15">
        <v>0.2184324698487527</v>
      </c>
      <c r="I16" s="15">
        <v>0.24894614333766796</v>
      </c>
      <c r="J16" s="15">
        <v>0.21981848546211835</v>
      </c>
      <c r="K16" s="15">
        <v>0.2255190120002083</v>
      </c>
      <c r="L16" s="15">
        <v>0.23278819667880796</v>
      </c>
      <c r="M16" s="15">
        <v>0.21249543049549388</v>
      </c>
      <c r="N16" s="15">
        <v>0.22440091642943827</v>
      </c>
      <c r="O16" s="15">
        <v>0.21966496374069308</v>
      </c>
      <c r="P16" s="15">
        <v>0.22054768543690323</v>
      </c>
      <c r="Q16" s="15">
        <v>0.21233871545716645</v>
      </c>
      <c r="R16" s="15">
        <v>0.21647506097331357</v>
      </c>
      <c r="S16" s="15">
        <v>0.19872278024296186</v>
      </c>
      <c r="T16" s="15">
        <v>0.20284170864934262</v>
      </c>
      <c r="U16" s="15">
        <v>0.20920316564801938</v>
      </c>
      <c r="V16" s="15">
        <v>0.19408013704202728</v>
      </c>
      <c r="W16" s="15">
        <v>0.20949793326887903</v>
      </c>
      <c r="X16" s="15">
        <v>0.18710662486500129</v>
      </c>
      <c r="Y16" s="15">
        <v>0.17533315804508165</v>
      </c>
      <c r="Z16" s="15">
        <v>0.18103066080212715</v>
      </c>
      <c r="AA16" s="15">
        <v>0.2086450043326252</v>
      </c>
    </row>
    <row r="17" spans="1:27">
      <c r="A17" s="16" t="s">
        <v>17</v>
      </c>
      <c r="B17" s="16" t="s">
        <v>15</v>
      </c>
      <c r="C17" s="15">
        <v>0.11943883432580946</v>
      </c>
      <c r="D17" s="15">
        <v>0.131080634145648</v>
      </c>
      <c r="E17" s="15">
        <v>0.10496741596956034</v>
      </c>
      <c r="F17" s="15">
        <v>6.4274909111772818E-2</v>
      </c>
      <c r="G17" s="15">
        <v>7.8059605374642335E-2</v>
      </c>
      <c r="H17" s="15">
        <v>8.2484098852922336E-2</v>
      </c>
      <c r="I17" s="15">
        <v>8.7595330885737885E-2</v>
      </c>
      <c r="J17" s="15">
        <v>8.5062525848235135E-2</v>
      </c>
      <c r="K17" s="15">
        <v>8.5358278967458609E-2</v>
      </c>
      <c r="L17" s="15">
        <v>8.6095564868419863E-2</v>
      </c>
      <c r="M17" s="15">
        <v>8.7800262007772398E-2</v>
      </c>
      <c r="N17" s="15">
        <v>8.7005676199965312E-2</v>
      </c>
      <c r="O17" s="15">
        <v>8.9711121062407015E-2</v>
      </c>
      <c r="P17" s="15">
        <v>9.6054011191476635E-2</v>
      </c>
      <c r="Q17" s="15">
        <v>9.335067945537924E-2</v>
      </c>
      <c r="R17" s="15">
        <v>9.8169783851789899E-2</v>
      </c>
      <c r="S17" s="15">
        <v>9.2359041720287943E-2</v>
      </c>
      <c r="T17" s="15">
        <v>9.0266148980305855E-2</v>
      </c>
      <c r="U17" s="15">
        <v>9.1143362106606493E-2</v>
      </c>
      <c r="V17" s="15">
        <v>9.3908874669641124E-2</v>
      </c>
      <c r="W17" s="15">
        <v>9.3421565631975248E-2</v>
      </c>
      <c r="X17" s="15">
        <v>9.1146840180510502E-2</v>
      </c>
      <c r="Y17" s="15">
        <v>9.4338444054904519E-2</v>
      </c>
      <c r="Z17" s="15">
        <v>9.3104623788839519E-2</v>
      </c>
      <c r="AA17" s="15">
        <v>9.9026135377613664E-2</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0.41011750727688334</v>
      </c>
      <c r="D21" s="15">
        <v>0.35298955225925993</v>
      </c>
      <c r="E21" s="15">
        <v>0.60519713965187916</v>
      </c>
      <c r="F21" s="15">
        <v>0.53353533791379171</v>
      </c>
      <c r="G21" s="15">
        <v>0.55265278582376742</v>
      </c>
      <c r="H21" s="15">
        <v>0.56814230202521065</v>
      </c>
      <c r="I21" s="15">
        <v>0.53812506590468667</v>
      </c>
      <c r="J21" s="15">
        <v>0.58633114458469937</v>
      </c>
      <c r="K21" s="15">
        <v>0.55369001766736203</v>
      </c>
      <c r="L21" s="15">
        <v>0.51005321825058914</v>
      </c>
      <c r="M21" s="15">
        <v>0.43556389577008092</v>
      </c>
      <c r="N21" s="15">
        <v>0.50398346560991159</v>
      </c>
      <c r="O21" s="15">
        <v>0.58432758978732813</v>
      </c>
      <c r="P21" s="15">
        <v>0.52630141589215451</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0.3916933916015351</v>
      </c>
      <c r="D23" s="15">
        <v>0.23496962071046545</v>
      </c>
      <c r="E23" s="15">
        <v>0.40864075746595163</v>
      </c>
      <c r="F23" s="15">
        <v>0.47558970263265821</v>
      </c>
      <c r="G23" s="15">
        <v>0.41080675289280555</v>
      </c>
      <c r="H23" s="15">
        <v>0.34390988535054423</v>
      </c>
      <c r="I23" s="15">
        <v>0.45474093755035722</v>
      </c>
      <c r="J23" s="15">
        <v>0.48936086565869541</v>
      </c>
      <c r="K23" s="15">
        <v>0.39138460706642936</v>
      </c>
      <c r="L23" s="15">
        <v>0.42027301462457095</v>
      </c>
      <c r="M23" s="15">
        <v>0.40448628201844555</v>
      </c>
      <c r="N23" s="15">
        <v>0.43127681579602489</v>
      </c>
      <c r="O23" s="15">
        <v>0.42616722679112112</v>
      </c>
      <c r="P23" s="15">
        <v>0.40931869584807684</v>
      </c>
      <c r="Q23" s="15">
        <v>0.44884322178468128</v>
      </c>
      <c r="R23" s="15">
        <v>0.39090598590204356</v>
      </c>
      <c r="S23" s="15">
        <v>0.39947156602770123</v>
      </c>
      <c r="T23" s="15">
        <v>0.50138520465105629</v>
      </c>
      <c r="U23" s="15">
        <v>0.50364328597626784</v>
      </c>
      <c r="V23" s="15">
        <v>0.4825250215819768</v>
      </c>
      <c r="W23" s="15">
        <v>0.52062587712984776</v>
      </c>
      <c r="X23" s="15">
        <v>0.43500064145768036</v>
      </c>
      <c r="Y23" s="15">
        <v>0.50453166290788132</v>
      </c>
      <c r="Z23" s="15">
        <v>0.48118950159735618</v>
      </c>
      <c r="AA23" s="15">
        <v>0.49912064050300764</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7.3109367650064025E-2</v>
      </c>
      <c r="D25" s="15">
        <v>7.5546969551232079E-2</v>
      </c>
      <c r="E25" s="15">
        <v>0.10602714752817156</v>
      </c>
      <c r="F25" s="15">
        <v>0.16416782337495817</v>
      </c>
      <c r="G25" s="15">
        <v>0.16641170723384796</v>
      </c>
      <c r="H25" s="15">
        <v>0.16490809348174923</v>
      </c>
      <c r="I25" s="15">
        <v>0.16012598349825388</v>
      </c>
      <c r="J25" s="15">
        <v>0.14732907889600502</v>
      </c>
      <c r="K25" s="15">
        <v>0.18798840784891133</v>
      </c>
      <c r="L25" s="15">
        <v>0.11055041038658329</v>
      </c>
      <c r="M25" s="15">
        <v>0.13524928229819894</v>
      </c>
      <c r="N25" s="15">
        <v>0.13188905028044329</v>
      </c>
      <c r="O25" s="15">
        <v>0.19853880544181815</v>
      </c>
      <c r="P25" s="15">
        <v>0.1914711533839725</v>
      </c>
      <c r="Q25" s="15">
        <v>0.21850910976415314</v>
      </c>
      <c r="R25" s="15">
        <v>0.14116714282291157</v>
      </c>
      <c r="S25" s="15">
        <v>0.11773048100620359</v>
      </c>
      <c r="T25" s="15">
        <v>0.19050931956575634</v>
      </c>
      <c r="U25" s="15">
        <v>0.13132173141131737</v>
      </c>
      <c r="V25" s="15">
        <v>0.15080530311947432</v>
      </c>
      <c r="W25" s="15">
        <v>0.18164259372001851</v>
      </c>
      <c r="X25" s="15">
        <v>0.22129871757600009</v>
      </c>
      <c r="Y25" s="15">
        <v>0.20064192408298526</v>
      </c>
      <c r="Z25" s="15">
        <v>0.22525533431939729</v>
      </c>
      <c r="AA25" s="15">
        <v>0.22696624891373701</v>
      </c>
    </row>
    <row r="26" spans="1:27" s="19" customFormat="1">
      <c r="A26" s="16" t="s">
        <v>23</v>
      </c>
      <c r="B26" s="16" t="s">
        <v>2</v>
      </c>
      <c r="C26" s="15">
        <v>0.14074468447940686</v>
      </c>
      <c r="D26" s="15">
        <v>0.1215258910891089</v>
      </c>
      <c r="E26" s="15">
        <v>0.17454906460509065</v>
      </c>
      <c r="F26" s="15">
        <v>0.13945726841177267</v>
      </c>
      <c r="G26" s="15">
        <v>0.11973947556399475</v>
      </c>
      <c r="H26" s="15">
        <v>0.1174420701659207</v>
      </c>
      <c r="I26" s="15">
        <v>0.11947175261087753</v>
      </c>
      <c r="J26" s="15">
        <v>0.13263495772864958</v>
      </c>
      <c r="K26" s="15">
        <v>0.14124179596726796</v>
      </c>
      <c r="L26" s="15">
        <v>0.1252838104796781</v>
      </c>
      <c r="M26" s="15">
        <v>9.8134379492743784E-2</v>
      </c>
      <c r="N26" s="15">
        <v>0.16289982503729825</v>
      </c>
      <c r="O26" s="15">
        <v>0.12774912672363126</v>
      </c>
      <c r="P26" s="15">
        <v>0.10660770577331706</v>
      </c>
      <c r="Q26" s="15">
        <v>0.1061505291830553</v>
      </c>
      <c r="R26" s="15">
        <v>9.1696895474478957E-2</v>
      </c>
      <c r="S26" s="15">
        <v>0.11784374564853746</v>
      </c>
      <c r="T26" s="15">
        <v>0.1235762914236629</v>
      </c>
      <c r="U26" s="15">
        <v>0.11469786717301869</v>
      </c>
      <c r="V26" s="15">
        <v>8.7577171662371722E-2</v>
      </c>
      <c r="W26" s="15">
        <v>0.15780424747954244</v>
      </c>
      <c r="X26" s="15">
        <v>0.1151505120484651</v>
      </c>
      <c r="Y26" s="15">
        <v>9.8751639766716401E-2</v>
      </c>
      <c r="Z26" s="15">
        <v>9.9556449658664489E-2</v>
      </c>
      <c r="AA26" s="15">
        <v>9.5077188390071884E-2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0.33614597699333842</v>
      </c>
      <c r="D28" s="15">
        <v>0.36486264249049377</v>
      </c>
      <c r="E28" s="15">
        <v>0.34776085681323632</v>
      </c>
      <c r="F28" s="15">
        <v>0.34120739630944219</v>
      </c>
      <c r="G28" s="15">
        <v>0.33040148267820463</v>
      </c>
      <c r="H28" s="15">
        <v>0.32856954172800235</v>
      </c>
      <c r="I28" s="15">
        <v>0.33572064031468096</v>
      </c>
      <c r="J28" s="15">
        <v>0.33513513041936122</v>
      </c>
      <c r="K28" s="15">
        <v>0.32992959203884542</v>
      </c>
      <c r="L28" s="15">
        <v>0.35100316572863377</v>
      </c>
      <c r="M28" s="15">
        <v>0.34869916729009681</v>
      </c>
      <c r="N28" s="15">
        <v>0.34626768021603388</v>
      </c>
      <c r="O28" s="15">
        <v>0.31471971390674247</v>
      </c>
      <c r="P28" s="15">
        <v>0.32092471134838518</v>
      </c>
      <c r="Q28" s="15">
        <v>0.31970112284825347</v>
      </c>
      <c r="R28" s="15">
        <v>0.3199466176367331</v>
      </c>
      <c r="S28" s="15">
        <v>0.30941203436231712</v>
      </c>
      <c r="T28" s="15">
        <v>0.29390023338988264</v>
      </c>
      <c r="U28" s="15">
        <v>0.31396930926783312</v>
      </c>
      <c r="V28" s="15">
        <v>0.31402605152964774</v>
      </c>
      <c r="W28" s="15">
        <v>0.30958266432502773</v>
      </c>
      <c r="X28" s="15">
        <v>0.28685015102354344</v>
      </c>
      <c r="Y28" s="15">
        <v>0.29004781203107993</v>
      </c>
      <c r="Z28" s="15">
        <v>0.28875529257089771</v>
      </c>
      <c r="AA28" s="15">
        <v>0.30121092563402835</v>
      </c>
    </row>
    <row r="29" spans="1:27" s="19" customFormat="1">
      <c r="A29" s="16" t="s">
        <v>23</v>
      </c>
      <c r="B29" s="16" t="s">
        <v>8</v>
      </c>
      <c r="C29" s="15">
        <v>0.24828273031767145</v>
      </c>
      <c r="D29" s="15">
        <v>0.22651574639757327</v>
      </c>
      <c r="E29" s="15">
        <v>0.23360512552367324</v>
      </c>
      <c r="F29" s="15">
        <v>0.20772198847328083</v>
      </c>
      <c r="G29" s="15">
        <v>0.21218891907348567</v>
      </c>
      <c r="H29" s="15">
        <v>0.21374662244789586</v>
      </c>
      <c r="I29" s="15">
        <v>0.22130357668025738</v>
      </c>
      <c r="J29" s="15">
        <v>0.22369970308489723</v>
      </c>
      <c r="K29" s="15">
        <v>0.21986305270359588</v>
      </c>
      <c r="L29" s="15">
        <v>0.24359454706839126</v>
      </c>
      <c r="M29" s="15">
        <v>0.24050792517884101</v>
      </c>
      <c r="N29" s="15">
        <v>0.21533180202981389</v>
      </c>
      <c r="O29" s="15">
        <v>0.21743378696517432</v>
      </c>
      <c r="P29" s="15">
        <v>0.22326311950553768</v>
      </c>
      <c r="Q29" s="15">
        <v>0.23274794625453413</v>
      </c>
      <c r="R29" s="15">
        <v>0.22737239391987288</v>
      </c>
      <c r="S29" s="15">
        <v>0.22642471414289675</v>
      </c>
      <c r="T29" s="15">
        <v>0.21485250946027615</v>
      </c>
      <c r="U29" s="15">
        <v>0.23053656683379153</v>
      </c>
      <c r="V29" s="15">
        <v>0.22994692295571822</v>
      </c>
      <c r="W29" s="15">
        <v>0.20094647124791151</v>
      </c>
      <c r="X29" s="15">
        <v>0.19593627239795336</v>
      </c>
      <c r="Y29" s="15">
        <v>0.20185544502369746</v>
      </c>
      <c r="Z29" s="15">
        <v>0.19995255889970251</v>
      </c>
      <c r="AA29" s="15">
        <v>0.21120037312277515</v>
      </c>
    </row>
    <row r="30" spans="1:27" s="19" customFormat="1">
      <c r="A30" s="16" t="s">
        <v>23</v>
      </c>
      <c r="B30" s="16" t="s">
        <v>84</v>
      </c>
      <c r="C30" s="15">
        <v>0.2008841264829232</v>
      </c>
      <c r="D30" s="15">
        <v>0.18558028616490338</v>
      </c>
      <c r="E30" s="15">
        <v>0.17255281167703199</v>
      </c>
      <c r="F30" s="15">
        <v>0.16370014946246894</v>
      </c>
      <c r="G30" s="15">
        <v>0.17336757392653734</v>
      </c>
      <c r="H30" s="15">
        <v>0.16815712598653537</v>
      </c>
      <c r="I30" s="15">
        <v>0.17325216159137269</v>
      </c>
      <c r="J30" s="15">
        <v>0.17590680251601853</v>
      </c>
      <c r="K30" s="15">
        <v>0.16899822652048094</v>
      </c>
      <c r="L30" s="15">
        <v>0.17743580207138127</v>
      </c>
      <c r="M30" s="15">
        <v>0.17330562923522672</v>
      </c>
      <c r="N30" s="15">
        <v>0.1621159501020441</v>
      </c>
      <c r="O30" s="15">
        <v>0.15816980442239664</v>
      </c>
      <c r="P30" s="15">
        <v>0.15476861985460452</v>
      </c>
      <c r="Q30" s="15">
        <v>0.15408507824014589</v>
      </c>
      <c r="R30" s="15">
        <v>0.15080408830411801</v>
      </c>
      <c r="S30" s="15">
        <v>0.14707227006415785</v>
      </c>
      <c r="T30" s="15">
        <v>0.14079106010115658</v>
      </c>
      <c r="U30" s="15">
        <v>0.13650502330611061</v>
      </c>
      <c r="V30" s="15">
        <v>0.14000180067189039</v>
      </c>
      <c r="W30" s="15">
        <v>0.14241475783204596</v>
      </c>
      <c r="X30" s="15">
        <v>0.12874047955958223</v>
      </c>
      <c r="Y30" s="15">
        <v>0.13581172662281235</v>
      </c>
      <c r="Z30" s="15">
        <v>0.14128421481164719</v>
      </c>
      <c r="AA30" s="15">
        <v>0.14431509919168181</v>
      </c>
    </row>
    <row r="31" spans="1:27" s="19" customFormat="1">
      <c r="A31" s="16" t="s">
        <v>23</v>
      </c>
      <c r="B31" s="16" t="s">
        <v>187</v>
      </c>
      <c r="C31" s="15">
        <v>0.15170025209284629</v>
      </c>
      <c r="D31" s="15">
        <v>0.17590005041856926</v>
      </c>
      <c r="E31" s="15">
        <v>0.72222969450930175</v>
      </c>
      <c r="F31" s="15">
        <v>0.20973786630633126</v>
      </c>
      <c r="G31" s="15">
        <v>0.23992519109592364</v>
      </c>
      <c r="H31" s="15">
        <v>0.24050574680340592</v>
      </c>
      <c r="I31" s="15">
        <v>0.27252993394729563</v>
      </c>
      <c r="J31" s="15">
        <v>0.24052910430801669</v>
      </c>
      <c r="K31" s="15">
        <v>0.25299308014759386</v>
      </c>
      <c r="L31" s="15">
        <v>0.26138759444368731</v>
      </c>
      <c r="M31" s="15">
        <v>0.23541118374306608</v>
      </c>
      <c r="N31" s="15">
        <v>0.24126334749471545</v>
      </c>
      <c r="O31" s="15">
        <v>0.23314378633302399</v>
      </c>
      <c r="P31" s="15">
        <v>0.25066786519744527</v>
      </c>
      <c r="Q31" s="15">
        <v>0.23099241278454102</v>
      </c>
      <c r="R31" s="15">
        <v>0.25487808942276119</v>
      </c>
      <c r="S31" s="15">
        <v>0.21985405399506855</v>
      </c>
      <c r="T31" s="15">
        <v>0.2347158030409946</v>
      </c>
      <c r="U31" s="15">
        <v>0.25302686622895565</v>
      </c>
      <c r="V31" s="15">
        <v>0.24125863884081061</v>
      </c>
      <c r="W31" s="15">
        <v>0.2431672522139475</v>
      </c>
      <c r="X31" s="15">
        <v>0.21475979827591321</v>
      </c>
      <c r="Y31" s="15">
        <v>0.22545482766048941</v>
      </c>
      <c r="Z31" s="15">
        <v>0.21368856673194139</v>
      </c>
      <c r="AA31" s="15">
        <v>0.24397435191730185</v>
      </c>
    </row>
    <row r="32" spans="1:27" s="19" customFormat="1">
      <c r="A32" s="16" t="s">
        <v>23</v>
      </c>
      <c r="B32" s="16" t="s">
        <v>15</v>
      </c>
      <c r="C32" s="15">
        <v>0.1226201948410922</v>
      </c>
      <c r="D32" s="15">
        <v>0.12324827426445265</v>
      </c>
      <c r="E32" s="15">
        <v>0.10111038525068765</v>
      </c>
      <c r="F32" s="15">
        <v>6.7388239052696572E-2</v>
      </c>
      <c r="G32" s="15">
        <v>7.999439180442551E-2</v>
      </c>
      <c r="H32" s="15">
        <v>8.4693958429745919E-2</v>
      </c>
      <c r="I32" s="15">
        <v>8.8636996238949314E-2</v>
      </c>
      <c r="J32" s="15">
        <v>8.7254643139546645E-2</v>
      </c>
      <c r="K32" s="15">
        <v>8.8505765345323076E-2</v>
      </c>
      <c r="L32" s="15">
        <v>9.3538537390885579E-2</v>
      </c>
      <c r="M32" s="15">
        <v>9.4547558703615017E-2</v>
      </c>
      <c r="N32" s="15">
        <v>9.3636533399464719E-2</v>
      </c>
      <c r="O32" s="15">
        <v>9.4382396637184729E-2</v>
      </c>
      <c r="P32" s="15">
        <v>0.10210259811940457</v>
      </c>
      <c r="Q32" s="15">
        <v>0.10141787012090386</v>
      </c>
      <c r="R32" s="15">
        <v>0.10393523499500655</v>
      </c>
      <c r="S32" s="15">
        <v>9.8801292989722733E-2</v>
      </c>
      <c r="T32" s="15">
        <v>9.5284234875502569E-2</v>
      </c>
      <c r="U32" s="15">
        <v>9.9638869315264986E-2</v>
      </c>
      <c r="V32" s="15">
        <v>0.10164323978681299</v>
      </c>
      <c r="W32" s="15">
        <v>0.10147390329826719</v>
      </c>
      <c r="X32" s="15">
        <v>9.676477284825824E-2</v>
      </c>
      <c r="Y32" s="15">
        <v>0.102104332937221</v>
      </c>
      <c r="Z32" s="15">
        <v>0.10072731705293107</v>
      </c>
      <c r="AA32" s="15">
        <v>0.10368742812715921</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0.50560039944504187</v>
      </c>
      <c r="D36" s="15">
        <v>0.46957602843682328</v>
      </c>
      <c r="E36" s="15">
        <v>0.65414230242251858</v>
      </c>
      <c r="F36" s="15">
        <v>0.57028652428927462</v>
      </c>
      <c r="G36" s="15">
        <v>0.56039588579037136</v>
      </c>
      <c r="H36" s="15">
        <v>0.54820277549687224</v>
      </c>
      <c r="I36" s="15">
        <v>0.54424374468489567</v>
      </c>
      <c r="J36" s="15">
        <v>0.57568326153519267</v>
      </c>
      <c r="K36" s="15">
        <v>0.60186588124270057</v>
      </c>
      <c r="L36" s="15">
        <v>0.53300687914962019</v>
      </c>
      <c r="M36" s="15">
        <v>0.53188750112631433</v>
      </c>
      <c r="N36" s="15">
        <v>0.53081254912080911</v>
      </c>
      <c r="O36" s="15">
        <v>0.5037864463815892</v>
      </c>
      <c r="P36" s="15">
        <v>0.53416650726272319</v>
      </c>
      <c r="Q36" s="15">
        <v>6.4865078885847041E-2</v>
      </c>
      <c r="R36" s="15" t="s">
        <v>265</v>
      </c>
      <c r="S36" s="15" t="s">
        <v>265</v>
      </c>
      <c r="T36" s="15" t="s">
        <v>265</v>
      </c>
      <c r="U36" s="15" t="s">
        <v>265</v>
      </c>
      <c r="V36" s="15" t="s">
        <v>265</v>
      </c>
      <c r="W36" s="15" t="s">
        <v>265</v>
      </c>
      <c r="X36" s="15" t="s">
        <v>265</v>
      </c>
      <c r="Y36" s="15" t="s">
        <v>265</v>
      </c>
      <c r="Z36" s="15" t="s">
        <v>265</v>
      </c>
      <c r="AA36" s="15" t="s">
        <v>265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9.4296496630253843E-2</v>
      </c>
      <c r="D38" s="15">
        <v>5.8157069280721292E-2</v>
      </c>
      <c r="E38" s="15">
        <v>0.23659372525316316</v>
      </c>
      <c r="F38" s="15">
        <v>0.29146256126724968</v>
      </c>
      <c r="G38" s="15">
        <v>0.30146521906428841</v>
      </c>
      <c r="H38" s="15">
        <v>0.27386620233022729</v>
      </c>
      <c r="I38" s="15">
        <v>0.33250879329610206</v>
      </c>
      <c r="J38" s="15">
        <v>0.33147614068753761</v>
      </c>
      <c r="K38" s="15">
        <v>0.33210649071683285</v>
      </c>
      <c r="L38" s="15">
        <v>0.28465314145520065</v>
      </c>
      <c r="M38" s="15">
        <v>0.32468801337572661</v>
      </c>
      <c r="N38" s="15">
        <v>0.42433484567688506</v>
      </c>
      <c r="O38" s="15">
        <v>0.38875253172329771</v>
      </c>
      <c r="P38" s="15">
        <v>0.37706163831694561</v>
      </c>
      <c r="Q38" s="15">
        <v>0.39461117046859207</v>
      </c>
      <c r="R38" s="15">
        <v>0.32553102447333132</v>
      </c>
      <c r="S38" s="15">
        <v>0.38484587300468481</v>
      </c>
      <c r="T38" s="15">
        <v>0.37316567832517417</v>
      </c>
      <c r="U38" s="15">
        <v>0.32584757605718984</v>
      </c>
      <c r="V38" s="15">
        <v>0.41773884959904051</v>
      </c>
      <c r="W38" s="15">
        <v>0.63720222599211684</v>
      </c>
      <c r="X38" s="15">
        <v>0.61302867479770418</v>
      </c>
      <c r="Y38" s="15">
        <v>0.62170986973520415</v>
      </c>
      <c r="Z38" s="15">
        <v>0.57033556899032223</v>
      </c>
      <c r="AA38" s="15" t="s">
        <v>265</v>
      </c>
    </row>
    <row r="39" spans="1:27" s="19" customFormat="1">
      <c r="A39" s="16" t="s">
        <v>24</v>
      </c>
      <c r="B39" s="16" t="s">
        <v>12</v>
      </c>
      <c r="C39" s="15">
        <v>0.72651533961187209</v>
      </c>
      <c r="D39" s="15">
        <v>0.64369042522831044</v>
      </c>
      <c r="E39" s="15">
        <v>0.72197945205479452</v>
      </c>
      <c r="F39" s="15">
        <v>0.71163124286529678</v>
      </c>
      <c r="G39" s="15">
        <v>0.70530165525114152</v>
      </c>
      <c r="H39" s="15">
        <v>0.66433508133561636</v>
      </c>
      <c r="I39" s="15">
        <v>0.67186372716894971</v>
      </c>
      <c r="J39" s="15">
        <v>0.67738598744292233</v>
      </c>
      <c r="K39" s="15">
        <v>0.67476245005707758</v>
      </c>
      <c r="L39" s="15">
        <v>0.59697559931506849</v>
      </c>
      <c r="M39" s="15">
        <v>0.61279366438356164</v>
      </c>
      <c r="N39" s="15">
        <v>0.66116745148401823</v>
      </c>
      <c r="O39" s="15">
        <v>0.60517444349315064</v>
      </c>
      <c r="P39" s="15">
        <v>0.56394631135844742</v>
      </c>
      <c r="Q39" s="15">
        <v>0.58632573487442929</v>
      </c>
      <c r="R39" s="15">
        <v>0.57211576055936075</v>
      </c>
      <c r="S39" s="15">
        <v>0.60983090753424651</v>
      </c>
      <c r="T39" s="15">
        <v>0.57194645405251143</v>
      </c>
      <c r="U39" s="15">
        <v>0.53622103310502289</v>
      </c>
      <c r="V39" s="15">
        <v>0.54511001712328766</v>
      </c>
      <c r="W39" s="15">
        <v>0.58553399686073049</v>
      </c>
      <c r="X39" s="15">
        <v>0.52407266695205479</v>
      </c>
      <c r="Y39" s="15">
        <v>0.52246425513698624</v>
      </c>
      <c r="Z39" s="15">
        <v>0.52263349029680362</v>
      </c>
      <c r="AA39" s="15" t="s">
        <v>265</v>
      </c>
    </row>
    <row r="40" spans="1:27" s="19" customFormat="1">
      <c r="A40" s="16" t="s">
        <v>24</v>
      </c>
      <c r="B40" s="16" t="s">
        <v>4</v>
      </c>
      <c r="C40" s="15">
        <v>2.0369391265444107E-9</v>
      </c>
      <c r="D40" s="15">
        <v>2.8575583976095445E-9</v>
      </c>
      <c r="E40" s="15">
        <v>8.604564884826759E-3</v>
      </c>
      <c r="F40" s="15">
        <v>2.4577241922209673E-2</v>
      </c>
      <c r="G40" s="15">
        <v>4.5782372737324703E-2</v>
      </c>
      <c r="H40" s="15">
        <v>2.6387271838638322E-2</v>
      </c>
      <c r="I40" s="15">
        <v>3.5103746477733087E-2</v>
      </c>
      <c r="J40" s="15">
        <v>4.4114621886058081E-2</v>
      </c>
      <c r="K40" s="15">
        <v>7.8173470694546665E-2</v>
      </c>
      <c r="L40" s="15">
        <v>5.1942879826132271E-2</v>
      </c>
      <c r="M40" s="15">
        <v>6.9608168808121998E-2</v>
      </c>
      <c r="N40" s="15">
        <v>0.11301920810107886</v>
      </c>
      <c r="O40" s="15">
        <v>0.15232660044039775</v>
      </c>
      <c r="P40" s="15">
        <v>0.17023941103639365</v>
      </c>
      <c r="Q40" s="15">
        <v>0.19767487058008615</v>
      </c>
      <c r="R40" s="15">
        <v>0.15388439123804429</v>
      </c>
      <c r="S40" s="15">
        <v>0.16255056554910682</v>
      </c>
      <c r="T40" s="15">
        <v>0.17236176561414612</v>
      </c>
      <c r="U40" s="15">
        <v>0.1153735764487144</v>
      </c>
      <c r="V40" s="15">
        <v>0.12671462892818544</v>
      </c>
      <c r="W40" s="15">
        <v>9.1545199799371618E-2</v>
      </c>
      <c r="X40" s="15">
        <v>7.8641525823045108E-2</v>
      </c>
      <c r="Y40" s="15">
        <v>6.438213542848284E-2</v>
      </c>
      <c r="Z40" s="15">
        <v>3.6356839541600683E-2</v>
      </c>
      <c r="AA40" s="15">
        <v>2.5219764230640193E-2</v>
      </c>
    </row>
    <row r="41" spans="1:27" s="19" customFormat="1">
      <c r="A41" s="16" t="s">
        <v>24</v>
      </c>
      <c r="B41" s="16" t="s">
        <v>2</v>
      </c>
      <c r="C41" s="15">
        <v>0.51453595824670761</v>
      </c>
      <c r="D41" s="15">
        <v>0.50928489165179203</v>
      </c>
      <c r="E41" s="15">
        <v>0.51680608220676827</v>
      </c>
      <c r="F41" s="15">
        <v>0.51065547373996412</v>
      </c>
      <c r="G41" s="15">
        <v>0.5014730471489357</v>
      </c>
      <c r="H41" s="15">
        <v>0.499164759081346</v>
      </c>
      <c r="I41" s="15">
        <v>0.49375735072934562</v>
      </c>
      <c r="J41" s="15">
        <v>0.51192085921849184</v>
      </c>
      <c r="K41" s="15">
        <v>0.49940641016534892</v>
      </c>
      <c r="L41" s="15">
        <v>0.50181218711605746</v>
      </c>
      <c r="M41" s="15">
        <v>0.50020141459176626</v>
      </c>
      <c r="N41" s="15">
        <v>0.15603893856160972</v>
      </c>
      <c r="O41" s="15">
        <v>0.14515620547626162</v>
      </c>
      <c r="P41" s="15">
        <v>0.11112450301614966</v>
      </c>
      <c r="Q41" s="15">
        <v>0.1391985748116697</v>
      </c>
      <c r="R41" s="15">
        <v>9.7676610079209164E-2</v>
      </c>
      <c r="S41" s="15">
        <v>2.9472442147894518E-4</v>
      </c>
      <c r="T41" s="15">
        <v>2.5057493097550328E-10</v>
      </c>
      <c r="U41" s="15">
        <v>2.7367655288732471E-10</v>
      </c>
      <c r="V41" s="15">
        <v>2.4863862872616691E-10</v>
      </c>
      <c r="W41" s="15">
        <v>2.5231152146135784E-10</v>
      </c>
      <c r="X41" s="15">
        <v>2.4624298642462161E-10</v>
      </c>
      <c r="Y41" s="15">
        <v>4.2107459818821425E-4</v>
      </c>
      <c r="Z41" s="15">
        <v>2.9180893834079215E-10</v>
      </c>
      <c r="AA41" s="15">
        <v>6.5009579701216238E-10</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0.32939712539101546</v>
      </c>
      <c r="D43" s="15">
        <v>0.40042420235046888</v>
      </c>
      <c r="E43" s="15">
        <v>0.34989880403961188</v>
      </c>
      <c r="F43" s="15">
        <v>0.32983865788197381</v>
      </c>
      <c r="G43" s="15">
        <v>0.34202507390111903</v>
      </c>
      <c r="H43" s="15">
        <v>0.34891535126663048</v>
      </c>
      <c r="I43" s="15">
        <v>0.36334742189959718</v>
      </c>
      <c r="J43" s="15">
        <v>0.33285393588068835</v>
      </c>
      <c r="K43" s="15">
        <v>0.34656931906554017</v>
      </c>
      <c r="L43" s="15">
        <v>0.35952232271567458</v>
      </c>
      <c r="M43" s="15">
        <v>0.38253524213523982</v>
      </c>
      <c r="N43" s="15">
        <v>0.32330227182759957</v>
      </c>
      <c r="O43" s="15">
        <v>0.31765463865109211</v>
      </c>
      <c r="P43" s="15">
        <v>0.32445578423633298</v>
      </c>
      <c r="Q43" s="15">
        <v>0.31882488615862481</v>
      </c>
      <c r="R43" s="15">
        <v>0.32506196680795701</v>
      </c>
      <c r="S43" s="15">
        <v>0.3098508890321004</v>
      </c>
      <c r="T43" s="15">
        <v>0.30922538256143356</v>
      </c>
      <c r="U43" s="15">
        <v>0.29764789850427936</v>
      </c>
      <c r="V43" s="15">
        <v>0.3199091692211975</v>
      </c>
      <c r="W43" s="15">
        <v>0.27921872381624646</v>
      </c>
      <c r="X43" s="15">
        <v>0.27446558842706409</v>
      </c>
      <c r="Y43" s="15">
        <v>0.28319298860916586</v>
      </c>
      <c r="Z43" s="15">
        <v>0.27739328417911557</v>
      </c>
      <c r="AA43" s="15">
        <v>0.29884926194487937</v>
      </c>
    </row>
    <row r="44" spans="1:27" s="19" customFormat="1">
      <c r="A44" s="16" t="s">
        <v>24</v>
      </c>
      <c r="B44" s="16" t="s">
        <v>8</v>
      </c>
      <c r="C44" s="15">
        <v>0.26265784136846138</v>
      </c>
      <c r="D44" s="15">
        <v>0.24988030065027717</v>
      </c>
      <c r="E44" s="15">
        <v>0.22617279700652668</v>
      </c>
      <c r="F44" s="15">
        <v>0.26333941063829097</v>
      </c>
      <c r="G44" s="15">
        <v>0.26450534738732251</v>
      </c>
      <c r="H44" s="15">
        <v>0.27773369095698869</v>
      </c>
      <c r="I44" s="15">
        <v>0.27271132716142366</v>
      </c>
      <c r="J44" s="15">
        <v>0.2646320899972805</v>
      </c>
      <c r="K44" s="15">
        <v>0.26354632775075892</v>
      </c>
      <c r="L44" s="15">
        <v>0.27687750399587518</v>
      </c>
      <c r="M44" s="15">
        <v>0.27282082070927349</v>
      </c>
      <c r="N44" s="15">
        <v>0.22790989782796409</v>
      </c>
      <c r="O44" s="15">
        <v>0.23709518955518341</v>
      </c>
      <c r="P44" s="15">
        <v>0.23054707200090507</v>
      </c>
      <c r="Q44" s="15">
        <v>0.23368194093367045</v>
      </c>
      <c r="R44" s="15">
        <v>0.23504849729118496</v>
      </c>
      <c r="S44" s="15">
        <v>0.22862419670905743</v>
      </c>
      <c r="T44" s="15">
        <v>0.21928019813423788</v>
      </c>
      <c r="U44" s="15">
        <v>0.21464173797194022</v>
      </c>
      <c r="V44" s="15">
        <v>0.21614492745015662</v>
      </c>
      <c r="W44" s="15">
        <v>0.20687233029649349</v>
      </c>
      <c r="X44" s="15">
        <v>0.20433467874198352</v>
      </c>
      <c r="Y44" s="15">
        <v>0.18720473374689184</v>
      </c>
      <c r="Z44" s="15">
        <v>0.19807721381104829</v>
      </c>
      <c r="AA44" s="15">
        <v>0.21264647623308378</v>
      </c>
    </row>
    <row r="45" spans="1:27" s="19" customFormat="1">
      <c r="A45" s="16" t="s">
        <v>24</v>
      </c>
      <c r="B45" s="16" t="s">
        <v>84</v>
      </c>
      <c r="C45" s="15">
        <v>0.17072992125141856</v>
      </c>
      <c r="D45" s="15">
        <v>0.17224997027053157</v>
      </c>
      <c r="E45" s="15">
        <v>0.14415359516669396</v>
      </c>
      <c r="F45" s="15">
        <v>0.12745785726451653</v>
      </c>
      <c r="G45" s="15">
        <v>0.13527342668188125</v>
      </c>
      <c r="H45" s="15">
        <v>0.13695471058654912</v>
      </c>
      <c r="I45" s="15">
        <v>0.13910364476455525</v>
      </c>
      <c r="J45" s="15">
        <v>0.13553874990847423</v>
      </c>
      <c r="K45" s="15">
        <v>0.1258880400146038</v>
      </c>
      <c r="L45" s="15">
        <v>0.12286602805502445</v>
      </c>
      <c r="M45" s="15">
        <v>0.12096564538741179</v>
      </c>
      <c r="N45" s="15">
        <v>0.11836652356993348</v>
      </c>
      <c r="O45" s="15">
        <v>0.12160723634187243</v>
      </c>
      <c r="P45" s="15">
        <v>0.12177415404853242</v>
      </c>
      <c r="Q45" s="15">
        <v>0.12057885182013305</v>
      </c>
      <c r="R45" s="15">
        <v>0.12493112882686726</v>
      </c>
      <c r="S45" s="15">
        <v>0.12359599278406161</v>
      </c>
      <c r="T45" s="15">
        <v>0.12178376024232827</v>
      </c>
      <c r="U45" s="15">
        <v>0.11480463193011654</v>
      </c>
      <c r="V45" s="15">
        <v>0.11944450177485472</v>
      </c>
      <c r="W45" s="15">
        <v>0.14731971593801163</v>
      </c>
      <c r="X45" s="15">
        <v>0.14034891136922545</v>
      </c>
      <c r="Y45" s="15">
        <v>0.13279600760969068</v>
      </c>
      <c r="Z45" s="15">
        <v>0.16336279119932065</v>
      </c>
      <c r="AA45" s="15">
        <v>0.18545164941642384</v>
      </c>
    </row>
    <row r="46" spans="1:27" s="19" customFormat="1">
      <c r="A46" s="16" t="s">
        <v>24</v>
      </c>
      <c r="B46" s="16" t="s">
        <v>187</v>
      </c>
      <c r="C46" s="15">
        <v>0.15248454170843079</v>
      </c>
      <c r="D46" s="15">
        <v>0.17177590628132308</v>
      </c>
      <c r="E46" s="15">
        <v>0.1492384870252812</v>
      </c>
      <c r="F46" s="15">
        <v>0.12616167028622341</v>
      </c>
      <c r="G46" s="15">
        <v>0.14291595894571013</v>
      </c>
      <c r="H46" s="15">
        <v>0.13525388915633424</v>
      </c>
      <c r="I46" s="15">
        <v>0.16007550487423908</v>
      </c>
      <c r="J46" s="15">
        <v>0.14177479627451053</v>
      </c>
      <c r="K46" s="15">
        <v>0.12198866475227155</v>
      </c>
      <c r="L46" s="15">
        <v>0.20142831228469299</v>
      </c>
      <c r="M46" s="15">
        <v>0.18736778934183704</v>
      </c>
      <c r="N46" s="15">
        <v>0.2059108782905717</v>
      </c>
      <c r="O46" s="15">
        <v>0.20488512773397372</v>
      </c>
      <c r="P46" s="15">
        <v>0.18752022832670601</v>
      </c>
      <c r="Q46" s="15">
        <v>0.19188451280256408</v>
      </c>
      <c r="R46" s="15">
        <v>0.17436527411843625</v>
      </c>
      <c r="S46" s="15">
        <v>0.17555185881045204</v>
      </c>
      <c r="T46" s="15">
        <v>0.16789104330931939</v>
      </c>
      <c r="U46" s="15">
        <v>0.16114948909651261</v>
      </c>
      <c r="V46" s="15">
        <v>0.142347845390526</v>
      </c>
      <c r="W46" s="15">
        <v>0.17257876266726296</v>
      </c>
      <c r="X46" s="15">
        <v>0.15678429194577587</v>
      </c>
      <c r="Y46" s="15">
        <v>0.12037361539159544</v>
      </c>
      <c r="Z46" s="15">
        <v>0.14522052542202601</v>
      </c>
      <c r="AA46" s="15">
        <v>0.16990557278551774</v>
      </c>
    </row>
    <row r="47" spans="1:27" s="19" customFormat="1">
      <c r="A47" s="16" t="s">
        <v>24</v>
      </c>
      <c r="B47" s="16" t="s">
        <v>15</v>
      </c>
      <c r="C47" s="15">
        <v>0.12997848247393262</v>
      </c>
      <c r="D47" s="15">
        <v>0.14538362031069671</v>
      </c>
      <c r="E47" s="15">
        <v>0.11365779328862652</v>
      </c>
      <c r="F47" s="15">
        <v>7.0206433684043418E-2</v>
      </c>
      <c r="G47" s="15">
        <v>8.7347294008127546E-2</v>
      </c>
      <c r="H47" s="15">
        <v>9.4886857558606194E-2</v>
      </c>
      <c r="I47" s="15">
        <v>9.9612462209076436E-2</v>
      </c>
      <c r="J47" s="15">
        <v>9.9434184440908124E-2</v>
      </c>
      <c r="K47" s="15">
        <v>9.4056813256046048E-2</v>
      </c>
      <c r="L47" s="15">
        <v>9.3232217384064273E-2</v>
      </c>
      <c r="M47" s="15">
        <v>9.4262152061673293E-2</v>
      </c>
      <c r="N47" s="15">
        <v>9.4202444248899231E-2</v>
      </c>
      <c r="O47" s="15">
        <v>0.10000267447966092</v>
      </c>
      <c r="P47" s="15">
        <v>0.10322355916364248</v>
      </c>
      <c r="Q47" s="15">
        <v>0.10402305012833342</v>
      </c>
      <c r="R47" s="15">
        <v>0.10449943976650962</v>
      </c>
      <c r="S47" s="15">
        <v>0.10239181661141371</v>
      </c>
      <c r="T47" s="15">
        <v>0.10105452558192954</v>
      </c>
      <c r="U47" s="15">
        <v>0.10154326158152184</v>
      </c>
      <c r="V47" s="15">
        <v>0.10160076428525203</v>
      </c>
      <c r="W47" s="15">
        <v>0.10175161781554967</v>
      </c>
      <c r="X47" s="15">
        <v>0.10493425173126859</v>
      </c>
      <c r="Y47" s="15">
        <v>0.10192311131799014</v>
      </c>
      <c r="Z47" s="15">
        <v>0.10344153549455057</v>
      </c>
      <c r="AA47" s="15">
        <v>0.10643107500162674</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0.58744095092386661</v>
      </c>
      <c r="D52" s="15">
        <v>0.5902599202977965</v>
      </c>
      <c r="E52" s="15">
        <v>0.63920381882319699</v>
      </c>
      <c r="F52" s="15">
        <v>0.56113426976065695</v>
      </c>
      <c r="G52" s="15">
        <v>0.65840552999015334</v>
      </c>
      <c r="H52" s="15" t="s">
        <v>265</v>
      </c>
      <c r="I52" s="15" t="s">
        <v>265</v>
      </c>
      <c r="J52" s="15" t="s">
        <v>265</v>
      </c>
      <c r="K52" s="15" t="s">
        <v>265</v>
      </c>
      <c r="L52" s="15" t="s">
        <v>265</v>
      </c>
      <c r="M52" s="15" t="s">
        <v>265</v>
      </c>
      <c r="N52" s="15" t="s">
        <v>265</v>
      </c>
      <c r="O52" s="15" t="s">
        <v>265</v>
      </c>
      <c r="P52" s="15" t="s">
        <v>265</v>
      </c>
      <c r="Q52" s="15" t="s">
        <v>265</v>
      </c>
      <c r="R52" s="15" t="s">
        <v>265</v>
      </c>
      <c r="S52" s="15" t="s">
        <v>265</v>
      </c>
      <c r="T52" s="15" t="s">
        <v>265</v>
      </c>
      <c r="U52" s="15" t="s">
        <v>265</v>
      </c>
      <c r="V52" s="15" t="s">
        <v>265</v>
      </c>
      <c r="W52" s="15" t="s">
        <v>265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7.3339292237442925E-4</v>
      </c>
      <c r="D54" s="15">
        <v>1.2008432420091323E-9</v>
      </c>
      <c r="E54" s="15">
        <v>1.9774458904109588E-2</v>
      </c>
      <c r="F54" s="15">
        <v>4.0361305936073066E-2</v>
      </c>
      <c r="G54" s="15">
        <v>6.476857762557077E-2</v>
      </c>
      <c r="H54" s="15">
        <v>5.7742511415525118E-2</v>
      </c>
      <c r="I54" s="15">
        <v>0.11225408219178082</v>
      </c>
      <c r="J54" s="15">
        <v>4.9299785388127855E-2</v>
      </c>
      <c r="K54" s="15">
        <v>7.8451255707762554E-2</v>
      </c>
      <c r="L54" s="15">
        <v>2.8912228310502282E-2</v>
      </c>
      <c r="M54" s="15">
        <v>3.0145664383561647E-2</v>
      </c>
      <c r="N54" s="15">
        <v>5.53285502283105E-2</v>
      </c>
      <c r="O54" s="15">
        <v>4.9933257990867584E-2</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3.9994734120127974E-4</v>
      </c>
      <c r="D55" s="15">
        <v>2.5848080386896176E-5</v>
      </c>
      <c r="E55" s="15">
        <v>1.5705543908718391E-2</v>
      </c>
      <c r="F55" s="15">
        <v>4.7529802119045797E-2</v>
      </c>
      <c r="G55" s="15">
        <v>7.2599056176380627E-2</v>
      </c>
      <c r="H55" s="15">
        <v>4.0153496088450022E-2</v>
      </c>
      <c r="I55" s="15">
        <v>7.9570821876489894E-2</v>
      </c>
      <c r="J55" s="15">
        <v>3.6249746559040938E-2</v>
      </c>
      <c r="K55" s="15">
        <v>6.1791919992244634E-2</v>
      </c>
      <c r="L55" s="15">
        <v>3.2660348356011774E-2</v>
      </c>
      <c r="M55" s="15">
        <v>3.2988870293867163E-2</v>
      </c>
      <c r="N55" s="15">
        <v>6.8598428121469726E-2</v>
      </c>
      <c r="O55" s="15">
        <v>6.1532677543042084E-2</v>
      </c>
      <c r="P55" s="15">
        <v>0.11635311534525354</v>
      </c>
      <c r="Q55" s="15">
        <v>0.10521795711561116</v>
      </c>
      <c r="R55" s="15">
        <v>0.10601961475660533</v>
      </c>
      <c r="S55" s="15">
        <v>4.2567396639629405E-2</v>
      </c>
      <c r="T55" s="15">
        <v>9.9365074713107945E-2</v>
      </c>
      <c r="U55" s="15">
        <v>6.1653049051864674E-2</v>
      </c>
      <c r="V55" s="15">
        <v>7.1466566601133957E-2</v>
      </c>
      <c r="W55" s="15">
        <v>0.1044021322550554</v>
      </c>
      <c r="X55" s="15">
        <v>9.1967278694820701E-2</v>
      </c>
      <c r="Y55" s="15">
        <v>0.14908318482009944</v>
      </c>
      <c r="Z55" s="15">
        <v>0.14106718073981883</v>
      </c>
      <c r="AA55" s="15">
        <v>0.17298217780475353</v>
      </c>
    </row>
    <row r="56" spans="1:27" s="19" customFormat="1">
      <c r="A56" s="16" t="s">
        <v>25</v>
      </c>
      <c r="B56" s="16" t="s">
        <v>2</v>
      </c>
      <c r="C56" s="15">
        <v>0.16320855921785651</v>
      </c>
      <c r="D56" s="15">
        <v>0.13719585306833207</v>
      </c>
      <c r="E56" s="15">
        <v>0.20512771119305209</v>
      </c>
      <c r="F56" s="15">
        <v>0.17166656050277557</v>
      </c>
      <c r="G56" s="15">
        <v>0.14780493491298283</v>
      </c>
      <c r="H56" s="15">
        <v>0.14829497471415479</v>
      </c>
      <c r="I56" s="15">
        <v>0.13540972665090611</v>
      </c>
      <c r="J56" s="15">
        <v>0.16571528250950121</v>
      </c>
      <c r="K56" s="15">
        <v>0.17061882514772714</v>
      </c>
      <c r="L56" s="15">
        <v>0.16183818563403116</v>
      </c>
      <c r="M56" s="15">
        <v>0.13581102442085904</v>
      </c>
      <c r="N56" s="15">
        <v>0.20402822945104931</v>
      </c>
      <c r="O56" s="15">
        <v>0.17092026419598039</v>
      </c>
      <c r="P56" s="15">
        <v>0.147526084030488</v>
      </c>
      <c r="Q56" s="15">
        <v>0.14787705304998533</v>
      </c>
      <c r="R56" s="15">
        <v>0.13468616652470414</v>
      </c>
      <c r="S56" s="15">
        <v>0.16463805829165812</v>
      </c>
      <c r="T56" s="15">
        <v>0.17017214612961137</v>
      </c>
      <c r="U56" s="15">
        <v>0.16120241157860082</v>
      </c>
      <c r="V56" s="15">
        <v>0.13596853399404576</v>
      </c>
      <c r="W56" s="15">
        <v>0.20383843806780147</v>
      </c>
      <c r="X56" s="15">
        <v>0.17077719901735175</v>
      </c>
      <c r="Y56" s="15">
        <v>0.14774365056027269</v>
      </c>
      <c r="Z56" s="15">
        <v>0.14778903826999684</v>
      </c>
      <c r="AA56" s="15">
        <v>0.134391678112841</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0.32157106714157702</v>
      </c>
      <c r="D58" s="15">
        <v>0.33816286997095441</v>
      </c>
      <c r="E58" s="15">
        <v>0.31662967919095691</v>
      </c>
      <c r="F58" s="15">
        <v>0.35473161971618872</v>
      </c>
      <c r="G58" s="15">
        <v>0.33993556413775727</v>
      </c>
      <c r="H58" s="15">
        <v>0.37402411618384385</v>
      </c>
      <c r="I58" s="15">
        <v>0.33841670153348041</v>
      </c>
      <c r="J58" s="15">
        <v>0.34765193674140532</v>
      </c>
      <c r="K58" s="15">
        <v>0.33199386487342158</v>
      </c>
      <c r="L58" s="15">
        <v>0.35124975444997497</v>
      </c>
      <c r="M58" s="15">
        <v>0.34461213818827546</v>
      </c>
      <c r="N58" s="15">
        <v>0.30901641767065663</v>
      </c>
      <c r="O58" s="15">
        <v>0.31738608169170068</v>
      </c>
      <c r="P58" s="15">
        <v>0.29893685276324</v>
      </c>
      <c r="Q58" s="15">
        <v>0.32569523742538914</v>
      </c>
      <c r="R58" s="15">
        <v>0.29674647474402621</v>
      </c>
      <c r="S58" s="15">
        <v>0.30467038348571024</v>
      </c>
      <c r="T58" s="15">
        <v>0.3043531504476864</v>
      </c>
      <c r="U58" s="15">
        <v>0.31474764215728501</v>
      </c>
      <c r="V58" s="15">
        <v>0.32471350059227366</v>
      </c>
      <c r="W58" s="15">
        <v>0.30259511659138594</v>
      </c>
      <c r="X58" s="15">
        <v>0.30964972549095587</v>
      </c>
      <c r="Y58" s="15">
        <v>0.29583206606088563</v>
      </c>
      <c r="Z58" s="15">
        <v>0.32440713196958687</v>
      </c>
      <c r="AA58" s="15">
        <v>0.30130142422011968</v>
      </c>
    </row>
    <row r="59" spans="1:27" s="19" customFormat="1">
      <c r="A59" s="16" t="s">
        <v>25</v>
      </c>
      <c r="B59" s="16" t="s">
        <v>8</v>
      </c>
      <c r="C59" s="15">
        <v>0.30540079763486827</v>
      </c>
      <c r="D59" s="15">
        <v>0.24351724301583241</v>
      </c>
      <c r="E59" s="15">
        <v>0.21247095542804009</v>
      </c>
      <c r="F59" s="15">
        <v>0.23956757597963318</v>
      </c>
      <c r="G59" s="15">
        <v>0.24291417234537938</v>
      </c>
      <c r="H59" s="15">
        <v>0.24392230606264154</v>
      </c>
      <c r="I59" s="15">
        <v>0.24806511133915352</v>
      </c>
      <c r="J59" s="15">
        <v>0.24508111214825959</v>
      </c>
      <c r="K59" s="15">
        <v>0.21524808009955695</v>
      </c>
      <c r="L59" s="15">
        <v>0.22751266434421369</v>
      </c>
      <c r="M59" s="15">
        <v>0.23099054843984557</v>
      </c>
      <c r="N59" s="15">
        <v>0.21766415477887241</v>
      </c>
      <c r="O59" s="15">
        <v>0.22152888864821763</v>
      </c>
      <c r="P59" s="15">
        <v>0.21649481376248839</v>
      </c>
      <c r="Q59" s="15">
        <v>0.22007073373451877</v>
      </c>
      <c r="R59" s="15">
        <v>0.22305105907870459</v>
      </c>
      <c r="S59" s="15">
        <v>0.22104283224945354</v>
      </c>
      <c r="T59" s="15">
        <v>0.21698442182972535</v>
      </c>
      <c r="U59" s="15">
        <v>0.22950234009178139</v>
      </c>
      <c r="V59" s="15">
        <v>0.23329712011848261</v>
      </c>
      <c r="W59" s="15">
        <v>0.21600823770759947</v>
      </c>
      <c r="X59" s="15">
        <v>0.22026415363451091</v>
      </c>
      <c r="Y59" s="15">
        <v>0.21904957449564144</v>
      </c>
      <c r="Z59" s="15">
        <v>0.21923757781775938</v>
      </c>
      <c r="AA59" s="15">
        <v>0.21973913023155978</v>
      </c>
    </row>
    <row r="60" spans="1:27" s="19" customFormat="1">
      <c r="A60" s="16" t="s">
        <v>25</v>
      </c>
      <c r="B60" s="16" t="s">
        <v>84</v>
      </c>
      <c r="C60" s="15">
        <v>0.16832854788553292</v>
      </c>
      <c r="D60" s="15">
        <v>0.17117549413783514</v>
      </c>
      <c r="E60" s="15">
        <v>0.12872556654557332</v>
      </c>
      <c r="F60" s="15">
        <v>8.3654537357143705E-2</v>
      </c>
      <c r="G60" s="15">
        <v>9.3966171239154447E-2</v>
      </c>
      <c r="H60" s="15">
        <v>9.0422210034874384E-2</v>
      </c>
      <c r="I60" s="15">
        <v>9.6751890269366272E-2</v>
      </c>
      <c r="J60" s="15">
        <v>8.9694785642696936E-2</v>
      </c>
      <c r="K60" s="15">
        <v>7.987472657591084E-2</v>
      </c>
      <c r="L60" s="15">
        <v>7.6882830207819525E-2</v>
      </c>
      <c r="M60" s="15">
        <v>7.802990086282921E-2</v>
      </c>
      <c r="N60" s="15">
        <v>7.5746354008661837E-2</v>
      </c>
      <c r="O60" s="15">
        <v>7.1879933131434107E-2</v>
      </c>
      <c r="P60" s="15">
        <v>7.2457810647173285E-2</v>
      </c>
      <c r="Q60" s="15">
        <v>6.7614603596972439E-2</v>
      </c>
      <c r="R60" s="15">
        <v>6.9136929512783843E-2</v>
      </c>
      <c r="S60" s="15">
        <v>6.7147780286348685E-2</v>
      </c>
      <c r="T60" s="15">
        <v>6.2913114312925983E-2</v>
      </c>
      <c r="U60" s="15">
        <v>5.922209716913561E-2</v>
      </c>
      <c r="V60" s="15">
        <v>6.2788266091963862E-2</v>
      </c>
      <c r="W60" s="15">
        <v>6.378697882055287E-2</v>
      </c>
      <c r="X60" s="15">
        <v>5.5377981890364331E-2</v>
      </c>
      <c r="Y60" s="15">
        <v>5.8966398694231856E-2</v>
      </c>
      <c r="Z60" s="15">
        <v>7.2352261597057835E-2</v>
      </c>
      <c r="AA60" s="15">
        <v>7.4583361829989536E-2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0.13317287229277275</v>
      </c>
      <c r="D62" s="15">
        <v>0.13006189752322675</v>
      </c>
      <c r="E62" s="15">
        <v>0.10061696563215117</v>
      </c>
      <c r="F62" s="15">
        <v>5.2114303072061358E-2</v>
      </c>
      <c r="G62" s="15">
        <v>6.672421887095735E-2</v>
      </c>
      <c r="H62" s="15">
        <v>7.1467268172414472E-2</v>
      </c>
      <c r="I62" s="15">
        <v>7.8395577952048448E-2</v>
      </c>
      <c r="J62" s="15">
        <v>7.3700266353999455E-2</v>
      </c>
      <c r="K62" s="15">
        <v>7.6296541310644658E-2</v>
      </c>
      <c r="L62" s="15">
        <v>7.482497002558916E-2</v>
      </c>
      <c r="M62" s="15">
        <v>7.8639184097177434E-2</v>
      </c>
      <c r="N62" s="15">
        <v>7.7031211311078374E-2</v>
      </c>
      <c r="O62" s="15">
        <v>7.9397362435175686E-2</v>
      </c>
      <c r="P62" s="15">
        <v>8.6407740382597589E-2</v>
      </c>
      <c r="Q62" s="15">
        <v>8.0447858215396392E-2</v>
      </c>
      <c r="R62" s="15">
        <v>9.0570220189727005E-2</v>
      </c>
      <c r="S62" s="15">
        <v>8.1045714542635733E-2</v>
      </c>
      <c r="T62" s="15">
        <v>7.6823684980815821E-2</v>
      </c>
      <c r="U62" s="15">
        <v>7.6308496372711629E-2</v>
      </c>
      <c r="V62" s="15">
        <v>8.2096728175763176E-2</v>
      </c>
      <c r="W62" s="15">
        <v>7.9876419719415129E-2</v>
      </c>
      <c r="X62" s="15">
        <v>7.5731794566787719E-2</v>
      </c>
      <c r="Y62" s="15">
        <v>8.0952564204764058E-2</v>
      </c>
      <c r="Z62" s="15">
        <v>7.8682052870101049E-2</v>
      </c>
      <c r="AA62" s="15">
        <v>9.0297250719554273E-2</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0.21305569939009861</v>
      </c>
      <c r="D68" s="15">
        <v>0.14293992085175272</v>
      </c>
      <c r="E68" s="15">
        <v>0.37142325572328205</v>
      </c>
      <c r="F68" s="15">
        <v>0.35990550855543496</v>
      </c>
      <c r="G68" s="15">
        <v>0.39495119479239993</v>
      </c>
      <c r="H68" s="15">
        <v>0.34890267210948811</v>
      </c>
      <c r="I68" s="15">
        <v>0.36067877306975338</v>
      </c>
      <c r="J68" s="15">
        <v>0.38568980329428537</v>
      </c>
      <c r="K68" s="15">
        <v>0.3816199632981459</v>
      </c>
      <c r="L68" s="15">
        <v>0.2749361833116708</v>
      </c>
      <c r="M68" s="15">
        <v>0.2840713872480285</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7.9222794737929647E-2</v>
      </c>
      <c r="D70" s="15">
        <v>1.8079981784611787E-3</v>
      </c>
      <c r="E70" s="15">
        <v>4.9442636127819378E-2</v>
      </c>
      <c r="F70" s="15">
        <v>9.8307374543101705E-2</v>
      </c>
      <c r="G70" s="15">
        <v>0.11071540088150997</v>
      </c>
      <c r="H70" s="15">
        <v>0.10489561145678718</v>
      </c>
      <c r="I70" s="15">
        <v>0.16103292640450459</v>
      </c>
      <c r="J70" s="15">
        <v>0.14476018744346603</v>
      </c>
      <c r="K70" s="15">
        <v>0.14481560968348697</v>
      </c>
      <c r="L70" s="15">
        <v>8.7362420195787938E-2</v>
      </c>
      <c r="M70" s="15">
        <v>8.6243520435215396E-2</v>
      </c>
      <c r="N70" s="15">
        <v>0.10829314642788472</v>
      </c>
      <c r="O70" s="15">
        <v>0.13919215366911089</v>
      </c>
      <c r="P70" s="15">
        <v>0.14942131624397839</v>
      </c>
      <c r="Q70" s="15">
        <v>0.13160110275966558</v>
      </c>
      <c r="R70" s="15">
        <v>0.1336153064552752</v>
      </c>
      <c r="S70" s="15">
        <v>0.11777178879104118</v>
      </c>
      <c r="T70" s="15">
        <v>0.15370621205257204</v>
      </c>
      <c r="U70" s="15">
        <v>5.3838579725116423E-2</v>
      </c>
      <c r="V70" s="15">
        <v>5.8811010325984028E-2</v>
      </c>
      <c r="W70" s="15">
        <v>9.2909976133739483E-2</v>
      </c>
      <c r="X70" s="15">
        <v>9.8990260676988018E-2</v>
      </c>
      <c r="Y70" s="15">
        <v>0.10298859873421735</v>
      </c>
      <c r="Z70" s="15">
        <v>0.10789974667525197</v>
      </c>
      <c r="AA70" s="15">
        <v>0.1317177934726407</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0.36164352163672459</v>
      </c>
      <c r="D73" s="15">
        <v>0.36003231794526347</v>
      </c>
      <c r="E73" s="15">
        <v>0.35141042055354249</v>
      </c>
      <c r="F73" s="15">
        <v>0.35489313977036863</v>
      </c>
      <c r="G73" s="15">
        <v>0.35494635845749944</v>
      </c>
      <c r="H73" s="15">
        <v>0.3778161639476168</v>
      </c>
      <c r="I73" s="15">
        <v>0.35019178193804223</v>
      </c>
      <c r="J73" s="15">
        <v>0.35836889673483291</v>
      </c>
      <c r="K73" s="15">
        <v>0.33961251454750357</v>
      </c>
      <c r="L73" s="15">
        <v>0.3936917299986139</v>
      </c>
      <c r="M73" s="15">
        <v>0.39570051277516138</v>
      </c>
      <c r="N73" s="15">
        <v>0.34078854084170696</v>
      </c>
      <c r="O73" s="15">
        <v>0.35335086840134478</v>
      </c>
      <c r="P73" s="15">
        <v>0.34946903181689398</v>
      </c>
      <c r="Q73" s="15">
        <v>0.37156160428591667</v>
      </c>
      <c r="R73" s="15">
        <v>0.33735772362054589</v>
      </c>
      <c r="S73" s="15">
        <v>0.35139743085347924</v>
      </c>
      <c r="T73" s="15">
        <v>0.32585028330934707</v>
      </c>
      <c r="U73" s="15">
        <v>0.35733520794441337</v>
      </c>
      <c r="V73" s="15">
        <v>0.36287841800024462</v>
      </c>
      <c r="W73" s="15">
        <v>0.32808137221777112</v>
      </c>
      <c r="X73" s="15">
        <v>0.33290832216079791</v>
      </c>
      <c r="Y73" s="15">
        <v>0.32740348335634184</v>
      </c>
      <c r="Z73" s="15">
        <v>0.34561218067635791</v>
      </c>
      <c r="AA73" s="15">
        <v>0.32204720987648089</v>
      </c>
    </row>
    <row r="74" spans="1:27" s="19" customFormat="1">
      <c r="A74" s="16" t="s">
        <v>26</v>
      </c>
      <c r="B74" s="16" t="s">
        <v>8</v>
      </c>
      <c r="C74" s="15">
        <v>0.24189402765551088</v>
      </c>
      <c r="D74" s="15">
        <v>0.21557405724755843</v>
      </c>
      <c r="E74" s="15">
        <v>0.20892576895433451</v>
      </c>
      <c r="F74" s="15">
        <v>0.22578455929801231</v>
      </c>
      <c r="G74" s="15">
        <v>0.2194114412542546</v>
      </c>
      <c r="H74" s="15">
        <v>0.22116219555774849</v>
      </c>
      <c r="I74" s="15">
        <v>0.2196482415645426</v>
      </c>
      <c r="J74" s="15">
        <v>0.21703458203035508</v>
      </c>
      <c r="K74" s="15">
        <v>0.21913623825463679</v>
      </c>
      <c r="L74" s="15">
        <v>0.22816087052476944</v>
      </c>
      <c r="M74" s="15">
        <v>0.23874071080414672</v>
      </c>
      <c r="N74" s="15">
        <v>0.21366557366638655</v>
      </c>
      <c r="O74" s="15">
        <v>0.21363041358845863</v>
      </c>
      <c r="P74" s="15">
        <v>0.21038905130166974</v>
      </c>
      <c r="Q74" s="15">
        <v>0.21658266023359898</v>
      </c>
      <c r="R74" s="15">
        <v>0.19419788505615132</v>
      </c>
      <c r="S74" s="15">
        <v>0.1954661141259266</v>
      </c>
      <c r="T74" s="15">
        <v>0.16930224862359658</v>
      </c>
      <c r="U74" s="15">
        <v>0.16619555262700481</v>
      </c>
      <c r="V74" s="15">
        <v>0.17972085118084558</v>
      </c>
      <c r="W74" s="15">
        <v>0.17364310479894221</v>
      </c>
      <c r="X74" s="15">
        <v>0.1617336867849552</v>
      </c>
      <c r="Y74" s="15">
        <v>0.15742535616602227</v>
      </c>
      <c r="Z74" s="15">
        <v>0.16272604183129319</v>
      </c>
      <c r="AA74" s="15">
        <v>0.16392501757322769</v>
      </c>
    </row>
    <row r="75" spans="1:27" s="19" customFormat="1">
      <c r="A75" s="16" t="s">
        <v>26</v>
      </c>
      <c r="B75" s="16" t="s">
        <v>84</v>
      </c>
      <c r="C75" s="15">
        <v>0.11027751594629549</v>
      </c>
      <c r="D75" s="15">
        <v>0.14913268828542162</v>
      </c>
      <c r="E75" s="15">
        <v>0.12448883194600489</v>
      </c>
      <c r="F75" s="15">
        <v>9.818183307334713E-2</v>
      </c>
      <c r="G75" s="15">
        <v>0.10611039072958224</v>
      </c>
      <c r="H75" s="15">
        <v>0.10426293282614497</v>
      </c>
      <c r="I75" s="15">
        <v>0.10811798254596769</v>
      </c>
      <c r="J75" s="15">
        <v>0.10167602401827651</v>
      </c>
      <c r="K75" s="15">
        <v>9.8830597173627965E-2</v>
      </c>
      <c r="L75" s="15">
        <v>9.3383819405960383E-2</v>
      </c>
      <c r="M75" s="15">
        <v>9.1620382370244127E-2</v>
      </c>
      <c r="N75" s="15">
        <v>8.9644760728011835E-2</v>
      </c>
      <c r="O75" s="15">
        <v>9.0102216845974525E-2</v>
      </c>
      <c r="P75" s="15">
        <v>9.2039844565149312E-2</v>
      </c>
      <c r="Q75" s="15">
        <v>8.1991214397230963E-2</v>
      </c>
      <c r="R75" s="15">
        <v>8.9336122810847046E-2</v>
      </c>
      <c r="S75" s="15">
        <v>8.3612624798574106E-2</v>
      </c>
      <c r="T75" s="15">
        <v>8.8380108953041978E-2</v>
      </c>
      <c r="U75" s="15">
        <v>8.4378113365211824E-2</v>
      </c>
      <c r="V75" s="15">
        <v>9.0154744612652896E-2</v>
      </c>
      <c r="W75" s="15">
        <v>9.5167742818664081E-2</v>
      </c>
      <c r="X75" s="15">
        <v>8.4655457864544634E-2</v>
      </c>
      <c r="Y75" s="15">
        <v>8.7766685970861125E-2</v>
      </c>
      <c r="Z75" s="15">
        <v>8.2836633338380344E-2</v>
      </c>
      <c r="AA75" s="15">
        <v>9.7556888783966095E-2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0.10165286171712909</v>
      </c>
      <c r="D77" s="15">
        <v>0.13802670069889725</v>
      </c>
      <c r="E77" s="15">
        <v>0.11181742108821147</v>
      </c>
      <c r="F77" s="15">
        <v>6.9637442366493538E-2</v>
      </c>
      <c r="G77" s="15">
        <v>8.1894921777557625E-2</v>
      </c>
      <c r="H77" s="15">
        <v>8.1742657320881401E-2</v>
      </c>
      <c r="I77" s="15">
        <v>8.7249043831165426E-2</v>
      </c>
      <c r="J77" s="15">
        <v>8.1252520585969518E-2</v>
      </c>
      <c r="K77" s="15">
        <v>8.3733804605715265E-2</v>
      </c>
      <c r="L77" s="15">
        <v>7.8876200295128901E-2</v>
      </c>
      <c r="M77" s="15">
        <v>7.9391584357239406E-2</v>
      </c>
      <c r="N77" s="15">
        <v>7.9196438326542037E-2</v>
      </c>
      <c r="O77" s="15">
        <v>8.2139368907419449E-2</v>
      </c>
      <c r="P77" s="15">
        <v>8.9111005776430566E-2</v>
      </c>
      <c r="Q77" s="15">
        <v>7.9855252529611828E-2</v>
      </c>
      <c r="R77" s="15">
        <v>8.8609731422741214E-2</v>
      </c>
      <c r="S77" s="15">
        <v>8.0698055616466452E-2</v>
      </c>
      <c r="T77" s="15">
        <v>8.6569123369344303E-2</v>
      </c>
      <c r="U77" s="15">
        <v>8.0068662948188998E-2</v>
      </c>
      <c r="V77" s="15">
        <v>8.4546372860796803E-2</v>
      </c>
      <c r="W77" s="15">
        <v>8.6705857071559159E-2</v>
      </c>
      <c r="X77" s="15">
        <v>8.3927430552965074E-2</v>
      </c>
      <c r="Y77" s="15">
        <v>8.9149605133528737E-2</v>
      </c>
      <c r="Z77" s="15">
        <v>8.4645051141813699E-2</v>
      </c>
      <c r="AA77" s="15">
        <v>9.3157637611148258E-2</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5.3373079118370214E-9</v>
      </c>
      <c r="E83" s="15">
        <v>5.3637392430628726E-9</v>
      </c>
      <c r="F83" s="15">
        <v>4.9062423164734803E-9</v>
      </c>
      <c r="G83" s="15">
        <v>7.584492997014401E-9</v>
      </c>
      <c r="H83" s="15">
        <v>8.4330424569722521E-9</v>
      </c>
      <c r="I83" s="15">
        <v>9.4748957235686689E-9</v>
      </c>
      <c r="J83" s="15">
        <v>1.0191848327186513E-8</v>
      </c>
      <c r="K83" s="15">
        <v>1.0833004039339658E-8</v>
      </c>
      <c r="L83" s="15">
        <v>1.1477509769055146E-8</v>
      </c>
      <c r="M83" s="15">
        <v>1.2004740187038987E-8</v>
      </c>
      <c r="N83" s="15">
        <v>1.2656634176325957E-8</v>
      </c>
      <c r="O83" s="15">
        <v>1.3293580962416579E-8</v>
      </c>
      <c r="P83" s="15">
        <v>1.3677830281875658E-8</v>
      </c>
      <c r="Q83" s="15">
        <v>1.4498869423955041E-8</v>
      </c>
      <c r="R83" s="15">
        <v>1.5140737508781171E-8</v>
      </c>
      <c r="S83" s="15">
        <v>1.595169586406744E-8</v>
      </c>
      <c r="T83" s="15">
        <v>1.6382592970670883E-8</v>
      </c>
      <c r="U83" s="15">
        <v>1.7218744511766773E-8</v>
      </c>
      <c r="V83" s="15">
        <v>1.8198331577098699E-8</v>
      </c>
      <c r="W83" s="15">
        <v>1.9111013237618542E-8</v>
      </c>
      <c r="X83" s="15">
        <v>2.0258687873199859E-8</v>
      </c>
      <c r="Y83" s="15">
        <v>2.3644550184404638E-8</v>
      </c>
      <c r="Z83" s="15">
        <v>2.3316349995609412E-8</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6.8014110358627053E-9</v>
      </c>
      <c r="D85" s="15">
        <v>8.318572738699914E-9</v>
      </c>
      <c r="E85" s="15">
        <v>8.5472987532707404E-9</v>
      </c>
      <c r="F85" s="15">
        <v>1.0313344287299266E-5</v>
      </c>
      <c r="G85" s="15">
        <v>1.0772955274229129E-8</v>
      </c>
      <c r="H85" s="15">
        <v>1.114592542712021E-8</v>
      </c>
      <c r="I85" s="15">
        <v>1.4297489906341389E-4</v>
      </c>
      <c r="J85" s="15">
        <v>1.2288677530655176E-8</v>
      </c>
      <c r="K85" s="15">
        <v>1.1983534387666102E-8</v>
      </c>
      <c r="L85" s="15">
        <v>1.2997239465144169E-4</v>
      </c>
      <c r="M85" s="15">
        <v>1.4255987122261557E-8</v>
      </c>
      <c r="N85" s="15">
        <v>4.0209304814914582E-4</v>
      </c>
      <c r="O85" s="15">
        <v>7.8816374308398755E-5</v>
      </c>
      <c r="P85" s="15">
        <v>1.6311192729977938E-8</v>
      </c>
      <c r="Q85" s="15">
        <v>3.8856642261061252E-8</v>
      </c>
      <c r="R85" s="15">
        <v>2.6953335819516615E-4</v>
      </c>
      <c r="S85" s="15">
        <v>4.2338499448905686E-8</v>
      </c>
      <c r="T85" s="15">
        <v>6.7994412126830414E-4</v>
      </c>
      <c r="U85" s="15">
        <v>4.5161829633128639E-8</v>
      </c>
      <c r="V85" s="15">
        <v>1.8565034462683042E-4</v>
      </c>
      <c r="W85" s="15">
        <v>4.9961942607463392E-8</v>
      </c>
      <c r="X85" s="15">
        <v>2.6854767896197448E-4</v>
      </c>
      <c r="Y85" s="15">
        <v>4.9369331632577538E-3</v>
      </c>
      <c r="Z85" s="15">
        <v>6.7995995785899855E-4</v>
      </c>
      <c r="AA85" s="15" t="s">
        <v>265</v>
      </c>
    </row>
    <row r="86" spans="1:27" s="19" customFormat="1">
      <c r="A86" s="16" t="s">
        <v>27</v>
      </c>
      <c r="B86" s="16" t="s">
        <v>2</v>
      </c>
      <c r="C86" s="15">
        <v>0.48014822317754391</v>
      </c>
      <c r="D86" s="15">
        <v>0.38628769208315089</v>
      </c>
      <c r="E86" s="15">
        <v>0.39923838781889076</v>
      </c>
      <c r="F86" s="15">
        <v>0.36897176162071077</v>
      </c>
      <c r="G86" s="15">
        <v>0.38553656995930402</v>
      </c>
      <c r="H86" s="15">
        <v>0.36794738907180274</v>
      </c>
      <c r="I86" s="15">
        <v>0.41939810234072755</v>
      </c>
      <c r="J86" s="15">
        <v>0.40990670450043687</v>
      </c>
      <c r="K86" s="15">
        <v>0.37952107725784773</v>
      </c>
      <c r="L86" s="15">
        <v>0.34076345648263456</v>
      </c>
      <c r="M86" s="15">
        <v>0.35122105650234758</v>
      </c>
      <c r="N86" s="15">
        <v>0.37645437201817383</v>
      </c>
      <c r="O86" s="15">
        <v>0.34513598548820917</v>
      </c>
      <c r="P86" s="15">
        <v>0.3205810358226665</v>
      </c>
      <c r="Q86" s="15">
        <v>0.30332638801222961</v>
      </c>
      <c r="R86" s="15">
        <v>0.30179478714713281</v>
      </c>
      <c r="S86" s="15">
        <v>0.32869642048179298</v>
      </c>
      <c r="T86" s="15">
        <v>0.31363237914896752</v>
      </c>
      <c r="U86" s="15">
        <v>0.29349274486277682</v>
      </c>
      <c r="V86" s="15">
        <v>0.29092450400040942</v>
      </c>
      <c r="W86" s="15">
        <v>0.33537089178518159</v>
      </c>
      <c r="X86" s="15">
        <v>0.29891443753542185</v>
      </c>
      <c r="Y86" s="15">
        <v>0.30223395884155874</v>
      </c>
      <c r="Z86" s="15">
        <v>0.28817927425882017</v>
      </c>
      <c r="AA86" s="15">
        <v>0.31342526479848209</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0.35426473050269458</v>
      </c>
      <c r="D88" s="15">
        <v>0.37774939921202505</v>
      </c>
      <c r="E88" s="15">
        <v>0.34941716989664034</v>
      </c>
      <c r="F88" s="15">
        <v>0.33422009499887023</v>
      </c>
      <c r="G88" s="15">
        <v>0.30626271557488183</v>
      </c>
      <c r="H88" s="15">
        <v>0.30670139954515774</v>
      </c>
      <c r="I88" s="15">
        <v>0.27715213530890309</v>
      </c>
      <c r="J88" s="15">
        <v>0.26717881282062783</v>
      </c>
      <c r="K88" s="15">
        <v>0.26927585036138585</v>
      </c>
      <c r="L88" s="15">
        <v>0.25267917283726127</v>
      </c>
      <c r="M88" s="15">
        <v>0.24781357217709646</v>
      </c>
      <c r="N88" s="15">
        <v>0.22834342124908402</v>
      </c>
      <c r="O88" s="15">
        <v>0.22468380962314061</v>
      </c>
      <c r="P88" s="15">
        <v>0.21687792198133135</v>
      </c>
      <c r="Q88" s="15">
        <v>0.22612961407273596</v>
      </c>
      <c r="R88" s="15">
        <v>0.21544432027229871</v>
      </c>
      <c r="S88" s="15">
        <v>0.2170771327136653</v>
      </c>
      <c r="T88" s="15">
        <v>0.2301503203762002</v>
      </c>
      <c r="U88" s="15">
        <v>0.23180590862134939</v>
      </c>
      <c r="V88" s="15">
        <v>0.23887519371909041</v>
      </c>
      <c r="W88" s="15">
        <v>0.22957183310202459</v>
      </c>
      <c r="X88" s="15">
        <v>0.23104691931122542</v>
      </c>
      <c r="Y88" s="15">
        <v>0.21751341610304575</v>
      </c>
      <c r="Z88" s="15">
        <v>0.22731193444372233</v>
      </c>
      <c r="AA88" s="15">
        <v>0.22189285450195598</v>
      </c>
    </row>
    <row r="89" spans="1:27" s="19" customFormat="1">
      <c r="A89" s="16" t="s">
        <v>27</v>
      </c>
      <c r="B89" s="16" t="s">
        <v>8</v>
      </c>
      <c r="C89" s="15" t="s">
        <v>265</v>
      </c>
      <c r="D89" s="15" t="s">
        <v>265</v>
      </c>
      <c r="E89" s="15">
        <v>0.20136918347043564</v>
      </c>
      <c r="F89" s="15">
        <v>0.19483112161848018</v>
      </c>
      <c r="G89" s="15">
        <v>0.20223095295942084</v>
      </c>
      <c r="H89" s="15">
        <v>0.19780899904658153</v>
      </c>
      <c r="I89" s="15">
        <v>0.20853125513400375</v>
      </c>
      <c r="J89" s="15">
        <v>0.20503008175884094</v>
      </c>
      <c r="K89" s="15">
        <v>0.20305660120870903</v>
      </c>
      <c r="L89" s="15">
        <v>0.20692146715098361</v>
      </c>
      <c r="M89" s="15">
        <v>0.20500295978664851</v>
      </c>
      <c r="N89" s="15">
        <v>0.20060167102315921</v>
      </c>
      <c r="O89" s="15">
        <v>0.19913980549878088</v>
      </c>
      <c r="P89" s="15">
        <v>0.20322070846417326</v>
      </c>
      <c r="Q89" s="15">
        <v>0.198222084446216</v>
      </c>
      <c r="R89" s="15">
        <v>0.20638731442940689</v>
      </c>
      <c r="S89" s="15">
        <v>0.20191645609660333</v>
      </c>
      <c r="T89" s="15">
        <v>0.19957528560790519</v>
      </c>
      <c r="U89" s="15">
        <v>0.20699290227203906</v>
      </c>
      <c r="V89" s="15">
        <v>0.20410869115629049</v>
      </c>
      <c r="W89" s="15">
        <v>0.19666434659074153</v>
      </c>
      <c r="X89" s="15">
        <v>0.1964540187685842</v>
      </c>
      <c r="Y89" s="15">
        <v>0.19971449022359106</v>
      </c>
      <c r="Z89" s="15">
        <v>0.19476866314170788</v>
      </c>
      <c r="AA89" s="15">
        <v>0.20267855918644537</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1.9871429761480937E-2</v>
      </c>
      <c r="D92" s="15">
        <v>6.6818036529680366E-2</v>
      </c>
      <c r="E92" s="15">
        <v>5.8297289548557292E-2</v>
      </c>
      <c r="F92" s="15">
        <v>3.8357899380497801E-2</v>
      </c>
      <c r="G92" s="15">
        <v>4.6868821152082303E-2</v>
      </c>
      <c r="H92" s="15">
        <v>4.5076181973680914E-2</v>
      </c>
      <c r="I92" s="15">
        <v>4.8613224156652111E-2</v>
      </c>
      <c r="J92" s="15">
        <v>5.023258297613592E-2</v>
      </c>
      <c r="K92" s="15">
        <v>5.0562918983183255E-2</v>
      </c>
      <c r="L92" s="15">
        <v>6.1966622529095391E-2</v>
      </c>
      <c r="M92" s="15">
        <v>6.3090703523364849E-2</v>
      </c>
      <c r="N92" s="15">
        <v>6.2616273557255686E-2</v>
      </c>
      <c r="O92" s="15">
        <v>6.3614035479804043E-2</v>
      </c>
      <c r="P92" s="15">
        <v>7.1266831890297602E-2</v>
      </c>
      <c r="Q92" s="15">
        <v>7.2050084969928027E-2</v>
      </c>
      <c r="R92" s="15">
        <v>7.4512493695895923E-2</v>
      </c>
      <c r="S92" s="15">
        <v>7.3471845009686093E-2</v>
      </c>
      <c r="T92" s="15">
        <v>7.2445884949102313E-2</v>
      </c>
      <c r="U92" s="15">
        <v>7.7686389603654052E-2</v>
      </c>
      <c r="V92" s="15">
        <v>7.6200354561643507E-2</v>
      </c>
      <c r="W92" s="15">
        <v>7.2560475569707947E-2</v>
      </c>
      <c r="X92" s="15">
        <v>7.205660308258903E-2</v>
      </c>
      <c r="Y92" s="15">
        <v>7.9192321800040863E-2</v>
      </c>
      <c r="Z92" s="15">
        <v>7.6901600880583107E-2</v>
      </c>
      <c r="AA92" s="15">
        <v>7.7372064631457294E-2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0.19485341574636514</v>
      </c>
      <c r="D98" s="15">
        <v>0.19866909156364998</v>
      </c>
      <c r="E98" s="15">
        <v>0.16640508982077498</v>
      </c>
      <c r="F98" s="15">
        <v>0.13479535486405414</v>
      </c>
      <c r="G98" s="15">
        <v>0.14586179447266187</v>
      </c>
      <c r="H98" s="15">
        <v>0.14351091894068049</v>
      </c>
      <c r="I98" s="15">
        <v>0.14894545200841278</v>
      </c>
      <c r="J98" s="15">
        <v>0.14685966970033584</v>
      </c>
      <c r="K98" s="15">
        <v>0.13549986197867683</v>
      </c>
      <c r="L98" s="15">
        <v>0.13504121508734013</v>
      </c>
      <c r="M98" s="15">
        <v>0.13355056916364044</v>
      </c>
      <c r="N98" s="15">
        <v>0.12838472701114265</v>
      </c>
      <c r="O98" s="15">
        <v>0.12587700875277386</v>
      </c>
      <c r="P98" s="15">
        <v>0.12503770247716806</v>
      </c>
      <c r="Q98" s="15">
        <v>0.12147387445974984</v>
      </c>
      <c r="R98" s="15">
        <v>0.12383391536085245</v>
      </c>
      <c r="S98" s="15">
        <v>0.12131003220623504</v>
      </c>
      <c r="T98" s="15">
        <v>0.11753822759994723</v>
      </c>
      <c r="U98" s="15">
        <v>0.11247667578682626</v>
      </c>
      <c r="V98" s="15">
        <v>0.11706414066699526</v>
      </c>
      <c r="W98" s="15">
        <v>0.12999210345843701</v>
      </c>
      <c r="X98" s="15">
        <v>0.11855228048425327</v>
      </c>
      <c r="Y98" s="15">
        <v>0.12094912793542917</v>
      </c>
      <c r="Z98" s="15">
        <v>0.14598243900937766</v>
      </c>
      <c r="AA98" s="15">
        <v>0.16167456633531663</v>
      </c>
    </row>
    <row r="99" spans="1:27" collapsed="1">
      <c r="A99" s="16" t="s">
        <v>17</v>
      </c>
      <c r="B99" s="16" t="s">
        <v>188</v>
      </c>
      <c r="C99" s="15">
        <v>0.23616149967802366</v>
      </c>
      <c r="D99" s="15">
        <v>0.27470031026811847</v>
      </c>
      <c r="E99" s="15">
        <v>0.35359399548243403</v>
      </c>
      <c r="F99" s="15">
        <v>0.24016803621369301</v>
      </c>
      <c r="G99" s="15">
        <v>0.29506169597079324</v>
      </c>
      <c r="H99" s="15">
        <v>0.28880324626403392</v>
      </c>
      <c r="I99" s="15">
        <v>0.32546215604304057</v>
      </c>
      <c r="J99" s="15">
        <v>0.29287434700428439</v>
      </c>
      <c r="K99" s="15">
        <v>0.29311974066770341</v>
      </c>
      <c r="L99" s="15">
        <v>0.30205639775331083</v>
      </c>
      <c r="M99" s="15">
        <v>0.28028935733691729</v>
      </c>
      <c r="N99" s="15">
        <v>0.29239575786478222</v>
      </c>
      <c r="O99" s="15">
        <v>0.28136705634196923</v>
      </c>
      <c r="P99" s="15">
        <v>0.2765112356938681</v>
      </c>
      <c r="Q99" s="15">
        <v>0.27793943899311124</v>
      </c>
      <c r="R99" s="15">
        <v>0.27181252933866779</v>
      </c>
      <c r="S99" s="15">
        <v>0.25972872353129717</v>
      </c>
      <c r="T99" s="15">
        <v>0.25373606782710084</v>
      </c>
      <c r="U99" s="15">
        <v>0.26900237382406172</v>
      </c>
      <c r="V99" s="15">
        <v>0.25207122503647811</v>
      </c>
      <c r="W99" s="15">
        <v>0.26779586917267056</v>
      </c>
      <c r="X99" s="15">
        <v>0.23835619674517883</v>
      </c>
      <c r="Y99" s="15">
        <v>0.22079923766404816</v>
      </c>
      <c r="Z99" s="15">
        <v>0.22964500723471482</v>
      </c>
      <c r="AA99" s="15">
        <v>0.26649718781277154</v>
      </c>
    </row>
    <row r="100" spans="1:27">
      <c r="A100" s="16" t="s">
        <v>17</v>
      </c>
      <c r="B100" s="16" t="s">
        <v>94</v>
      </c>
      <c r="C100" s="15">
        <v>0.14307514520783032</v>
      </c>
      <c r="D100" s="15">
        <v>0.15731830752041717</v>
      </c>
      <c r="E100" s="15">
        <v>0.12587985136516636</v>
      </c>
      <c r="F100" s="15">
        <v>7.7010127288344013E-2</v>
      </c>
      <c r="G100" s="15">
        <v>9.3639857604185583E-2</v>
      </c>
      <c r="H100" s="15">
        <v>9.892065491258456E-2</v>
      </c>
      <c r="I100" s="15">
        <v>0.10501180593226346</v>
      </c>
      <c r="J100" s="15">
        <v>0.10197436995061962</v>
      </c>
      <c r="K100" s="15">
        <v>0.10249814829347376</v>
      </c>
      <c r="L100" s="15">
        <v>0.10310987110110204</v>
      </c>
      <c r="M100" s="15">
        <v>0.10526821805911821</v>
      </c>
      <c r="N100" s="15">
        <v>0.10451536612331926</v>
      </c>
      <c r="O100" s="15">
        <v>0.10744956109799342</v>
      </c>
      <c r="P100" s="15">
        <v>0.11513529671181974</v>
      </c>
      <c r="Q100" s="15">
        <v>0.11219382347833343</v>
      </c>
      <c r="R100" s="15">
        <v>0.11748814767648308</v>
      </c>
      <c r="S100" s="15">
        <v>0.11088487368781932</v>
      </c>
      <c r="T100" s="15">
        <v>0.10810327071517409</v>
      </c>
      <c r="U100" s="15">
        <v>0.109286800952915</v>
      </c>
      <c r="V100" s="15">
        <v>0.11286686272011556</v>
      </c>
      <c r="W100" s="15">
        <v>0.11180847292393119</v>
      </c>
      <c r="X100" s="15">
        <v>0.10948853596041343</v>
      </c>
      <c r="Y100" s="15">
        <v>0.11290963346453969</v>
      </c>
      <c r="Z100" s="15">
        <v>0.11171679486221733</v>
      </c>
      <c r="AA100" s="15">
        <v>0.11865556982992249</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0.22416546352019237</v>
      </c>
      <c r="D103" s="15">
        <v>0.21048476157807205</v>
      </c>
      <c r="E103" s="15">
        <v>0.19646023803387952</v>
      </c>
      <c r="F103" s="15">
        <v>0.19006879024757165</v>
      </c>
      <c r="G103" s="15">
        <v>0.2017833975805273</v>
      </c>
      <c r="H103" s="15">
        <v>0.19544126978674584</v>
      </c>
      <c r="I103" s="15">
        <v>0.2011856810524186</v>
      </c>
      <c r="J103" s="15">
        <v>0.20589784199011812</v>
      </c>
      <c r="K103" s="15">
        <v>0.19814448402172283</v>
      </c>
      <c r="L103" s="15">
        <v>0.2077977774781439</v>
      </c>
      <c r="M103" s="15">
        <v>0.20323699140981655</v>
      </c>
      <c r="N103" s="15">
        <v>0.19039756879796285</v>
      </c>
      <c r="O103" s="15">
        <v>0.18468774530486162</v>
      </c>
      <c r="P103" s="15">
        <v>0.18034948948482252</v>
      </c>
      <c r="Q103" s="15">
        <v>0.18044614650657256</v>
      </c>
      <c r="R103" s="15">
        <v>0.17518340112014791</v>
      </c>
      <c r="S103" s="15">
        <v>0.17177141832890755</v>
      </c>
      <c r="T103" s="15">
        <v>0.16395367514292092</v>
      </c>
      <c r="U103" s="15">
        <v>0.15911311949321338</v>
      </c>
      <c r="V103" s="15">
        <v>0.16382909119547359</v>
      </c>
      <c r="W103" s="15">
        <v>0.1653493199318872</v>
      </c>
      <c r="X103" s="15">
        <v>0.14993056651632664</v>
      </c>
      <c r="Y103" s="15">
        <v>0.15706712951593127</v>
      </c>
      <c r="Z103" s="15">
        <v>0.1628846303909085</v>
      </c>
      <c r="AA103" s="15">
        <v>0.1666635106377872</v>
      </c>
    </row>
    <row r="104" spans="1:27">
      <c r="A104" s="16" t="s">
        <v>23</v>
      </c>
      <c r="B104" s="16" t="s">
        <v>188</v>
      </c>
      <c r="C104" s="15">
        <v>0.23252316264405304</v>
      </c>
      <c r="D104" s="15">
        <v>0.27671933028919332</v>
      </c>
      <c r="E104" s="15">
        <v>0.45411644323338379</v>
      </c>
      <c r="F104" s="15">
        <v>0.24839286514649836</v>
      </c>
      <c r="G104" s="15">
        <v>0.30861495973031444</v>
      </c>
      <c r="H104" s="15">
        <v>0.30359363659978361</v>
      </c>
      <c r="I104" s="15">
        <v>0.33969470288215342</v>
      </c>
      <c r="J104" s="15">
        <v>0.30645510373780677</v>
      </c>
      <c r="K104" s="15">
        <v>0.31277532275636222</v>
      </c>
      <c r="L104" s="15">
        <v>0.32084639678498417</v>
      </c>
      <c r="M104" s="15">
        <v>0.29653212417030189</v>
      </c>
      <c r="N104" s="15">
        <v>0.29824359770333098</v>
      </c>
      <c r="O104" s="15">
        <v>0.2833720736914408</v>
      </c>
      <c r="P104" s="15">
        <v>0.29063616223635647</v>
      </c>
      <c r="Q104" s="15">
        <v>0.28660650425526912</v>
      </c>
      <c r="R104" s="15">
        <v>0.29648609541125526</v>
      </c>
      <c r="S104" s="15">
        <v>0.27388712917756636</v>
      </c>
      <c r="T104" s="15">
        <v>0.27136207334533896</v>
      </c>
      <c r="U104" s="15">
        <v>0.30347467845768761</v>
      </c>
      <c r="V104" s="15">
        <v>0.29259727128828605</v>
      </c>
      <c r="W104" s="15">
        <v>0.29144241960723666</v>
      </c>
      <c r="X104" s="15">
        <v>0.25586262286845429</v>
      </c>
      <c r="Y104" s="15">
        <v>0.25984034680091889</v>
      </c>
      <c r="Z104" s="15">
        <v>0.25166462560758102</v>
      </c>
      <c r="AA104" s="15">
        <v>0.29253153674753618</v>
      </c>
    </row>
    <row r="105" spans="1:27">
      <c r="A105" s="16" t="s">
        <v>23</v>
      </c>
      <c r="B105" s="16" t="s">
        <v>94</v>
      </c>
      <c r="C105" s="15">
        <v>0.14689317597778187</v>
      </c>
      <c r="D105" s="15">
        <v>0.14791723865272707</v>
      </c>
      <c r="E105" s="15">
        <v>0.12134145819357955</v>
      </c>
      <c r="F105" s="15">
        <v>8.0649243282847435E-2</v>
      </c>
      <c r="G105" s="15">
        <v>9.608304224578415E-2</v>
      </c>
      <c r="H105" s="15">
        <v>0.10157020532339045</v>
      </c>
      <c r="I105" s="15">
        <v>0.10616842119163342</v>
      </c>
      <c r="J105" s="15">
        <v>0.10462405743269092</v>
      </c>
      <c r="K105" s="15">
        <v>0.10630828774509589</v>
      </c>
      <c r="L105" s="15">
        <v>0.11199104973405809</v>
      </c>
      <c r="M105" s="15">
        <v>0.11336610788566447</v>
      </c>
      <c r="N105" s="15">
        <v>0.11260123815907336</v>
      </c>
      <c r="O105" s="15">
        <v>0.11291881723917609</v>
      </c>
      <c r="P105" s="15">
        <v>0.12240060822513588</v>
      </c>
      <c r="Q105" s="15">
        <v>0.12195201359950428</v>
      </c>
      <c r="R105" s="15">
        <v>0.12431941042933556</v>
      </c>
      <c r="S105" s="15">
        <v>0.11848514487125966</v>
      </c>
      <c r="T105" s="15">
        <v>0.11423525290854948</v>
      </c>
      <c r="U105" s="15">
        <v>0.11947077696086483</v>
      </c>
      <c r="V105" s="15">
        <v>0.12223869262682123</v>
      </c>
      <c r="W105" s="15">
        <v>0.12134282556228675</v>
      </c>
      <c r="X105" s="15">
        <v>0.11629031206881357</v>
      </c>
      <c r="Y105" s="15">
        <v>0.12218514321185256</v>
      </c>
      <c r="Z105" s="15">
        <v>0.12077586704061315</v>
      </c>
      <c r="AA105" s="15">
        <v>0.12432559263819408</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0.19749020167872086</v>
      </c>
      <c r="D108" s="15">
        <v>0.20018879910356238</v>
      </c>
      <c r="E108" s="15">
        <v>0.16803058197864948</v>
      </c>
      <c r="F108" s="15">
        <v>0.15001512115497365</v>
      </c>
      <c r="G108" s="15">
        <v>0.15934151322209106</v>
      </c>
      <c r="H108" s="15">
        <v>0.16151553022004028</v>
      </c>
      <c r="I108" s="15">
        <v>0.16369142375529588</v>
      </c>
      <c r="J108" s="15">
        <v>0.15974809215611571</v>
      </c>
      <c r="K108" s="15">
        <v>0.14835356443540407</v>
      </c>
      <c r="L108" s="15">
        <v>0.14498402012037584</v>
      </c>
      <c r="M108" s="15">
        <v>0.14249491006431306</v>
      </c>
      <c r="N108" s="15">
        <v>0.14004345569268836</v>
      </c>
      <c r="O108" s="15">
        <v>0.14301246016894284</v>
      </c>
      <c r="P108" s="15">
        <v>0.14343076031461538</v>
      </c>
      <c r="Q108" s="15">
        <v>0.14233089321908168</v>
      </c>
      <c r="R108" s="15">
        <v>0.14772756410218954</v>
      </c>
      <c r="S108" s="15">
        <v>0.14617346705240108</v>
      </c>
      <c r="T108" s="15">
        <v>0.14389568400291841</v>
      </c>
      <c r="U108" s="15">
        <v>0.13576561334530488</v>
      </c>
      <c r="V108" s="15">
        <v>0.14133646891070162</v>
      </c>
      <c r="W108" s="15">
        <v>0.17561586178521096</v>
      </c>
      <c r="X108" s="15">
        <v>0.16653777014008203</v>
      </c>
      <c r="Y108" s="15">
        <v>0.15902302209906857</v>
      </c>
      <c r="Z108" s="15">
        <v>0.19614697931494637</v>
      </c>
      <c r="AA108" s="15">
        <v>0.222058665601783</v>
      </c>
    </row>
    <row r="109" spans="1:27">
      <c r="A109" s="16" t="s">
        <v>24</v>
      </c>
      <c r="B109" s="16" t="s">
        <v>188</v>
      </c>
      <c r="C109" s="15">
        <v>0.24040622621765603</v>
      </c>
      <c r="D109" s="15">
        <v>0.27234478691019787</v>
      </c>
      <c r="E109" s="15">
        <v>0.2363177955352613</v>
      </c>
      <c r="F109" s="15">
        <v>0.19801576927955353</v>
      </c>
      <c r="G109" s="15">
        <v>0.22560120045586773</v>
      </c>
      <c r="H109" s="15">
        <v>0.21300247682582238</v>
      </c>
      <c r="I109" s="15">
        <v>0.25252033419828274</v>
      </c>
      <c r="J109" s="15">
        <v>0.22327294708257281</v>
      </c>
      <c r="K109" s="15">
        <v>0.19238485887805096</v>
      </c>
      <c r="L109" s="15">
        <v>0.27654678979305897</v>
      </c>
      <c r="M109" s="15">
        <v>0.25823791205929691</v>
      </c>
      <c r="N109" s="15">
        <v>0.28445663066450289</v>
      </c>
      <c r="O109" s="15">
        <v>0.27864500572876244</v>
      </c>
      <c r="P109" s="15">
        <v>0.25733500282238148</v>
      </c>
      <c r="Q109" s="15">
        <v>0.26617288514587345</v>
      </c>
      <c r="R109" s="15">
        <v>0.23831529445166841</v>
      </c>
      <c r="S109" s="15">
        <v>0.24050703747383415</v>
      </c>
      <c r="T109" s="15">
        <v>0.22980671222796781</v>
      </c>
      <c r="U109" s="15">
        <v>0.22220221355347908</v>
      </c>
      <c r="V109" s="15">
        <v>0.19705240809620289</v>
      </c>
      <c r="W109" s="15">
        <v>0.23569292405441822</v>
      </c>
      <c r="X109" s="15">
        <v>0.21458918137497018</v>
      </c>
      <c r="Y109" s="15">
        <v>0.16779639289566262</v>
      </c>
      <c r="Z109" s="15">
        <v>0.19975080849469629</v>
      </c>
      <c r="AA109" s="15">
        <v>0.23115252619942817</v>
      </c>
    </row>
    <row r="110" spans="1:27">
      <c r="A110" s="16" t="s">
        <v>24</v>
      </c>
      <c r="B110" s="16" t="s">
        <v>94</v>
      </c>
      <c r="C110" s="15">
        <v>0.15572328896532317</v>
      </c>
      <c r="D110" s="15">
        <v>0.17432588137764859</v>
      </c>
      <c r="E110" s="15">
        <v>0.13648350512890864</v>
      </c>
      <c r="F110" s="15">
        <v>8.4048672042761369E-2</v>
      </c>
      <c r="G110" s="15">
        <v>0.10473855776463012</v>
      </c>
      <c r="H110" s="15">
        <v>0.11384538028393858</v>
      </c>
      <c r="I110" s="15">
        <v>0.11938619363570627</v>
      </c>
      <c r="J110" s="15">
        <v>0.11925655412514936</v>
      </c>
      <c r="K110" s="15">
        <v>0.11278864856668236</v>
      </c>
      <c r="L110" s="15">
        <v>0.11180525130188877</v>
      </c>
      <c r="M110" s="15">
        <v>0.11298993340904544</v>
      </c>
      <c r="N110" s="15">
        <v>0.11327093199114466</v>
      </c>
      <c r="O110" s="15">
        <v>0.11964274974301906</v>
      </c>
      <c r="P110" s="15">
        <v>0.12376810429408648</v>
      </c>
      <c r="Q110" s="15">
        <v>0.12476286418306916</v>
      </c>
      <c r="R110" s="15">
        <v>0.12529911577685313</v>
      </c>
      <c r="S110" s="15">
        <v>0.12280773656950313</v>
      </c>
      <c r="T110" s="15">
        <v>0.12111957333427381</v>
      </c>
      <c r="U110" s="15">
        <v>0.12176353472953459</v>
      </c>
      <c r="V110" s="15">
        <v>0.1218319961255402</v>
      </c>
      <c r="W110" s="15">
        <v>0.12212380671359953</v>
      </c>
      <c r="X110" s="15">
        <v>0.12569970335346711</v>
      </c>
      <c r="Y110" s="15">
        <v>0.12222726087419403</v>
      </c>
      <c r="Z110" s="15">
        <v>0.12404009589911419</v>
      </c>
      <c r="AA110" s="15">
        <v>0.12759118558009955</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0.19173137746136554</v>
      </c>
      <c r="D113" s="15">
        <v>0.1957992787736072</v>
      </c>
      <c r="E113" s="15">
        <v>0.14778573037513043</v>
      </c>
      <c r="F113" s="15">
        <v>9.7143088786176432E-2</v>
      </c>
      <c r="G113" s="15">
        <v>0.10932343508709437</v>
      </c>
      <c r="H113" s="15">
        <v>0.10516127292774086</v>
      </c>
      <c r="I113" s="15">
        <v>0.11269140211010661</v>
      </c>
      <c r="J113" s="15">
        <v>0.10414451261829832</v>
      </c>
      <c r="K113" s="15">
        <v>9.3094705762701208E-2</v>
      </c>
      <c r="L113" s="15">
        <v>8.937882756604397E-2</v>
      </c>
      <c r="M113" s="15">
        <v>9.0883462223283251E-2</v>
      </c>
      <c r="N113" s="15">
        <v>8.8237072642819825E-2</v>
      </c>
      <c r="O113" s="15">
        <v>8.3902552085322685E-2</v>
      </c>
      <c r="P113" s="15">
        <v>8.3928813209037487E-2</v>
      </c>
      <c r="Q113" s="15">
        <v>7.8810300619706855E-2</v>
      </c>
      <c r="R113" s="15">
        <v>7.9885959041732221E-2</v>
      </c>
      <c r="S113" s="15">
        <v>7.830389766749582E-2</v>
      </c>
      <c r="T113" s="15">
        <v>7.2906639052306238E-2</v>
      </c>
      <c r="U113" s="15">
        <v>6.8867067083342892E-2</v>
      </c>
      <c r="V113" s="15">
        <v>7.3337607977539562E-2</v>
      </c>
      <c r="W113" s="15">
        <v>7.389617620502438E-2</v>
      </c>
      <c r="X113" s="15">
        <v>6.4542751900477549E-2</v>
      </c>
      <c r="Y113" s="15">
        <v>6.809576684132744E-2</v>
      </c>
      <c r="Z113" s="15">
        <v>8.3223220359747871E-2</v>
      </c>
      <c r="AA113" s="15">
        <v>8.5401146353307006E-2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0.15954605864349988</v>
      </c>
      <c r="D115" s="15">
        <v>0.15615799610232234</v>
      </c>
      <c r="E115" s="15">
        <v>0.12049951490609215</v>
      </c>
      <c r="F115" s="15">
        <v>6.248702462717156E-2</v>
      </c>
      <c r="G115" s="15">
        <v>8.0010339864667171E-2</v>
      </c>
      <c r="H115" s="15">
        <v>8.5694650555017626E-2</v>
      </c>
      <c r="I115" s="15">
        <v>9.4001792121712169E-2</v>
      </c>
      <c r="J115" s="15">
        <v>8.8371613221984682E-2</v>
      </c>
      <c r="K115" s="15">
        <v>9.179247098454367E-2</v>
      </c>
      <c r="L115" s="15">
        <v>8.9461827743011618E-2</v>
      </c>
      <c r="M115" s="15">
        <v>9.4291360937480723E-2</v>
      </c>
      <c r="N115" s="15">
        <v>9.2367059097321513E-2</v>
      </c>
      <c r="O115" s="15">
        <v>9.5202277381539371E-2</v>
      </c>
      <c r="P115" s="15">
        <v>0.10360615125832273</v>
      </c>
      <c r="Q115" s="15">
        <v>9.6826616114996822E-2</v>
      </c>
      <c r="R115" s="15">
        <v>0.10827800775348267</v>
      </c>
      <c r="S115" s="15">
        <v>9.7551398408984538E-2</v>
      </c>
      <c r="T115" s="15">
        <v>9.1785951950134073E-2</v>
      </c>
      <c r="U115" s="15">
        <v>9.1496777179877309E-2</v>
      </c>
      <c r="V115" s="15">
        <v>9.8817484345238626E-2</v>
      </c>
      <c r="W115" s="15">
        <v>9.5434019212734603E-2</v>
      </c>
      <c r="X115" s="15">
        <v>9.1186697914679968E-2</v>
      </c>
      <c r="Y115" s="15">
        <v>9.6718098267855962E-2</v>
      </c>
      <c r="Z115" s="15">
        <v>9.4552777247004338E-2</v>
      </c>
      <c r="AA115" s="15">
        <v>0.10807065879218927</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0.13037120665067711</v>
      </c>
      <c r="D118" s="15">
        <v>0.17646401782512047</v>
      </c>
      <c r="E118" s="15">
        <v>0.14700567103381679</v>
      </c>
      <c r="F118" s="15">
        <v>0.11595458346621645</v>
      </c>
      <c r="G118" s="15">
        <v>0.12531855462418848</v>
      </c>
      <c r="H118" s="15">
        <v>0.12306743851426309</v>
      </c>
      <c r="I118" s="15">
        <v>0.12784684518367831</v>
      </c>
      <c r="J118" s="15">
        <v>0.11990616408696747</v>
      </c>
      <c r="K118" s="15">
        <v>0.11669297065628299</v>
      </c>
      <c r="L118" s="15">
        <v>0.11024773231632712</v>
      </c>
      <c r="M118" s="15">
        <v>0.10816294881470571</v>
      </c>
      <c r="N118" s="15">
        <v>0.10582811054715638</v>
      </c>
      <c r="O118" s="15">
        <v>0.10666212130306803</v>
      </c>
      <c r="P118" s="15">
        <v>0.10838441857851203</v>
      </c>
      <c r="Q118" s="15">
        <v>9.7088477638885784E-2</v>
      </c>
      <c r="R118" s="15">
        <v>0.1053252256832287</v>
      </c>
      <c r="S118" s="15">
        <v>9.9054520835737056E-2</v>
      </c>
      <c r="T118" s="15">
        <v>0.10416840330169153</v>
      </c>
      <c r="U118" s="15">
        <v>9.9901292635533184E-2</v>
      </c>
      <c r="V118" s="15">
        <v>0.10709284948196431</v>
      </c>
      <c r="W118" s="15">
        <v>0.11226804982778694</v>
      </c>
      <c r="X118" s="15">
        <v>0.10055440609150684</v>
      </c>
      <c r="Y118" s="15">
        <v>0.10344708105653456</v>
      </c>
      <c r="Z118" s="15">
        <v>9.8559635741139059E-2</v>
      </c>
      <c r="AA118" s="15">
        <v>0.11577159160438008</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0.12173461805845812</v>
      </c>
      <c r="D120" s="15">
        <v>0.16570197113875851</v>
      </c>
      <c r="E120" s="15">
        <v>0.13397077702335997</v>
      </c>
      <c r="F120" s="15">
        <v>8.3642755730905349E-2</v>
      </c>
      <c r="G120" s="15">
        <v>9.8060386456026466E-2</v>
      </c>
      <c r="H120" s="15">
        <v>9.7986406162732173E-2</v>
      </c>
      <c r="I120" s="15">
        <v>0.10484249651770362</v>
      </c>
      <c r="J120" s="15">
        <v>9.7230570949331227E-2</v>
      </c>
      <c r="K120" s="15">
        <v>0.10040158066137898</v>
      </c>
      <c r="L120" s="15">
        <v>9.4575557359930382E-2</v>
      </c>
      <c r="M120" s="15">
        <v>9.5194904664202065E-2</v>
      </c>
      <c r="N120" s="15">
        <v>9.4960897825358576E-2</v>
      </c>
      <c r="O120" s="15">
        <v>9.8765487845995731E-2</v>
      </c>
      <c r="P120" s="15">
        <v>0.10660306360459101</v>
      </c>
      <c r="Q120" s="15">
        <v>9.6038469534442131E-2</v>
      </c>
      <c r="R120" s="15">
        <v>0.10598901522384946</v>
      </c>
      <c r="S120" s="15">
        <v>9.6974667185300456E-2</v>
      </c>
      <c r="T120" s="15">
        <v>0.10360864462714857</v>
      </c>
      <c r="U120" s="15">
        <v>9.6006406500488126E-2</v>
      </c>
      <c r="V120" s="15">
        <v>0.10168112717897164</v>
      </c>
      <c r="W120" s="15">
        <v>0.10368199559462563</v>
      </c>
      <c r="X120" s="15">
        <v>0.10094480524930853</v>
      </c>
      <c r="Y120" s="15">
        <v>0.1066055294995203</v>
      </c>
      <c r="Z120" s="15">
        <v>0.10167811747729914</v>
      </c>
      <c r="AA120" s="15">
        <v>0.1115216035885315</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2.3698525801687693E-2</v>
      </c>
      <c r="D125" s="15">
        <v>8.0326249365804167E-2</v>
      </c>
      <c r="E125" s="15">
        <v>6.9769478866090223E-2</v>
      </c>
      <c r="F125" s="15">
        <v>4.6000114424409391E-2</v>
      </c>
      <c r="G125" s="15">
        <v>5.6204487609638996E-2</v>
      </c>
      <c r="H125" s="15">
        <v>5.4057172008025407E-2</v>
      </c>
      <c r="I125" s="15">
        <v>5.8287597101722717E-2</v>
      </c>
      <c r="J125" s="15">
        <v>6.0230270114698781E-2</v>
      </c>
      <c r="K125" s="15">
        <v>6.0630918598694725E-2</v>
      </c>
      <c r="L125" s="15">
        <v>7.4298342552527277E-2</v>
      </c>
      <c r="M125" s="15">
        <v>7.5670251063258503E-2</v>
      </c>
      <c r="N125" s="15">
        <v>7.5065268568821106E-2</v>
      </c>
      <c r="O125" s="15">
        <v>7.6283363582913613E-2</v>
      </c>
      <c r="P125" s="15">
        <v>8.5448298668496389E-2</v>
      </c>
      <c r="Q125" s="15">
        <v>8.6406353534010133E-2</v>
      </c>
      <c r="R125" s="15">
        <v>8.9343376731021412E-2</v>
      </c>
      <c r="S125" s="15">
        <v>8.8110873842457693E-2</v>
      </c>
      <c r="T125" s="15">
        <v>8.6849233119830588E-2</v>
      </c>
      <c r="U125" s="15">
        <v>9.3148366411385866E-2</v>
      </c>
      <c r="V125" s="15">
        <v>9.1390857657307187E-2</v>
      </c>
      <c r="W125" s="15">
        <v>8.6983537423689E-2</v>
      </c>
      <c r="X125" s="15">
        <v>8.6402525370740377E-2</v>
      </c>
      <c r="Y125" s="15">
        <v>9.4951575010761569E-2</v>
      </c>
      <c r="Z125" s="15">
        <v>9.2215016325332327E-2</v>
      </c>
      <c r="AA125" s="15">
        <v>9.2766686091182798E-2</v>
      </c>
    </row>
  </sheetData>
  <sheetProtection algorithmName="SHA-512" hashValue="EyOy78lhEfkyc5Z8yZhzmV0OMhN6nmyq272AtzbsO/WXGsLfQU85fRpMNkZs/SCoVfcf5+MhBLI30zKF2uNSng==" saltValue="aDVQ6QIiEE2PhAZMlDSOp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 width="13" bestFit="1" customWidth="1"/>
    <col min="4" max="27" width="9.42578125" customWidth="1"/>
  </cols>
  <sheetData>
    <row r="1" spans="1:27" ht="23.25" customHeight="1">
      <c r="A1" s="68" t="s">
        <v>210</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65917.140090000001</v>
      </c>
      <c r="D6" s="8">
        <v>59184.117330000008</v>
      </c>
      <c r="E6" s="8">
        <v>55555.004770442167</v>
      </c>
      <c r="F6" s="8">
        <v>22920.949778615464</v>
      </c>
      <c r="G6" s="8">
        <v>22930.547453774285</v>
      </c>
      <c r="H6" s="8">
        <v>22621.279470959547</v>
      </c>
      <c r="I6" s="8">
        <v>22086.040431534657</v>
      </c>
      <c r="J6" s="8">
        <v>21346.307715077852</v>
      </c>
      <c r="K6" s="8">
        <v>17828.726682816174</v>
      </c>
      <c r="L6" s="8">
        <v>14561.746068247983</v>
      </c>
      <c r="M6" s="8">
        <v>13206.906139794481</v>
      </c>
      <c r="N6" s="8">
        <v>11814.94928835375</v>
      </c>
      <c r="O6" s="8">
        <v>7139.7230124862599</v>
      </c>
      <c r="P6" s="8">
        <v>7419.3464898542588</v>
      </c>
      <c r="Q6" s="8">
        <v>422.75429136047001</v>
      </c>
      <c r="R6" s="8">
        <v>2.2129224100000001E-3</v>
      </c>
      <c r="S6" s="8">
        <v>1.227288495E-3</v>
      </c>
      <c r="T6" s="8">
        <v>9.867040049999999E-4</v>
      </c>
      <c r="U6" s="8">
        <v>8.4836202399999998E-4</v>
      </c>
      <c r="V6" s="8">
        <v>6.2727671600000003E-4</v>
      </c>
      <c r="W6" s="8">
        <v>6.1524138000000009E-4</v>
      </c>
      <c r="X6" s="8">
        <v>5.9196623999999999E-4</v>
      </c>
      <c r="Y6" s="8">
        <v>5.5148063999999996E-4</v>
      </c>
      <c r="Z6" s="8">
        <v>5.703272000000001E-4</v>
      </c>
      <c r="AA6" s="8">
        <v>7.5668169999999996E-4</v>
      </c>
    </row>
    <row r="7" spans="1:27">
      <c r="A7" s="16" t="s">
        <v>17</v>
      </c>
      <c r="B7" s="16" t="s">
        <v>11</v>
      </c>
      <c r="C7" s="8">
        <v>24880.826499999999</v>
      </c>
      <c r="D7" s="8">
        <v>22104.64375523218</v>
      </c>
      <c r="E7" s="8">
        <v>15818.37656845213</v>
      </c>
      <c r="F7" s="8">
        <v>2851.0109977999455</v>
      </c>
      <c r="G7" s="8">
        <v>2196.6375369548341</v>
      </c>
      <c r="H7" s="8">
        <v>7.457133700000001E-4</v>
      </c>
      <c r="I7" s="8">
        <v>7.2080475399999983E-4</v>
      </c>
      <c r="J7" s="8">
        <v>7.1120541800000008E-4</v>
      </c>
      <c r="K7" s="8">
        <v>4.7891498599999995E-4</v>
      </c>
      <c r="L7" s="8">
        <v>1.5170721E-4</v>
      </c>
      <c r="M7" s="8">
        <v>1.19387434E-4</v>
      </c>
      <c r="N7" s="8">
        <v>1.18044002E-4</v>
      </c>
      <c r="O7" s="8">
        <v>1.20293225E-4</v>
      </c>
      <c r="P7" s="8">
        <v>1.21029294E-4</v>
      </c>
      <c r="Q7" s="8">
        <v>1.09833323E-4</v>
      </c>
      <c r="R7" s="8">
        <v>1.0520522099999999E-4</v>
      </c>
      <c r="S7" s="8">
        <v>1.0120037000000001E-4</v>
      </c>
      <c r="T7" s="8">
        <v>1.0139701300000001E-4</v>
      </c>
      <c r="U7" s="8">
        <v>9.5995469999999997E-5</v>
      </c>
      <c r="V7" s="8">
        <v>8.2224050000000008E-5</v>
      </c>
      <c r="W7" s="8">
        <v>8.2119096E-5</v>
      </c>
      <c r="X7" s="8">
        <v>0</v>
      </c>
      <c r="Y7" s="8">
        <v>0</v>
      </c>
      <c r="Z7" s="8">
        <v>0</v>
      </c>
      <c r="AA7" s="8">
        <v>0</v>
      </c>
    </row>
    <row r="8" spans="1:27">
      <c r="A8" s="16" t="s">
        <v>17</v>
      </c>
      <c r="B8" s="16" t="s">
        <v>7</v>
      </c>
      <c r="C8" s="8">
        <v>5439.6356733758957</v>
      </c>
      <c r="D8" s="8">
        <v>3379.3787203308284</v>
      </c>
      <c r="E8" s="8">
        <v>7950.3853199061632</v>
      </c>
      <c r="F8" s="8">
        <v>9143.0191526425206</v>
      </c>
      <c r="G8" s="8">
        <v>8982.924120255002</v>
      </c>
      <c r="H8" s="8">
        <v>7905.6098240592555</v>
      </c>
      <c r="I8" s="8">
        <v>9572.303725665708</v>
      </c>
      <c r="J8" s="8">
        <v>9920.9166939813731</v>
      </c>
      <c r="K8" s="8">
        <v>9211.3885832780361</v>
      </c>
      <c r="L8" s="8">
        <v>8259.024388663609</v>
      </c>
      <c r="M8" s="8">
        <v>7653.9989785880607</v>
      </c>
      <c r="N8" s="8">
        <v>7587.6172660900793</v>
      </c>
      <c r="O8" s="8">
        <v>7173.0756405548082</v>
      </c>
      <c r="P8" s="8">
        <v>6451.6096118778914</v>
      </c>
      <c r="Q8" s="8">
        <v>6898.0556869935835</v>
      </c>
      <c r="R8" s="8">
        <v>5837.8242736013344</v>
      </c>
      <c r="S8" s="8">
        <v>6454.1679229784459</v>
      </c>
      <c r="T8" s="8">
        <v>5139.9037078123247</v>
      </c>
      <c r="U8" s="8">
        <v>4704.4212237646207</v>
      </c>
      <c r="V8" s="8">
        <v>3136.6772103476001</v>
      </c>
      <c r="W8" s="8">
        <v>2714.9966515266751</v>
      </c>
      <c r="X8" s="8">
        <v>2395.6009000690997</v>
      </c>
      <c r="Y8" s="8">
        <v>2637.6988193055222</v>
      </c>
      <c r="Z8" s="8">
        <v>2480.0128211196802</v>
      </c>
      <c r="AA8" s="8">
        <v>1639.6124019268602</v>
      </c>
    </row>
    <row r="9" spans="1:27">
      <c r="A9" s="16" t="s">
        <v>17</v>
      </c>
      <c r="B9" s="16" t="s">
        <v>12</v>
      </c>
      <c r="C9" s="8">
        <v>206.86904100000001</v>
      </c>
      <c r="D9" s="8">
        <v>180.43930525969341</v>
      </c>
      <c r="E9" s="8">
        <v>288.99741</v>
      </c>
      <c r="F9" s="8">
        <v>376.26698999999996</v>
      </c>
      <c r="G9" s="8">
        <v>481.39652999999998</v>
      </c>
      <c r="H9" s="8">
        <v>439.13860999999997</v>
      </c>
      <c r="I9" s="8">
        <v>680.00972000000002</v>
      </c>
      <c r="J9" s="8">
        <v>405.81790000000001</v>
      </c>
      <c r="K9" s="8">
        <v>532.76590999999996</v>
      </c>
      <c r="L9" s="8">
        <v>293.97976</v>
      </c>
      <c r="M9" s="8">
        <v>303.81632999999999</v>
      </c>
      <c r="N9" s="8">
        <v>427.67750999999998</v>
      </c>
      <c r="O9" s="8">
        <v>388.35017000000005</v>
      </c>
      <c r="P9" s="8">
        <v>158.08543</v>
      </c>
      <c r="Q9" s="8">
        <v>164.35883000000001</v>
      </c>
      <c r="R9" s="8">
        <v>160.37549000000001</v>
      </c>
      <c r="S9" s="8">
        <v>170.9478</v>
      </c>
      <c r="T9" s="8">
        <v>160.32803000000001</v>
      </c>
      <c r="U9" s="8">
        <v>150.31348</v>
      </c>
      <c r="V9" s="8">
        <v>152.80524</v>
      </c>
      <c r="W9" s="8">
        <v>164.13688999999999</v>
      </c>
      <c r="X9" s="8">
        <v>146.90805</v>
      </c>
      <c r="Y9" s="8">
        <v>146.45717999999999</v>
      </c>
      <c r="Z9" s="8">
        <v>146.50461999999999</v>
      </c>
      <c r="AA9" s="8">
        <v>0</v>
      </c>
    </row>
    <row r="10" spans="1:27">
      <c r="A10" s="16" t="s">
        <v>17</v>
      </c>
      <c r="B10" s="16" t="s">
        <v>4</v>
      </c>
      <c r="C10" s="8">
        <v>2483.6148838535833</v>
      </c>
      <c r="D10" s="8">
        <v>1535.6247491744728</v>
      </c>
      <c r="E10" s="8">
        <v>3113.1776038309863</v>
      </c>
      <c r="F10" s="8">
        <v>5749.330631755437</v>
      </c>
      <c r="G10" s="8">
        <v>6575.9178946688999</v>
      </c>
      <c r="H10" s="8">
        <v>5530.9228196222193</v>
      </c>
      <c r="I10" s="8">
        <v>6419.85614072507</v>
      </c>
      <c r="J10" s="8">
        <v>5305.6909109783592</v>
      </c>
      <c r="K10" s="8">
        <v>7037.8669427468994</v>
      </c>
      <c r="L10" s="8">
        <v>4393.3074348346008</v>
      </c>
      <c r="M10" s="8">
        <v>5162.0957352554287</v>
      </c>
      <c r="N10" s="8">
        <v>8126.4201750146058</v>
      </c>
      <c r="O10" s="8">
        <v>10745.596402363355</v>
      </c>
      <c r="P10" s="8">
        <v>11830.362816699435</v>
      </c>
      <c r="Q10" s="8">
        <v>12717.751542829805</v>
      </c>
      <c r="R10" s="8">
        <v>11913.331273229685</v>
      </c>
      <c r="S10" s="8">
        <v>8808.9572039469003</v>
      </c>
      <c r="T10" s="8">
        <v>15239.215335336139</v>
      </c>
      <c r="U10" s="8">
        <v>10062.58506543799</v>
      </c>
      <c r="V10" s="8">
        <v>11446.299554868936</v>
      </c>
      <c r="W10" s="8">
        <v>14025.78369497401</v>
      </c>
      <c r="X10" s="8">
        <v>14274.733409739963</v>
      </c>
      <c r="Y10" s="8">
        <v>15656.966167651464</v>
      </c>
      <c r="Z10" s="8">
        <v>15142.132799329207</v>
      </c>
      <c r="AA10" s="8">
        <v>19059.025251471212</v>
      </c>
    </row>
    <row r="11" spans="1:27">
      <c r="A11" s="16" t="s">
        <v>17</v>
      </c>
      <c r="B11" s="16" t="s">
        <v>2</v>
      </c>
      <c r="C11" s="8">
        <v>17190.871448999998</v>
      </c>
      <c r="D11" s="8">
        <v>14258.713626999999</v>
      </c>
      <c r="E11" s="8">
        <v>17071.076860000001</v>
      </c>
      <c r="F11" s="8">
        <v>14979.93283</v>
      </c>
      <c r="G11" s="8">
        <v>14404.722084000001</v>
      </c>
      <c r="H11" s="8">
        <v>13989.425744000002</v>
      </c>
      <c r="I11" s="8">
        <v>14855.613576</v>
      </c>
      <c r="J11" s="8">
        <v>15575.750415999999</v>
      </c>
      <c r="K11" s="8">
        <v>15206.090330999999</v>
      </c>
      <c r="L11" s="8">
        <v>13863.132974</v>
      </c>
      <c r="M11" s="8">
        <v>12961.537505</v>
      </c>
      <c r="N11" s="8">
        <v>15829.016799999999</v>
      </c>
      <c r="O11" s="8">
        <v>13715.108354</v>
      </c>
      <c r="P11" s="8">
        <v>12216.822505</v>
      </c>
      <c r="Q11" s="8">
        <v>11887.074525</v>
      </c>
      <c r="R11" s="8">
        <v>11216.274957000001</v>
      </c>
      <c r="S11" s="8">
        <v>12830.27685418</v>
      </c>
      <c r="T11" s="8">
        <v>12749.271236334522</v>
      </c>
      <c r="U11" s="8">
        <v>11948.812180365367</v>
      </c>
      <c r="V11" s="8">
        <v>10790.957780331939</v>
      </c>
      <c r="W11" s="8">
        <v>14637.224844336844</v>
      </c>
      <c r="X11" s="8">
        <v>12264.390461328741</v>
      </c>
      <c r="Y11" s="8">
        <v>11512.430560699999</v>
      </c>
      <c r="Z11" s="8">
        <v>11233.982376389573</v>
      </c>
      <c r="AA11" s="8">
        <v>11400.199915867892</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41172.026984999997</v>
      </c>
      <c r="D13" s="8">
        <v>50680.139303209158</v>
      </c>
      <c r="E13" s="8">
        <v>53397.554429900127</v>
      </c>
      <c r="F13" s="8">
        <v>79948.218908137482</v>
      </c>
      <c r="G13" s="8">
        <v>81867.586496196731</v>
      </c>
      <c r="H13" s="8">
        <v>87409.450383387943</v>
      </c>
      <c r="I13" s="8">
        <v>86726.573892246379</v>
      </c>
      <c r="J13" s="8">
        <v>90854.330610164005</v>
      </c>
      <c r="K13" s="8">
        <v>98986.865505253256</v>
      </c>
      <c r="L13" s="8">
        <v>107052.36817187862</v>
      </c>
      <c r="M13" s="8">
        <v>115015.12371859844</v>
      </c>
      <c r="N13" s="8">
        <v>117911.76810294524</v>
      </c>
      <c r="O13" s="8">
        <v>120633.39673884743</v>
      </c>
      <c r="P13" s="8">
        <v>122310.62403321547</v>
      </c>
      <c r="Q13" s="8">
        <v>125988.25967212141</v>
      </c>
      <c r="R13" s="8">
        <v>131974.97958359626</v>
      </c>
      <c r="S13" s="8">
        <v>138168.34580343938</v>
      </c>
      <c r="T13" s="8">
        <v>135918.7955703004</v>
      </c>
      <c r="U13" s="8">
        <v>142025.08557388867</v>
      </c>
      <c r="V13" s="8">
        <v>145074.43016229093</v>
      </c>
      <c r="W13" s="8">
        <v>141305.01563015408</v>
      </c>
      <c r="X13" s="8">
        <v>140115.03574266983</v>
      </c>
      <c r="Y13" s="8">
        <v>136765.83920125439</v>
      </c>
      <c r="Z13" s="8">
        <v>137750.12854731781</v>
      </c>
      <c r="AA13" s="8">
        <v>136282.88639955307</v>
      </c>
    </row>
    <row r="14" spans="1:27">
      <c r="A14" s="16" t="s">
        <v>17</v>
      </c>
      <c r="B14" s="16" t="s">
        <v>8</v>
      </c>
      <c r="C14" s="8">
        <v>28044.983529900004</v>
      </c>
      <c r="D14" s="8">
        <v>37432.737639332998</v>
      </c>
      <c r="E14" s="8">
        <v>38030.198521982136</v>
      </c>
      <c r="F14" s="8">
        <v>54501.575937368769</v>
      </c>
      <c r="G14" s="8">
        <v>55175.346265727465</v>
      </c>
      <c r="H14" s="8">
        <v>56246.897736889172</v>
      </c>
      <c r="I14" s="8">
        <v>56991.752290596887</v>
      </c>
      <c r="J14" s="8">
        <v>56587.820561083769</v>
      </c>
      <c r="K14" s="8">
        <v>58132.710590070797</v>
      </c>
      <c r="L14" s="8">
        <v>63297.922338907847</v>
      </c>
      <c r="M14" s="8">
        <v>63116.495509196793</v>
      </c>
      <c r="N14" s="8">
        <v>64540.423988792325</v>
      </c>
      <c r="O14" s="8">
        <v>65933.464224827403</v>
      </c>
      <c r="P14" s="8">
        <v>65636.725378807983</v>
      </c>
      <c r="Q14" s="8">
        <v>70869.008482760575</v>
      </c>
      <c r="R14" s="8">
        <v>71086.132521988926</v>
      </c>
      <c r="S14" s="8">
        <v>71928.58369609568</v>
      </c>
      <c r="T14" s="8">
        <v>77461.453179317483</v>
      </c>
      <c r="U14" s="8">
        <v>79231.924684324287</v>
      </c>
      <c r="V14" s="8">
        <v>80303.760318248576</v>
      </c>
      <c r="W14" s="8">
        <v>84645.927484202286</v>
      </c>
      <c r="X14" s="8">
        <v>83561.549370881534</v>
      </c>
      <c r="Y14" s="8">
        <v>82102.604218949797</v>
      </c>
      <c r="Z14" s="8">
        <v>81438.93446108872</v>
      </c>
      <c r="AA14" s="8">
        <v>83571.040449013628</v>
      </c>
    </row>
    <row r="15" spans="1:27">
      <c r="A15" s="16" t="s">
        <v>17</v>
      </c>
      <c r="B15" s="16" t="s">
        <v>84</v>
      </c>
      <c r="C15" s="8">
        <v>12206.769998100001</v>
      </c>
      <c r="D15" s="8">
        <v>18886.991880697078</v>
      </c>
      <c r="E15" s="8">
        <v>17771.590076273096</v>
      </c>
      <c r="F15" s="8">
        <v>21976.42487070461</v>
      </c>
      <c r="G15" s="8">
        <v>23711.95633093327</v>
      </c>
      <c r="H15" s="8">
        <v>23550.056341841348</v>
      </c>
      <c r="I15" s="8">
        <v>24451.536891335301</v>
      </c>
      <c r="J15" s="8">
        <v>24764.020887643273</v>
      </c>
      <c r="K15" s="8">
        <v>23801.384546256068</v>
      </c>
      <c r="L15" s="8">
        <v>23740.191999808401</v>
      </c>
      <c r="M15" s="8">
        <v>23415.544015980362</v>
      </c>
      <c r="N15" s="8">
        <v>22470.195380563342</v>
      </c>
      <c r="O15" s="8">
        <v>21996.464492602528</v>
      </c>
      <c r="P15" s="8">
        <v>21912.223137681398</v>
      </c>
      <c r="Q15" s="8">
        <v>21130.232967505101</v>
      </c>
      <c r="R15" s="8">
        <v>22034.278921889116</v>
      </c>
      <c r="S15" s="8">
        <v>21439.289075509729</v>
      </c>
      <c r="T15" s="8">
        <v>20390.576604309706</v>
      </c>
      <c r="U15" s="8">
        <v>18965.140453097643</v>
      </c>
      <c r="V15" s="8">
        <v>19084.133902380578</v>
      </c>
      <c r="W15" s="8">
        <v>21503.606290321259</v>
      </c>
      <c r="X15" s="8">
        <v>19151.250721797747</v>
      </c>
      <c r="Y15" s="8">
        <v>20184.149660745228</v>
      </c>
      <c r="Z15" s="8">
        <v>15911.897627567179</v>
      </c>
      <c r="AA15" s="8">
        <v>17233.321555759729</v>
      </c>
    </row>
    <row r="16" spans="1:27">
      <c r="A16" s="16" t="s">
        <v>17</v>
      </c>
      <c r="B16" s="16" t="s">
        <v>187</v>
      </c>
      <c r="C16" s="8">
        <v>1414.2615699999999</v>
      </c>
      <c r="D16" s="8">
        <v>1603.7129559999998</v>
      </c>
      <c r="E16" s="8">
        <v>2590.4256617732231</v>
      </c>
      <c r="F16" s="8">
        <v>6583.5130596136351</v>
      </c>
      <c r="G16" s="8">
        <v>7520.9850488212714</v>
      </c>
      <c r="H16" s="8">
        <v>7481.6615842715382</v>
      </c>
      <c r="I16" s="8">
        <v>8526.8037231444687</v>
      </c>
      <c r="J16" s="8">
        <v>7529.1350309572317</v>
      </c>
      <c r="K16" s="8">
        <v>7724.3871907689772</v>
      </c>
      <c r="L16" s="8">
        <v>12047.739159739474</v>
      </c>
      <c r="M16" s="8">
        <v>10997.505697330234</v>
      </c>
      <c r="N16" s="8">
        <v>11613.663179319023</v>
      </c>
      <c r="O16" s="8">
        <v>11368.55830080359</v>
      </c>
      <c r="P16" s="8">
        <v>11414.242750867839</v>
      </c>
      <c r="Q16" s="8">
        <v>10989.395054563298</v>
      </c>
      <c r="R16" s="8">
        <v>11203.467814970927</v>
      </c>
      <c r="S16" s="8">
        <v>10284.714842178784</v>
      </c>
      <c r="T16" s="8">
        <v>10497.886196079391</v>
      </c>
      <c r="U16" s="8">
        <v>10827.117556130961</v>
      </c>
      <c r="V16" s="8">
        <v>10044.439110446938</v>
      </c>
      <c r="W16" s="8">
        <v>10842.37298342638</v>
      </c>
      <c r="X16" s="8">
        <v>9683.53139719506</v>
      </c>
      <c r="Y16" s="8">
        <v>9074.2064431138751</v>
      </c>
      <c r="Z16" s="8">
        <v>9369.0754616409977</v>
      </c>
      <c r="AA16" s="8">
        <v>10798.230430282041</v>
      </c>
    </row>
    <row r="17" spans="1:27">
      <c r="A17" s="16" t="s">
        <v>17</v>
      </c>
      <c r="B17" s="16" t="s">
        <v>15</v>
      </c>
      <c r="C17" s="8">
        <v>586.67245409999987</v>
      </c>
      <c r="D17" s="8">
        <v>870.19069399999989</v>
      </c>
      <c r="E17" s="8">
        <v>919.32144299999993</v>
      </c>
      <c r="F17" s="8">
        <v>754.14112800000009</v>
      </c>
      <c r="G17" s="8">
        <v>1148.1037867</v>
      </c>
      <c r="H17" s="8">
        <v>1492.5791837000002</v>
      </c>
      <c r="I17" s="8">
        <v>1930.3542173999999</v>
      </c>
      <c r="J17" s="8">
        <v>2257.141881</v>
      </c>
      <c r="K17" s="8">
        <v>2671.1314229999998</v>
      </c>
      <c r="L17" s="8">
        <v>3169.264619</v>
      </c>
      <c r="M17" s="8">
        <v>3813.8402669999996</v>
      </c>
      <c r="N17" s="8">
        <v>4427.0704260000002</v>
      </c>
      <c r="O17" s="8">
        <v>5323.5109020000009</v>
      </c>
      <c r="P17" s="8">
        <v>6581.1177860000007</v>
      </c>
      <c r="Q17" s="8">
        <v>7313.4174560000001</v>
      </c>
      <c r="R17" s="8">
        <v>8727.7823830000016</v>
      </c>
      <c r="S17" s="8">
        <v>9281.2481079999998</v>
      </c>
      <c r="T17" s="8">
        <v>10182.415026000001</v>
      </c>
      <c r="U17" s="8">
        <v>11475.024256000001</v>
      </c>
      <c r="V17" s="8">
        <v>13100.07604</v>
      </c>
      <c r="W17" s="8">
        <v>14350.602849999999</v>
      </c>
      <c r="X17" s="8">
        <v>15344.69334</v>
      </c>
      <c r="Y17" s="8">
        <v>17336.195395999999</v>
      </c>
      <c r="Z17" s="8">
        <v>18598.079819999999</v>
      </c>
      <c r="AA17" s="8">
        <v>20614.020280000001</v>
      </c>
    </row>
    <row r="18" spans="1:27">
      <c r="A18" s="16" t="s">
        <v>17</v>
      </c>
      <c r="B18" s="16" t="s">
        <v>6</v>
      </c>
      <c r="C18" s="8">
        <v>263.58070874205856</v>
      </c>
      <c r="D18" s="8">
        <v>2.5565348515000005E-5</v>
      </c>
      <c r="E18" s="8">
        <v>3.2957022087999998E-5</v>
      </c>
      <c r="F18" s="8">
        <v>2673.7162991918772</v>
      </c>
      <c r="G18" s="8">
        <v>2461.5305142414481</v>
      </c>
      <c r="H18" s="8">
        <v>2436.5167588599338</v>
      </c>
      <c r="I18" s="8">
        <v>2260.141296412266</v>
      </c>
      <c r="J18" s="8">
        <v>2066.7609158041491</v>
      </c>
      <c r="K18" s="8">
        <v>2353.0570503858621</v>
      </c>
      <c r="L18" s="8">
        <v>2627.7981841805517</v>
      </c>
      <c r="M18" s="8">
        <v>2758.2526067665699</v>
      </c>
      <c r="N18" s="8">
        <v>2670.7239151870881</v>
      </c>
      <c r="O18" s="8">
        <v>2536.9057696450463</v>
      </c>
      <c r="P18" s="8">
        <v>2512.143125807775</v>
      </c>
      <c r="Q18" s="8">
        <v>2505.7628524608713</v>
      </c>
      <c r="R18" s="8">
        <v>2533.7753504366065</v>
      </c>
      <c r="S18" s="8">
        <v>2519.5107907113893</v>
      </c>
      <c r="T18" s="8">
        <v>2668.088161129022</v>
      </c>
      <c r="U18" s="8">
        <v>2638.2633255816777</v>
      </c>
      <c r="V18" s="8">
        <v>2650.3818848595392</v>
      </c>
      <c r="W18" s="8">
        <v>2752.3723001621834</v>
      </c>
      <c r="X18" s="8">
        <v>2833.9813389376941</v>
      </c>
      <c r="Y18" s="8">
        <v>2859.8487170577719</v>
      </c>
      <c r="Z18" s="8">
        <v>2864.7442948844614</v>
      </c>
      <c r="AA18" s="8">
        <v>2591.4757781742796</v>
      </c>
    </row>
    <row r="19" spans="1:27">
      <c r="A19" s="77" t="s">
        <v>83</v>
      </c>
      <c r="B19" s="77"/>
      <c r="C19" s="70">
        <v>199807.25288307152</v>
      </c>
      <c r="D19" s="70">
        <v>210116.68998580179</v>
      </c>
      <c r="E19" s="70">
        <v>212506.10869851706</v>
      </c>
      <c r="F19" s="70">
        <v>222458.10058382974</v>
      </c>
      <c r="G19" s="70">
        <v>227457.65406227321</v>
      </c>
      <c r="H19" s="70">
        <v>229103.5392033043</v>
      </c>
      <c r="I19" s="70">
        <v>234500.98662586548</v>
      </c>
      <c r="J19" s="70">
        <v>236613.69423389542</v>
      </c>
      <c r="K19" s="70">
        <v>243486.37523449108</v>
      </c>
      <c r="L19" s="70">
        <v>253306.4752509683</v>
      </c>
      <c r="M19" s="70">
        <v>258405.1166228978</v>
      </c>
      <c r="N19" s="70">
        <v>267419.52615030942</v>
      </c>
      <c r="O19" s="70">
        <v>266954.15412842366</v>
      </c>
      <c r="P19" s="70">
        <v>268443.30318684131</v>
      </c>
      <c r="Q19" s="70">
        <v>270886.07147142838</v>
      </c>
      <c r="R19" s="70">
        <v>276688.22488784051</v>
      </c>
      <c r="S19" s="70">
        <v>281886.04342552915</v>
      </c>
      <c r="T19" s="70">
        <v>290407.93413472001</v>
      </c>
      <c r="U19" s="70">
        <v>292028.68874294875</v>
      </c>
      <c r="V19" s="70">
        <v>295783.96191327582</v>
      </c>
      <c r="W19" s="70">
        <v>306942.0403164642</v>
      </c>
      <c r="X19" s="70">
        <v>299771.67532458593</v>
      </c>
      <c r="Y19" s="70">
        <v>298276.39691625867</v>
      </c>
      <c r="Z19" s="70">
        <v>294935.49339966482</v>
      </c>
      <c r="AA19" s="70">
        <v>303189.8132187305</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29926.602599999998</v>
      </c>
      <c r="D22" s="8">
        <v>25757.930020000003</v>
      </c>
      <c r="E22" s="8">
        <v>23204.3741816457</v>
      </c>
      <c r="F22" s="8">
        <v>7656.2941009289943</v>
      </c>
      <c r="G22" s="8">
        <v>7930.6317000579547</v>
      </c>
      <c r="H22" s="8">
        <v>8152.9080575601001</v>
      </c>
      <c r="I22" s="8">
        <v>7722.1572309199864</v>
      </c>
      <c r="J22" s="8">
        <v>6152.6611000000003</v>
      </c>
      <c r="K22" s="8">
        <v>5810.1417000000001</v>
      </c>
      <c r="L22" s="8">
        <v>5352.2393000000002</v>
      </c>
      <c r="M22" s="8">
        <v>4570.5861999999997</v>
      </c>
      <c r="N22" s="8">
        <v>5288.5463999999993</v>
      </c>
      <c r="O22" s="8">
        <v>945.60924439179996</v>
      </c>
      <c r="P22" s="8">
        <v>851.70629063040008</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2796.4557999999997</v>
      </c>
      <c r="D24" s="8">
        <v>1677.5421101002971</v>
      </c>
      <c r="E24" s="8">
        <v>2917.4498238524152</v>
      </c>
      <c r="F24" s="8">
        <v>3395.4251229756001</v>
      </c>
      <c r="G24" s="8">
        <v>2932.913731602896</v>
      </c>
      <c r="H24" s="8">
        <v>2455.3102354716757</v>
      </c>
      <c r="I24" s="8">
        <v>3246.57744954702</v>
      </c>
      <c r="J24" s="8">
        <v>3493.7429642836901</v>
      </c>
      <c r="K24" s="8">
        <v>2794.2512636900656</v>
      </c>
      <c r="L24" s="8">
        <v>3000.4971606106619</v>
      </c>
      <c r="M24" s="8">
        <v>2887.7893618424901</v>
      </c>
      <c r="N24" s="8">
        <v>3079.0576986941401</v>
      </c>
      <c r="O24" s="8">
        <v>3042.5782989525301</v>
      </c>
      <c r="P24" s="8">
        <v>2922.2898971377599</v>
      </c>
      <c r="Q24" s="8">
        <v>3204.4712976095539</v>
      </c>
      <c r="R24" s="8">
        <v>2790.8341957490502</v>
      </c>
      <c r="S24" s="8">
        <v>2851.9872984981698</v>
      </c>
      <c r="T24" s="8">
        <v>1647.0503972787201</v>
      </c>
      <c r="U24" s="8">
        <v>1654.46819443204</v>
      </c>
      <c r="V24" s="8">
        <v>1585.0946958967938</v>
      </c>
      <c r="W24" s="8">
        <v>1710.25600637155</v>
      </c>
      <c r="X24" s="8">
        <v>1428.97710718848</v>
      </c>
      <c r="Y24" s="8">
        <v>1657.3865126523901</v>
      </c>
      <c r="Z24" s="8">
        <v>1580.7075127473149</v>
      </c>
      <c r="AA24" s="8">
        <v>1639.6113040523801</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1463.2722354311204</v>
      </c>
      <c r="D26" s="8">
        <v>1512.0604454466425</v>
      </c>
      <c r="E26" s="8">
        <v>2122.1163055675388</v>
      </c>
      <c r="F26" s="8">
        <v>3285.7925819513775</v>
      </c>
      <c r="G26" s="8">
        <v>3330.7035565061219</v>
      </c>
      <c r="H26" s="8">
        <v>3300.6089690821182</v>
      </c>
      <c r="I26" s="8">
        <v>3204.8958068630141</v>
      </c>
      <c r="J26" s="8">
        <v>2948.7678193585962</v>
      </c>
      <c r="K26" s="8">
        <v>3762.557749163801</v>
      </c>
      <c r="L26" s="8">
        <v>2212.6486842081426</v>
      </c>
      <c r="M26" s="8">
        <v>2682.3491329064768</v>
      </c>
      <c r="N26" s="8">
        <v>3775.3229424265928</v>
      </c>
      <c r="O26" s="8">
        <v>5683.1716169966985</v>
      </c>
      <c r="P26" s="8">
        <v>5480.8601369584667</v>
      </c>
      <c r="Q26" s="8">
        <v>6254.8214083556995</v>
      </c>
      <c r="R26" s="8">
        <v>4363.4152708560259</v>
      </c>
      <c r="S26" s="8">
        <v>3638.9982002548459</v>
      </c>
      <c r="T26" s="8">
        <v>7366.5268234549139</v>
      </c>
      <c r="U26" s="8">
        <v>5036.331758305334</v>
      </c>
      <c r="V26" s="8">
        <v>5783.5480027490448</v>
      </c>
      <c r="W26" s="8">
        <v>6966.1917611165709</v>
      </c>
      <c r="X26" s="8">
        <v>8487.0474019976336</v>
      </c>
      <c r="Y26" s="8">
        <v>7694.8368213453296</v>
      </c>
      <c r="Z26" s="8">
        <v>8638.7879733871505</v>
      </c>
      <c r="AA26" s="8">
        <v>10296.752805512471</v>
      </c>
    </row>
    <row r="27" spans="1:27">
      <c r="A27" s="16" t="s">
        <v>23</v>
      </c>
      <c r="B27" s="16" t="s">
        <v>2</v>
      </c>
      <c r="C27" s="8">
        <v>3113.131676</v>
      </c>
      <c r="D27" s="8">
        <v>2688.0311849999998</v>
      </c>
      <c r="E27" s="8">
        <v>3860.8507600000003</v>
      </c>
      <c r="F27" s="8">
        <v>3084.6553199999998</v>
      </c>
      <c r="G27" s="8">
        <v>2648.51746</v>
      </c>
      <c r="H27" s="8">
        <v>2597.7011499999999</v>
      </c>
      <c r="I27" s="8">
        <v>2642.5956959999999</v>
      </c>
      <c r="J27" s="8">
        <v>2933.75263</v>
      </c>
      <c r="K27" s="8">
        <v>3124.127285</v>
      </c>
      <c r="L27" s="8">
        <v>2771.1526039999999</v>
      </c>
      <c r="M27" s="8">
        <v>2170.6343400000001</v>
      </c>
      <c r="N27" s="8">
        <v>3603.1812300000001</v>
      </c>
      <c r="O27" s="8">
        <v>2825.6829339999999</v>
      </c>
      <c r="P27" s="8">
        <v>2358.055844</v>
      </c>
      <c r="Q27" s="8">
        <v>2347.9435550000003</v>
      </c>
      <c r="R27" s="8">
        <v>2028.2436310000001</v>
      </c>
      <c r="S27" s="8">
        <v>2606.58581</v>
      </c>
      <c r="T27" s="8">
        <v>2733.3839899999998</v>
      </c>
      <c r="U27" s="8">
        <v>2537.0021240000001</v>
      </c>
      <c r="V27" s="8">
        <v>1937.1194600000001</v>
      </c>
      <c r="W27" s="8">
        <v>3490.4721499999996</v>
      </c>
      <c r="X27" s="8">
        <v>2547.0141759999997</v>
      </c>
      <c r="Y27" s="8">
        <v>2184.2875199999999</v>
      </c>
      <c r="Z27" s="8">
        <v>2202.0891099999999</v>
      </c>
      <c r="AA27" s="8">
        <v>2103.01233</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8303.4690399999999</v>
      </c>
      <c r="D29" s="8">
        <v>11927.758786558335</v>
      </c>
      <c r="E29" s="8">
        <v>13512.728510929068</v>
      </c>
      <c r="F29" s="8">
        <v>18830.189179339708</v>
      </c>
      <c r="G29" s="8">
        <v>20893.721277088171</v>
      </c>
      <c r="H29" s="8">
        <v>21068.003689505873</v>
      </c>
      <c r="I29" s="8">
        <v>21526.534844343409</v>
      </c>
      <c r="J29" s="8">
        <v>21488.991727712397</v>
      </c>
      <c r="K29" s="8">
        <v>21155.210631571495</v>
      </c>
      <c r="L29" s="8">
        <v>22506.456172894937</v>
      </c>
      <c r="M29" s="8">
        <v>23112.893654717151</v>
      </c>
      <c r="N29" s="8">
        <v>27132.192333481802</v>
      </c>
      <c r="O29" s="8">
        <v>26973.657007594862</v>
      </c>
      <c r="P29" s="8">
        <v>27841.383945282807</v>
      </c>
      <c r="Q29" s="8">
        <v>27662.429453350553</v>
      </c>
      <c r="R29" s="8">
        <v>31322.704590856149</v>
      </c>
      <c r="S29" s="8">
        <v>35277.236517382575</v>
      </c>
      <c r="T29" s="8">
        <v>32452.22953749913</v>
      </c>
      <c r="U29" s="8">
        <v>34670.101299777001</v>
      </c>
      <c r="V29" s="8">
        <v>35269.514525302773</v>
      </c>
      <c r="W29" s="8">
        <v>35549.69095346114</v>
      </c>
      <c r="X29" s="8">
        <v>33441.85469217741</v>
      </c>
      <c r="Y29" s="8">
        <v>32808.483387193417</v>
      </c>
      <c r="Z29" s="8">
        <v>32375.967574100541</v>
      </c>
      <c r="AA29" s="8">
        <v>33772.524390890612</v>
      </c>
    </row>
    <row r="30" spans="1:27">
      <c r="A30" s="16" t="s">
        <v>23</v>
      </c>
      <c r="B30" s="16" t="s">
        <v>8</v>
      </c>
      <c r="C30" s="8">
        <v>12026.190428000002</v>
      </c>
      <c r="D30" s="8">
        <v>14580.936631828008</v>
      </c>
      <c r="E30" s="8">
        <v>15103.586404684031</v>
      </c>
      <c r="F30" s="8">
        <v>24395.171871741743</v>
      </c>
      <c r="G30" s="8">
        <v>24919.774685978282</v>
      </c>
      <c r="H30" s="8">
        <v>25102.713631558923</v>
      </c>
      <c r="I30" s="8">
        <v>25990.213306878239</v>
      </c>
      <c r="J30" s="8">
        <v>26271.617870253209</v>
      </c>
      <c r="K30" s="8">
        <v>25821.036079913498</v>
      </c>
      <c r="L30" s="8">
        <v>28608.097228659521</v>
      </c>
      <c r="M30" s="8">
        <v>28245.599873330048</v>
      </c>
      <c r="N30" s="8">
        <v>25301.765141865024</v>
      </c>
      <c r="O30" s="8">
        <v>25548.752665057782</v>
      </c>
      <c r="P30" s="8">
        <v>26233.706818648527</v>
      </c>
      <c r="Q30" s="8">
        <v>27348.236752715318</v>
      </c>
      <c r="R30" s="8">
        <v>26716.601200258086</v>
      </c>
      <c r="S30" s="8">
        <v>26722.677525498948</v>
      </c>
      <c r="T30" s="8">
        <v>29211.08790561455</v>
      </c>
      <c r="U30" s="8">
        <v>31343.473419349957</v>
      </c>
      <c r="V30" s="8">
        <v>31755.178315591631</v>
      </c>
      <c r="W30" s="8">
        <v>30786.312248903403</v>
      </c>
      <c r="X30" s="8">
        <v>30589.693253135199</v>
      </c>
      <c r="Y30" s="8">
        <v>31425.385496672698</v>
      </c>
      <c r="Z30" s="8">
        <v>30088.347722478695</v>
      </c>
      <c r="AA30" s="8">
        <v>30084.818939883298</v>
      </c>
    </row>
    <row r="31" spans="1:27">
      <c r="A31" s="16" t="s">
        <v>23</v>
      </c>
      <c r="B31" s="16" t="s">
        <v>84</v>
      </c>
      <c r="C31" s="8">
        <v>4457.6099150000009</v>
      </c>
      <c r="D31" s="8">
        <v>6252.5730751299652</v>
      </c>
      <c r="E31" s="8">
        <v>5964.8075221455301</v>
      </c>
      <c r="F31" s="8">
        <v>7355.8266574700992</v>
      </c>
      <c r="G31" s="8">
        <v>7790.229963671989</v>
      </c>
      <c r="H31" s="8">
        <v>7850.7111052791606</v>
      </c>
      <c r="I31" s="8">
        <v>8088.5818013495991</v>
      </c>
      <c r="J31" s="8">
        <v>9283.5992233630313</v>
      </c>
      <c r="K31" s="8">
        <v>8918.9945018424987</v>
      </c>
      <c r="L31" s="8">
        <v>9364.2931981624606</v>
      </c>
      <c r="M31" s="8">
        <v>9070.4126971523201</v>
      </c>
      <c r="N31" s="8">
        <v>8484.7709720476214</v>
      </c>
      <c r="O31" s="8">
        <v>8278.2389048011391</v>
      </c>
      <c r="P31" s="8">
        <v>8100.2288323211696</v>
      </c>
      <c r="Q31" s="8">
        <v>7976.71781394764</v>
      </c>
      <c r="R31" s="8">
        <v>7806.8667163119508</v>
      </c>
      <c r="S31" s="8">
        <v>7613.6769433481486</v>
      </c>
      <c r="T31" s="8">
        <v>7226.8430878165</v>
      </c>
      <c r="U31" s="8">
        <v>7006.8397329661402</v>
      </c>
      <c r="V31" s="8">
        <v>7152.4811845372606</v>
      </c>
      <c r="W31" s="8">
        <v>6589.601320790829</v>
      </c>
      <c r="X31" s="8">
        <v>5844.1089758793996</v>
      </c>
      <c r="Y31" s="8">
        <v>6045.7530833115998</v>
      </c>
      <c r="Z31" s="8">
        <v>5072.2374838891001</v>
      </c>
      <c r="AA31" s="8">
        <v>5181.0492951264005</v>
      </c>
    </row>
    <row r="32" spans="1:27">
      <c r="A32" s="16" t="s">
        <v>23</v>
      </c>
      <c r="B32" s="16" t="s">
        <v>187</v>
      </c>
      <c r="C32" s="8">
        <v>318.93461000000002</v>
      </c>
      <c r="D32" s="8">
        <v>369.81226600000002</v>
      </c>
      <c r="E32" s="8">
        <v>1518.4157097363561</v>
      </c>
      <c r="F32" s="8">
        <v>5677.2684603262969</v>
      </c>
      <c r="G32" s="8">
        <v>6494.3910426608991</v>
      </c>
      <c r="H32" s="8">
        <v>6510.1057567733124</v>
      </c>
      <c r="I32" s="8">
        <v>7376.949264058977</v>
      </c>
      <c r="J32" s="8">
        <v>6510.7382196606804</v>
      </c>
      <c r="K32" s="8">
        <v>6848.1181142948799</v>
      </c>
      <c r="L32" s="8">
        <v>7075.3441924881135</v>
      </c>
      <c r="M32" s="8">
        <v>6372.2042941188356</v>
      </c>
      <c r="N32" s="8">
        <v>6530.613008587864</v>
      </c>
      <c r="O32" s="8">
        <v>6310.8294720619597</v>
      </c>
      <c r="P32" s="8">
        <v>6785.1782638865561</v>
      </c>
      <c r="Q32" s="8">
        <v>6252.5952304017937</v>
      </c>
      <c r="R32" s="8">
        <v>6899.1423010306144</v>
      </c>
      <c r="S32" s="8">
        <v>5951.0976695013387</v>
      </c>
      <c r="T32" s="8">
        <v>6353.3814505150094</v>
      </c>
      <c r="U32" s="8">
        <v>6849.0326495009804</v>
      </c>
      <c r="V32" s="8">
        <v>6530.4855528663275</v>
      </c>
      <c r="W32" s="8">
        <v>6582.1486647855199</v>
      </c>
      <c r="X32" s="8">
        <v>5813.2043134988598</v>
      </c>
      <c r="Y32" s="8">
        <v>6102.7016563492698</v>
      </c>
      <c r="Z32" s="8">
        <v>5784.2077886319894</v>
      </c>
      <c r="AA32" s="8">
        <v>6603.9955631219391</v>
      </c>
    </row>
    <row r="33" spans="1:27">
      <c r="A33" s="16" t="s">
        <v>23</v>
      </c>
      <c r="B33" s="16" t="s">
        <v>15</v>
      </c>
      <c r="C33" s="8">
        <v>228.47232</v>
      </c>
      <c r="D33" s="8">
        <v>310.22802999999999</v>
      </c>
      <c r="E33" s="8">
        <v>335.92966000000001</v>
      </c>
      <c r="F33" s="8">
        <v>301.02237000000002</v>
      </c>
      <c r="G33" s="8">
        <v>442.20181500000001</v>
      </c>
      <c r="H33" s="8">
        <v>568.50288999999998</v>
      </c>
      <c r="I33" s="8">
        <v>719.21169999999995</v>
      </c>
      <c r="J33" s="8">
        <v>843.17049999999995</v>
      </c>
      <c r="K33" s="8">
        <v>990.52898000000005</v>
      </c>
      <c r="L33" s="8">
        <v>1211.8808300000001</v>
      </c>
      <c r="M33" s="8">
        <v>1436.86627</v>
      </c>
      <c r="N33" s="8">
        <v>1657.34376</v>
      </c>
      <c r="O33" s="8">
        <v>1940.9552000000001</v>
      </c>
      <c r="P33" s="8">
        <v>2417.8017</v>
      </c>
      <c r="Q33" s="8">
        <v>2745.2461000000003</v>
      </c>
      <c r="R33" s="8">
        <v>3190.797</v>
      </c>
      <c r="S33" s="8">
        <v>3425.7242000000001</v>
      </c>
      <c r="T33" s="8">
        <v>3702.6259</v>
      </c>
      <c r="U33" s="8">
        <v>4316.3510999999999</v>
      </c>
      <c r="V33" s="8">
        <v>4872.1422000000002</v>
      </c>
      <c r="W33" s="8">
        <v>5352.7221</v>
      </c>
      <c r="X33" s="8">
        <v>5587.0758999999998</v>
      </c>
      <c r="Y33" s="8">
        <v>6426.4274000000005</v>
      </c>
      <c r="Z33" s="8">
        <v>6885.3019999999997</v>
      </c>
      <c r="AA33" s="8">
        <v>7370.8698999999997</v>
      </c>
    </row>
    <row r="34" spans="1:27">
      <c r="A34" s="16" t="s">
        <v>23</v>
      </c>
      <c r="B34" s="16" t="s">
        <v>6</v>
      </c>
      <c r="C34" s="8">
        <v>5.8463032839999999E-6</v>
      </c>
      <c r="D34" s="8">
        <v>6.1344151900000012E-6</v>
      </c>
      <c r="E34" s="8">
        <v>7.6935149600000002E-6</v>
      </c>
      <c r="F34" s="8">
        <v>1663.8552688112798</v>
      </c>
      <c r="G34" s="8">
        <v>1714.4216225774755</v>
      </c>
      <c r="H34" s="8">
        <v>1666.9548126691243</v>
      </c>
      <c r="I34" s="8">
        <v>1474.1845722531939</v>
      </c>
      <c r="J34" s="8">
        <v>1276.6800579604401</v>
      </c>
      <c r="K34" s="8">
        <v>1535.8165983057534</v>
      </c>
      <c r="L34" s="8">
        <v>1789.9698865019666</v>
      </c>
      <c r="M34" s="8">
        <v>1919.2469825021853</v>
      </c>
      <c r="N34" s="8">
        <v>1784.5120785851002</v>
      </c>
      <c r="O34" s="8">
        <v>1637.3877944252192</v>
      </c>
      <c r="P34" s="8">
        <v>1543.8763993764931</v>
      </c>
      <c r="Q34" s="8">
        <v>1536.3107400386543</v>
      </c>
      <c r="R34" s="8">
        <v>1537.2856122014578</v>
      </c>
      <c r="S34" s="8">
        <v>1535.8283607197282</v>
      </c>
      <c r="T34" s="8">
        <v>1551.4191919210659</v>
      </c>
      <c r="U34" s="8">
        <v>1541.3661602826999</v>
      </c>
      <c r="V34" s="8">
        <v>1537.5947368756429</v>
      </c>
      <c r="W34" s="8">
        <v>1540.477594313154</v>
      </c>
      <c r="X34" s="8">
        <v>1552.7028724325971</v>
      </c>
      <c r="Y34" s="8">
        <v>1540.1025239856428</v>
      </c>
      <c r="Z34" s="8">
        <v>1538.6093939964976</v>
      </c>
      <c r="AA34" s="8">
        <v>1536.1564022605958</v>
      </c>
    </row>
    <row r="35" spans="1:27">
      <c r="A35" s="77" t="s">
        <v>83</v>
      </c>
      <c r="B35" s="77"/>
      <c r="C35" s="70">
        <v>62634.138630277426</v>
      </c>
      <c r="D35" s="70">
        <v>65076.872556197668</v>
      </c>
      <c r="E35" s="70">
        <v>68540.258886254145</v>
      </c>
      <c r="F35" s="70">
        <v>75645.500933545103</v>
      </c>
      <c r="G35" s="70">
        <v>79097.506855143758</v>
      </c>
      <c r="H35" s="70">
        <v>79273.520297900293</v>
      </c>
      <c r="I35" s="70">
        <v>81991.90167221344</v>
      </c>
      <c r="J35" s="70">
        <v>81203.722112592033</v>
      </c>
      <c r="K35" s="70">
        <v>80760.782903782005</v>
      </c>
      <c r="L35" s="70">
        <v>83892.579257525795</v>
      </c>
      <c r="M35" s="70">
        <v>82468.58280656951</v>
      </c>
      <c r="N35" s="70">
        <v>86637.305565688162</v>
      </c>
      <c r="O35" s="70">
        <v>83186.863138281988</v>
      </c>
      <c r="P35" s="70">
        <v>84535.088128242161</v>
      </c>
      <c r="Q35" s="70">
        <v>85328.772351419218</v>
      </c>
      <c r="R35" s="70">
        <v>86655.890518263346</v>
      </c>
      <c r="S35" s="70">
        <v>89623.812525203743</v>
      </c>
      <c r="T35" s="70">
        <v>92244.548284099888</v>
      </c>
      <c r="U35" s="70">
        <v>94954.966438614152</v>
      </c>
      <c r="V35" s="70">
        <v>96423.158673819489</v>
      </c>
      <c r="W35" s="70">
        <v>98567.872799742167</v>
      </c>
      <c r="X35" s="70">
        <v>95291.678692309579</v>
      </c>
      <c r="Y35" s="70">
        <v>95885.364401510335</v>
      </c>
      <c r="Z35" s="70">
        <v>94166.256559231275</v>
      </c>
      <c r="AA35" s="70">
        <v>98588.790930847696</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35990.537489999995</v>
      </c>
      <c r="D38" s="8">
        <v>33426.187310000001</v>
      </c>
      <c r="E38" s="8">
        <v>32350.630588796466</v>
      </c>
      <c r="F38" s="8">
        <v>15264.655677686471</v>
      </c>
      <c r="G38" s="8">
        <v>14999.915753716328</v>
      </c>
      <c r="H38" s="8">
        <v>14468.371413399445</v>
      </c>
      <c r="I38" s="8">
        <v>14363.883200614669</v>
      </c>
      <c r="J38" s="8">
        <v>15193.646615077852</v>
      </c>
      <c r="K38" s="8">
        <v>12018.584982816174</v>
      </c>
      <c r="L38" s="8">
        <v>9209.5067682479821</v>
      </c>
      <c r="M38" s="8">
        <v>8636.3199397944809</v>
      </c>
      <c r="N38" s="8">
        <v>6526.4028883537503</v>
      </c>
      <c r="O38" s="8">
        <v>6194.1137680944603</v>
      </c>
      <c r="P38" s="8">
        <v>6567.6401992238589</v>
      </c>
      <c r="Q38" s="8">
        <v>422.75429136047001</v>
      </c>
      <c r="R38" s="8">
        <v>2.2129224100000001E-3</v>
      </c>
      <c r="S38" s="8">
        <v>1.227288495E-3</v>
      </c>
      <c r="T38" s="8">
        <v>9.867040049999999E-4</v>
      </c>
      <c r="U38" s="8">
        <v>8.4836202399999998E-4</v>
      </c>
      <c r="V38" s="8">
        <v>6.2727671600000003E-4</v>
      </c>
      <c r="W38" s="8">
        <v>6.1524138000000009E-4</v>
      </c>
      <c r="X38" s="8">
        <v>5.9196623999999999E-4</v>
      </c>
      <c r="Y38" s="8">
        <v>5.5148063999999996E-4</v>
      </c>
      <c r="Z38" s="8">
        <v>5.703272000000001E-4</v>
      </c>
      <c r="AA38" s="8">
        <v>7.5668169999999996E-4</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1319.9250133758958</v>
      </c>
      <c r="D40" s="8">
        <v>814.05962248262904</v>
      </c>
      <c r="E40" s="8">
        <v>3311.7452623286681</v>
      </c>
      <c r="F40" s="8">
        <v>4079.7774978611283</v>
      </c>
      <c r="G40" s="8">
        <v>4219.7907401167786</v>
      </c>
      <c r="H40" s="8">
        <v>3833.4706345596496</v>
      </c>
      <c r="I40" s="8">
        <v>4654.3263972985105</v>
      </c>
      <c r="J40" s="8">
        <v>4639.8717350694706</v>
      </c>
      <c r="K40" s="8">
        <v>4648.6951251272303</v>
      </c>
      <c r="L40" s="8">
        <v>3984.4619362263898</v>
      </c>
      <c r="M40" s="8">
        <v>3449.8114235091193</v>
      </c>
      <c r="N40" s="8">
        <v>4508.5594099684604</v>
      </c>
      <c r="O40" s="8">
        <v>4130.4971837848107</v>
      </c>
      <c r="P40" s="8">
        <v>3529.3195583449101</v>
      </c>
      <c r="Q40" s="8">
        <v>3693.5842322562498</v>
      </c>
      <c r="R40" s="8">
        <v>3046.9899209318496</v>
      </c>
      <c r="S40" s="8">
        <v>3602.18046207623</v>
      </c>
      <c r="T40" s="8">
        <v>3492.8531390643298</v>
      </c>
      <c r="U40" s="8">
        <v>3049.9528627498603</v>
      </c>
      <c r="V40" s="8">
        <v>1551.5823447347402</v>
      </c>
      <c r="W40" s="8">
        <v>1004.7404699443699</v>
      </c>
      <c r="X40" s="8">
        <v>966.62361442101997</v>
      </c>
      <c r="Y40" s="8">
        <v>980.31212259846995</v>
      </c>
      <c r="Z40" s="8">
        <v>899.30512518394005</v>
      </c>
      <c r="AA40" s="8">
        <v>5.6323199999999999E-4</v>
      </c>
    </row>
    <row r="41" spans="1:27">
      <c r="A41" s="16" t="s">
        <v>24</v>
      </c>
      <c r="B41" s="16" t="s">
        <v>12</v>
      </c>
      <c r="C41" s="8">
        <v>203.65678</v>
      </c>
      <c r="D41" s="8">
        <v>180.4393</v>
      </c>
      <c r="E41" s="8">
        <v>202.38527999999999</v>
      </c>
      <c r="F41" s="8">
        <v>199.48446999999999</v>
      </c>
      <c r="G41" s="8">
        <v>197.71016</v>
      </c>
      <c r="H41" s="8">
        <v>186.22640999999999</v>
      </c>
      <c r="I41" s="8">
        <v>188.33684</v>
      </c>
      <c r="J41" s="8">
        <v>189.88484</v>
      </c>
      <c r="K41" s="8">
        <v>189.14940999999999</v>
      </c>
      <c r="L41" s="8">
        <v>167.3442</v>
      </c>
      <c r="M41" s="8">
        <v>171.77832000000001</v>
      </c>
      <c r="N41" s="8">
        <v>185.33846</v>
      </c>
      <c r="O41" s="8">
        <v>169.64250000000001</v>
      </c>
      <c r="P41" s="8">
        <v>158.08543</v>
      </c>
      <c r="Q41" s="8">
        <v>164.35883000000001</v>
      </c>
      <c r="R41" s="8">
        <v>160.37549000000001</v>
      </c>
      <c r="S41" s="8">
        <v>170.9478</v>
      </c>
      <c r="T41" s="8">
        <v>160.32803000000001</v>
      </c>
      <c r="U41" s="8">
        <v>150.31348</v>
      </c>
      <c r="V41" s="8">
        <v>152.80524</v>
      </c>
      <c r="W41" s="8">
        <v>164.13688999999999</v>
      </c>
      <c r="X41" s="8">
        <v>146.90805</v>
      </c>
      <c r="Y41" s="8">
        <v>146.45717999999999</v>
      </c>
      <c r="Z41" s="8">
        <v>146.50461999999999</v>
      </c>
      <c r="AA41" s="8">
        <v>0</v>
      </c>
    </row>
    <row r="42" spans="1:27">
      <c r="A42" s="16" t="s">
        <v>24</v>
      </c>
      <c r="B42" s="16" t="s">
        <v>4</v>
      </c>
      <c r="C42" s="8">
        <v>3.4875290300000002E-5</v>
      </c>
      <c r="D42" s="8">
        <v>4.8925457500000005E-5</v>
      </c>
      <c r="E42" s="8">
        <v>156.1413599521272</v>
      </c>
      <c r="F42" s="8">
        <v>532.10564387809302</v>
      </c>
      <c r="G42" s="8">
        <v>991.20393576981041</v>
      </c>
      <c r="H42" s="8">
        <v>571.29340697894474</v>
      </c>
      <c r="I42" s="8">
        <v>760.00804651672377</v>
      </c>
      <c r="J42" s="8">
        <v>791.43749165438737</v>
      </c>
      <c r="K42" s="8">
        <v>1322.3480339418459</v>
      </c>
      <c r="L42" s="8">
        <v>878.64290027173001</v>
      </c>
      <c r="M42" s="8">
        <v>1177.4611559639161</v>
      </c>
      <c r="N42" s="8">
        <v>1911.7833183738633</v>
      </c>
      <c r="O42" s="8">
        <v>2576.6899145728094</v>
      </c>
      <c r="P42" s="8">
        <v>2904.4656426130405</v>
      </c>
      <c r="Q42" s="8">
        <v>3372.5437988333988</v>
      </c>
      <c r="R42" s="8">
        <v>2625.4315881636462</v>
      </c>
      <c r="S42" s="8">
        <v>2773.285750640724</v>
      </c>
      <c r="T42" s="8">
        <v>2940.6752718346002</v>
      </c>
      <c r="U42" s="8">
        <v>2282.7669297855709</v>
      </c>
      <c r="V42" s="8">
        <v>2507.1595536946274</v>
      </c>
      <c r="W42" s="8">
        <v>2527.2201516582495</v>
      </c>
      <c r="X42" s="8">
        <v>2170.9980343340344</v>
      </c>
      <c r="Y42" s="8">
        <v>2413.8119896011572</v>
      </c>
      <c r="Z42" s="8">
        <v>1197.79472641189</v>
      </c>
      <c r="AA42" s="8">
        <v>754.43797140477204</v>
      </c>
    </row>
    <row r="43" spans="1:27">
      <c r="A43" s="16" t="s">
        <v>24</v>
      </c>
      <c r="B43" s="16" t="s">
        <v>2</v>
      </c>
      <c r="C43" s="8">
        <v>686.91786000000002</v>
      </c>
      <c r="D43" s="8">
        <v>679.90755999999999</v>
      </c>
      <c r="E43" s="8">
        <v>689.94853000000001</v>
      </c>
      <c r="F43" s="8">
        <v>681.73731999999995</v>
      </c>
      <c r="G43" s="8">
        <v>669.47856000000002</v>
      </c>
      <c r="H43" s="8">
        <v>666.39694000000009</v>
      </c>
      <c r="I43" s="8">
        <v>659.17791999999997</v>
      </c>
      <c r="J43" s="8">
        <v>683.42664000000002</v>
      </c>
      <c r="K43" s="8">
        <v>666.71955000000003</v>
      </c>
      <c r="L43" s="8">
        <v>669.93132000000003</v>
      </c>
      <c r="M43" s="8">
        <v>667.78089999999997</v>
      </c>
      <c r="N43" s="8">
        <v>208.31573</v>
      </c>
      <c r="O43" s="8">
        <v>193.78702000000001</v>
      </c>
      <c r="P43" s="8">
        <v>148.35388</v>
      </c>
      <c r="Q43" s="8">
        <v>185.83344</v>
      </c>
      <c r="R43" s="8">
        <v>130.40062</v>
      </c>
      <c r="S43" s="8">
        <v>0.39346418</v>
      </c>
      <c r="T43" s="8">
        <v>3.3452355000000002E-7</v>
      </c>
      <c r="U43" s="8">
        <v>3.6536476999999998E-7</v>
      </c>
      <c r="V43" s="8">
        <v>3.3193853999999999E-7</v>
      </c>
      <c r="W43" s="8">
        <v>3.3684193999999999E-7</v>
      </c>
      <c r="X43" s="8">
        <v>3.2874029999999999E-7</v>
      </c>
      <c r="Y43" s="8">
        <v>0.56214470000000005</v>
      </c>
      <c r="Z43" s="8">
        <v>3.8957194000000001E-7</v>
      </c>
      <c r="AA43" s="8">
        <v>8.6789350000000002E-7</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7572.7787400000016</v>
      </c>
      <c r="D45" s="8">
        <v>9205.6780487732758</v>
      </c>
      <c r="E45" s="8">
        <v>9595.699661992132</v>
      </c>
      <c r="F45" s="8">
        <v>18522.310994800515</v>
      </c>
      <c r="G45" s="8">
        <v>19206.647357518181</v>
      </c>
      <c r="H45" s="8">
        <v>19593.575503005923</v>
      </c>
      <c r="I45" s="8">
        <v>20404.018297281</v>
      </c>
      <c r="J45" s="8">
        <v>20706.816983647521</v>
      </c>
      <c r="K45" s="8">
        <v>23809.995876027362</v>
      </c>
      <c r="L45" s="8">
        <v>24699.892778394369</v>
      </c>
      <c r="M45" s="8">
        <v>29401.286707692219</v>
      </c>
      <c r="N45" s="8">
        <v>28076.161082437604</v>
      </c>
      <c r="O45" s="8">
        <v>27585.710557908664</v>
      </c>
      <c r="P45" s="8">
        <v>29313.193581666979</v>
      </c>
      <c r="Q45" s="8">
        <v>28804.466574945007</v>
      </c>
      <c r="R45" s="8">
        <v>36548.704017181262</v>
      </c>
      <c r="S45" s="8">
        <v>35203.86660292992</v>
      </c>
      <c r="T45" s="8">
        <v>36489.792849832731</v>
      </c>
      <c r="U45" s="8">
        <v>36392.058741230263</v>
      </c>
      <c r="V45" s="8">
        <v>39113.843359218044</v>
      </c>
      <c r="W45" s="8">
        <v>35906.260871106715</v>
      </c>
      <c r="X45" s="8">
        <v>35295.029228575164</v>
      </c>
      <c r="Y45" s="8">
        <v>36045.714371639893</v>
      </c>
      <c r="Z45" s="8">
        <v>34214.025661240848</v>
      </c>
      <c r="AA45" s="8">
        <v>36860.432102333682</v>
      </c>
    </row>
    <row r="46" spans="1:27">
      <c r="A46" s="16" t="s">
        <v>24</v>
      </c>
      <c r="B46" s="16" t="s">
        <v>8</v>
      </c>
      <c r="C46" s="8">
        <v>10933.253792</v>
      </c>
      <c r="D46" s="8">
        <v>12935.312959258818</v>
      </c>
      <c r="E46" s="8">
        <v>12835.017929413347</v>
      </c>
      <c r="F46" s="8">
        <v>16976.513876003355</v>
      </c>
      <c r="G46" s="8">
        <v>17051.677488437115</v>
      </c>
      <c r="H46" s="8">
        <v>17904.459674078887</v>
      </c>
      <c r="I46" s="8">
        <v>17580.686531058996</v>
      </c>
      <c r="J46" s="8">
        <v>17059.848113870066</v>
      </c>
      <c r="K46" s="8">
        <v>16989.853053939456</v>
      </c>
      <c r="L46" s="8">
        <v>18567.059088820693</v>
      </c>
      <c r="M46" s="8">
        <v>18426.129672084055</v>
      </c>
      <c r="N46" s="8">
        <v>23343.756519933671</v>
      </c>
      <c r="O46" s="8">
        <v>24284.563725132452</v>
      </c>
      <c r="P46" s="8">
        <v>23613.870329345333</v>
      </c>
      <c r="Q46" s="8">
        <v>27457.384418732327</v>
      </c>
      <c r="R46" s="8">
        <v>27617.953366119178</v>
      </c>
      <c r="S46" s="8">
        <v>28554.074522565061</v>
      </c>
      <c r="T46" s="8">
        <v>30175.252158313484</v>
      </c>
      <c r="U46" s="8">
        <v>29821.759967924645</v>
      </c>
      <c r="V46" s="8">
        <v>29969.822509646645</v>
      </c>
      <c r="W46" s="8">
        <v>36328.310360110096</v>
      </c>
      <c r="X46" s="8">
        <v>35685.067101624561</v>
      </c>
      <c r="Y46" s="8">
        <v>33874.826044170397</v>
      </c>
      <c r="Z46" s="8">
        <v>35316.101257096183</v>
      </c>
      <c r="AA46" s="8">
        <v>37543.779199748496</v>
      </c>
    </row>
    <row r="47" spans="1:27">
      <c r="A47" s="16" t="s">
        <v>24</v>
      </c>
      <c r="B47" s="16" t="s">
        <v>84</v>
      </c>
      <c r="C47" s="8">
        <v>3614.6415819999997</v>
      </c>
      <c r="D47" s="8">
        <v>4687.9713144009693</v>
      </c>
      <c r="E47" s="8">
        <v>4428.4119370680892</v>
      </c>
      <c r="F47" s="8">
        <v>6327.7915550723792</v>
      </c>
      <c r="G47" s="8">
        <v>6715.8043825775494</v>
      </c>
      <c r="H47" s="8">
        <v>6799.2737338989991</v>
      </c>
      <c r="I47" s="8">
        <v>6905.9600366244003</v>
      </c>
      <c r="J47" s="8">
        <v>6728.9766584161507</v>
      </c>
      <c r="K47" s="8">
        <v>6249.8561766818302</v>
      </c>
      <c r="L47" s="8">
        <v>6099.8248504841013</v>
      </c>
      <c r="M47" s="8">
        <v>6005.4782480062004</v>
      </c>
      <c r="N47" s="8">
        <v>5876.4418634434014</v>
      </c>
      <c r="O47" s="8">
        <v>5930.8028280213002</v>
      </c>
      <c r="P47" s="8">
        <v>5938.943429175999</v>
      </c>
      <c r="Q47" s="8">
        <v>5880.6483634539009</v>
      </c>
      <c r="R47" s="8">
        <v>6817.573995930401</v>
      </c>
      <c r="S47" s="8">
        <v>6690.5796977772998</v>
      </c>
      <c r="T47" s="8">
        <v>6592.4787320852993</v>
      </c>
      <c r="U47" s="8">
        <v>6013.5422458494495</v>
      </c>
      <c r="V47" s="8">
        <v>5681.0980752551004</v>
      </c>
      <c r="W47" s="8">
        <v>8833.0009278308698</v>
      </c>
      <c r="X47" s="8">
        <v>8046.2077441616993</v>
      </c>
      <c r="Y47" s="8">
        <v>8610.7563300189995</v>
      </c>
      <c r="Z47" s="8">
        <v>7292.0219330474001</v>
      </c>
      <c r="AA47" s="8">
        <v>8601.8786487452999</v>
      </c>
    </row>
    <row r="48" spans="1:27">
      <c r="A48" s="16" t="s">
        <v>24</v>
      </c>
      <c r="B48" s="16" t="s">
        <v>187</v>
      </c>
      <c r="C48" s="8">
        <v>1095.3269599999999</v>
      </c>
      <c r="D48" s="8">
        <v>1233.9006899999999</v>
      </c>
      <c r="E48" s="8">
        <v>1072.0099</v>
      </c>
      <c r="F48" s="8">
        <v>906.24450999999999</v>
      </c>
      <c r="G48" s="8">
        <v>1026.593916298825</v>
      </c>
      <c r="H48" s="8">
        <v>971.55573658778007</v>
      </c>
      <c r="I48" s="8">
        <v>1149.8543666126341</v>
      </c>
      <c r="J48" s="8">
        <v>1018.396716599064</v>
      </c>
      <c r="K48" s="8">
        <v>876.26897664851697</v>
      </c>
      <c r="L48" s="8">
        <v>4972.3948600000003</v>
      </c>
      <c r="M48" s="8">
        <v>4625.3012900000003</v>
      </c>
      <c r="N48" s="8">
        <v>5083.0500499999998</v>
      </c>
      <c r="O48" s="8">
        <v>5057.7287000000006</v>
      </c>
      <c r="P48" s="8">
        <v>4629.0643499999996</v>
      </c>
      <c r="Q48" s="8">
        <v>4736.7996800000001</v>
      </c>
      <c r="R48" s="8">
        <v>4304.3253599999998</v>
      </c>
      <c r="S48" s="8">
        <v>4333.6170099999999</v>
      </c>
      <c r="T48" s="8">
        <v>4144.5045700000001</v>
      </c>
      <c r="U48" s="8">
        <v>3978.0847199999998</v>
      </c>
      <c r="V48" s="8">
        <v>3513.95336</v>
      </c>
      <c r="W48" s="8">
        <v>4260.2241100000001</v>
      </c>
      <c r="X48" s="8">
        <v>3870.3268600000001</v>
      </c>
      <c r="Y48" s="8">
        <v>2971.5045499999997</v>
      </c>
      <c r="Z48" s="8">
        <v>3584.8674199999996</v>
      </c>
      <c r="AA48" s="8">
        <v>4194.2345999999998</v>
      </c>
    </row>
    <row r="49" spans="1:27">
      <c r="A49" s="16" t="s">
        <v>24</v>
      </c>
      <c r="B49" s="16" t="s">
        <v>15</v>
      </c>
      <c r="C49" s="8">
        <v>96.725043999999997</v>
      </c>
      <c r="D49" s="8">
        <v>155.79465999999999</v>
      </c>
      <c r="E49" s="8">
        <v>171.15090000000001</v>
      </c>
      <c r="F49" s="8">
        <v>159.47166000000001</v>
      </c>
      <c r="G49" s="8">
        <v>261.05806200000001</v>
      </c>
      <c r="H49" s="8">
        <v>362.03302999999994</v>
      </c>
      <c r="I49" s="8">
        <v>475.61344999999994</v>
      </c>
      <c r="J49" s="8">
        <v>587.91950999999995</v>
      </c>
      <c r="K49" s="8">
        <v>678.53739999999993</v>
      </c>
      <c r="L49" s="8">
        <v>812.73683000000005</v>
      </c>
      <c r="M49" s="8">
        <v>984.03013999999996</v>
      </c>
      <c r="N49" s="8">
        <v>1164.46686</v>
      </c>
      <c r="O49" s="8">
        <v>1457.1685699999998</v>
      </c>
      <c r="P49" s="8">
        <v>1752.01611</v>
      </c>
      <c r="Q49" s="8">
        <v>2029.15355</v>
      </c>
      <c r="R49" s="8">
        <v>2323.6988000000001</v>
      </c>
      <c r="S49" s="8">
        <v>2583.1059999999998</v>
      </c>
      <c r="T49" s="8">
        <v>2873.6142</v>
      </c>
      <c r="U49" s="8">
        <v>3233.4904999999999</v>
      </c>
      <c r="V49" s="8">
        <v>3593.7602999999999</v>
      </c>
      <c r="W49" s="8">
        <v>3969.4854999999998</v>
      </c>
      <c r="X49" s="8">
        <v>4495.9799000000003</v>
      </c>
      <c r="Y49" s="8">
        <v>4775.4696999999996</v>
      </c>
      <c r="Z49" s="8">
        <v>5272.0589</v>
      </c>
      <c r="AA49" s="8">
        <v>5650.5914000000002</v>
      </c>
    </row>
    <row r="50" spans="1:27">
      <c r="A50" s="16" t="s">
        <v>24</v>
      </c>
      <c r="B50" s="16" t="s">
        <v>6</v>
      </c>
      <c r="C50" s="8">
        <v>5.6232116039999991E-6</v>
      </c>
      <c r="D50" s="8">
        <v>5.9871676999999993E-6</v>
      </c>
      <c r="E50" s="8">
        <v>7.3058328630000007E-6</v>
      </c>
      <c r="F50" s="8">
        <v>274.59600347306701</v>
      </c>
      <c r="G50" s="8">
        <v>160.47186752780553</v>
      </c>
      <c r="H50" s="8">
        <v>170.51042745893426</v>
      </c>
      <c r="I50" s="8">
        <v>179.02551832567727</v>
      </c>
      <c r="J50" s="8">
        <v>181.04108692</v>
      </c>
      <c r="K50" s="8">
        <v>187.71649055565084</v>
      </c>
      <c r="L50" s="8">
        <v>205.75394965481505</v>
      </c>
      <c r="M50" s="8">
        <v>208.2236423354353</v>
      </c>
      <c r="N50" s="8">
        <v>234.52873799999998</v>
      </c>
      <c r="O50" s="8">
        <v>234.7976837814455</v>
      </c>
      <c r="P50" s="8">
        <v>271.0064442095545</v>
      </c>
      <c r="Q50" s="8">
        <v>288.72060763138563</v>
      </c>
      <c r="R50" s="8">
        <v>292.65214624018569</v>
      </c>
      <c r="S50" s="8">
        <v>299.51692675999999</v>
      </c>
      <c r="T50" s="8">
        <v>335.96750566685148</v>
      </c>
      <c r="U50" s="8">
        <v>347.86541840000001</v>
      </c>
      <c r="V50" s="8">
        <v>372.50057470428044</v>
      </c>
      <c r="W50" s="8">
        <v>420.74686103198906</v>
      </c>
      <c r="X50" s="8">
        <v>455.70338240785765</v>
      </c>
      <c r="Y50" s="8">
        <v>493.2980215</v>
      </c>
      <c r="Z50" s="8">
        <v>511.06777539997154</v>
      </c>
      <c r="AA50" s="8">
        <v>393.93548412645674</v>
      </c>
    </row>
    <row r="51" spans="1:27">
      <c r="A51" s="77" t="s">
        <v>83</v>
      </c>
      <c r="B51" s="77"/>
      <c r="C51" s="70">
        <v>61513.76330187438</v>
      </c>
      <c r="D51" s="70">
        <v>63319.251519828314</v>
      </c>
      <c r="E51" s="70">
        <v>64813.141356856664</v>
      </c>
      <c r="F51" s="70">
        <v>63924.689208775009</v>
      </c>
      <c r="G51" s="70">
        <v>65500.352223962378</v>
      </c>
      <c r="H51" s="70">
        <v>65527.166909968561</v>
      </c>
      <c r="I51" s="70">
        <v>67320.890604332613</v>
      </c>
      <c r="J51" s="70">
        <v>67781.26639125451</v>
      </c>
      <c r="K51" s="70">
        <v>67637.725075738068</v>
      </c>
      <c r="L51" s="70">
        <v>70267.549482100076</v>
      </c>
      <c r="M51" s="70">
        <v>73753.601439385428</v>
      </c>
      <c r="N51" s="70">
        <v>77118.804920510753</v>
      </c>
      <c r="O51" s="70">
        <v>77815.50245129595</v>
      </c>
      <c r="P51" s="70">
        <v>78825.958954579677</v>
      </c>
      <c r="Q51" s="70">
        <v>77036.247787212735</v>
      </c>
      <c r="R51" s="70">
        <v>83868.107517488941</v>
      </c>
      <c r="S51" s="70">
        <v>84211.569464217726</v>
      </c>
      <c r="T51" s="70">
        <v>87205.46744383582</v>
      </c>
      <c r="U51" s="70">
        <v>85269.835714667177</v>
      </c>
      <c r="V51" s="70">
        <v>86456.525944862078</v>
      </c>
      <c r="W51" s="70">
        <v>93414.126757260514</v>
      </c>
      <c r="X51" s="70">
        <v>91132.844507819318</v>
      </c>
      <c r="Y51" s="70">
        <v>90312.713005709549</v>
      </c>
      <c r="Z51" s="70">
        <v>88433.747989097013</v>
      </c>
      <c r="AA51" s="70">
        <v>93999.290727140309</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24880.826499999999</v>
      </c>
      <c r="D55" s="8">
        <v>22104.64375523218</v>
      </c>
      <c r="E55" s="8">
        <v>15818.37656845213</v>
      </c>
      <c r="F55" s="8">
        <v>2851.0109977999455</v>
      </c>
      <c r="G55" s="8">
        <v>2196.6375369548341</v>
      </c>
      <c r="H55" s="8">
        <v>7.457133700000001E-4</v>
      </c>
      <c r="I55" s="8">
        <v>7.2080475399999983E-4</v>
      </c>
      <c r="J55" s="8">
        <v>7.1120541800000008E-4</v>
      </c>
      <c r="K55" s="8">
        <v>4.7891498599999995E-4</v>
      </c>
      <c r="L55" s="8">
        <v>1.5170721E-4</v>
      </c>
      <c r="M55" s="8">
        <v>1.19387434E-4</v>
      </c>
      <c r="N55" s="8">
        <v>1.18044002E-4</v>
      </c>
      <c r="O55" s="8">
        <v>1.20293225E-4</v>
      </c>
      <c r="P55" s="8">
        <v>1.21029294E-4</v>
      </c>
      <c r="Q55" s="8">
        <v>1.09833323E-4</v>
      </c>
      <c r="R55" s="8">
        <v>1.0520522099999999E-4</v>
      </c>
      <c r="S55" s="8">
        <v>1.0120037000000001E-4</v>
      </c>
      <c r="T55" s="8">
        <v>1.0139701300000001E-4</v>
      </c>
      <c r="U55" s="8">
        <v>9.5995469999999997E-5</v>
      </c>
      <c r="V55" s="8">
        <v>8.2224050000000008E-5</v>
      </c>
      <c r="W55" s="8">
        <v>8.2119096E-5</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3.2122609999999998</v>
      </c>
      <c r="D57" s="8">
        <v>5.2596933999999996E-6</v>
      </c>
      <c r="E57" s="8">
        <v>86.612129999999993</v>
      </c>
      <c r="F57" s="8">
        <v>176.78252000000001</v>
      </c>
      <c r="G57" s="8">
        <v>283.68637000000001</v>
      </c>
      <c r="H57" s="8">
        <v>252.91220000000001</v>
      </c>
      <c r="I57" s="8">
        <v>491.67288000000002</v>
      </c>
      <c r="J57" s="8">
        <v>215.93306000000001</v>
      </c>
      <c r="K57" s="8">
        <v>343.61649999999997</v>
      </c>
      <c r="L57" s="8">
        <v>126.63556</v>
      </c>
      <c r="M57" s="8">
        <v>132.03801000000001</v>
      </c>
      <c r="N57" s="8">
        <v>242.33904999999999</v>
      </c>
      <c r="O57" s="8">
        <v>218.70767000000001</v>
      </c>
      <c r="P57" s="8">
        <v>0</v>
      </c>
      <c r="Q57" s="8">
        <v>0</v>
      </c>
      <c r="R57" s="8">
        <v>0</v>
      </c>
      <c r="S57" s="8">
        <v>0</v>
      </c>
      <c r="T57" s="8">
        <v>0</v>
      </c>
      <c r="U57" s="8">
        <v>0</v>
      </c>
      <c r="V57" s="8">
        <v>0</v>
      </c>
      <c r="W57" s="8">
        <v>0</v>
      </c>
      <c r="X57" s="8">
        <v>0</v>
      </c>
      <c r="Y57" s="8">
        <v>0</v>
      </c>
      <c r="Z57" s="8">
        <v>0</v>
      </c>
      <c r="AA57" s="8">
        <v>0</v>
      </c>
    </row>
    <row r="58" spans="1:27">
      <c r="A58" s="16" t="s">
        <v>25</v>
      </c>
      <c r="B58" s="16" t="s">
        <v>4</v>
      </c>
      <c r="C58" s="8">
        <v>6.6567235469541002</v>
      </c>
      <c r="D58" s="8">
        <v>0.43021544995949995</v>
      </c>
      <c r="E58" s="8">
        <v>261.40307281670891</v>
      </c>
      <c r="F58" s="8">
        <v>791.08602646939835</v>
      </c>
      <c r="G58" s="8">
        <v>1208.3386909996793</v>
      </c>
      <c r="H58" s="8">
        <v>668.31478889616221</v>
      </c>
      <c r="I58" s="8">
        <v>1324.376759312298</v>
      </c>
      <c r="J58" s="8">
        <v>549.3576591529536</v>
      </c>
      <c r="K58" s="8">
        <v>936.444189098469</v>
      </c>
      <c r="L58" s="8">
        <v>749.80604768300611</v>
      </c>
      <c r="M58" s="8">
        <v>757.34815143264893</v>
      </c>
      <c r="N58" s="8">
        <v>1671.0035552446939</v>
      </c>
      <c r="O58" s="8">
        <v>1498.887449083807</v>
      </c>
      <c r="P58" s="8">
        <v>2385.798589151078</v>
      </c>
      <c r="Q58" s="8">
        <v>2157.4742790075547</v>
      </c>
      <c r="R58" s="8">
        <v>3977.1568680190298</v>
      </c>
      <c r="S58" s="8">
        <v>1561.796341716492</v>
      </c>
      <c r="T58" s="8">
        <v>3826.3464575858743</v>
      </c>
      <c r="U58" s="8">
        <v>2374.1332306153899</v>
      </c>
      <c r="V58" s="8">
        <v>2752.0317852083331</v>
      </c>
      <c r="W58" s="8">
        <v>4020.3132747792838</v>
      </c>
      <c r="X58" s="8">
        <v>3070.982531326395</v>
      </c>
      <c r="Y58" s="8">
        <v>4978.2038002480704</v>
      </c>
      <c r="Z58" s="8">
        <v>4710.5324191770851</v>
      </c>
      <c r="AA58" s="8">
        <v>7161.6843117488206</v>
      </c>
    </row>
    <row r="59" spans="1:27">
      <c r="A59" s="16" t="s">
        <v>25</v>
      </c>
      <c r="B59" s="16" t="s">
        <v>2</v>
      </c>
      <c r="C59" s="8">
        <v>3258.3307829999999</v>
      </c>
      <c r="D59" s="8">
        <v>2739.0075219999999</v>
      </c>
      <c r="E59" s="8">
        <v>4095.2137499999999</v>
      </c>
      <c r="F59" s="8">
        <v>3427.1881400000002</v>
      </c>
      <c r="G59" s="8">
        <v>2950.809514</v>
      </c>
      <c r="H59" s="8">
        <v>2960.5927740000002</v>
      </c>
      <c r="I59" s="8">
        <v>2703.3489100000002</v>
      </c>
      <c r="J59" s="8">
        <v>3308.3755459999998</v>
      </c>
      <c r="K59" s="8">
        <v>3406.2709259999997</v>
      </c>
      <c r="L59" s="8">
        <v>3230.97235</v>
      </c>
      <c r="M59" s="8">
        <v>2711.3605049999996</v>
      </c>
      <c r="N59" s="8">
        <v>4073.2634600000001</v>
      </c>
      <c r="O59" s="8">
        <v>3412.28892</v>
      </c>
      <c r="P59" s="8">
        <v>2945.242475</v>
      </c>
      <c r="Q59" s="8">
        <v>2952.249296</v>
      </c>
      <c r="R59" s="8">
        <v>2688.9036000000001</v>
      </c>
      <c r="S59" s="8">
        <v>3286.8696100000002</v>
      </c>
      <c r="T59" s="8">
        <v>3397.3533299999999</v>
      </c>
      <c r="U59" s="8">
        <v>3218.2796199999998</v>
      </c>
      <c r="V59" s="8">
        <v>2714.5050600000004</v>
      </c>
      <c r="W59" s="8">
        <v>4069.474424</v>
      </c>
      <c r="X59" s="8">
        <v>3409.4327360000002</v>
      </c>
      <c r="Y59" s="8">
        <v>2949.5860200000002</v>
      </c>
      <c r="Z59" s="8">
        <v>2950.49215</v>
      </c>
      <c r="AA59" s="8">
        <v>2683.0243700000001</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14796.828179000002</v>
      </c>
      <c r="D61" s="8">
        <v>16044.623492441355</v>
      </c>
      <c r="E61" s="8">
        <v>16409.788129241319</v>
      </c>
      <c r="F61" s="8">
        <v>26912.061173270533</v>
      </c>
      <c r="G61" s="8">
        <v>26394.81878566161</v>
      </c>
      <c r="H61" s="8">
        <v>30679.902374846683</v>
      </c>
      <c r="I61" s="8">
        <v>29736.491233317254</v>
      </c>
      <c r="J61" s="8">
        <v>33684.578676639452</v>
      </c>
      <c r="K61" s="8">
        <v>39235.06867125268</v>
      </c>
      <c r="L61" s="8">
        <v>44587.679506214772</v>
      </c>
      <c r="M61" s="8">
        <v>46763.902154318734</v>
      </c>
      <c r="N61" s="8">
        <v>44458.63377909291</v>
      </c>
      <c r="O61" s="8">
        <v>47275.364010503123</v>
      </c>
      <c r="P61" s="8">
        <v>47145.997296119414</v>
      </c>
      <c r="Q61" s="8">
        <v>50543.575863611783</v>
      </c>
      <c r="R61" s="8">
        <v>46051.11268310756</v>
      </c>
      <c r="S61" s="8">
        <v>48976.857599650924</v>
      </c>
      <c r="T61" s="8">
        <v>49474.386503110596</v>
      </c>
      <c r="U61" s="8">
        <v>51070.392379949029</v>
      </c>
      <c r="V61" s="8">
        <v>51078.90062444051</v>
      </c>
      <c r="W61" s="8">
        <v>50414.327164479342</v>
      </c>
      <c r="X61" s="8">
        <v>51469.173450816612</v>
      </c>
      <c r="Y61" s="8">
        <v>49172.437974307722</v>
      </c>
      <c r="Z61" s="8">
        <v>52051.91844837775</v>
      </c>
      <c r="AA61" s="8">
        <v>48192.521615732112</v>
      </c>
    </row>
    <row r="62" spans="1:27">
      <c r="A62" s="16" t="s">
        <v>25</v>
      </c>
      <c r="B62" s="16" t="s">
        <v>8</v>
      </c>
      <c r="C62" s="8">
        <v>3638.2891894000009</v>
      </c>
      <c r="D62" s="8">
        <v>7603.5812128597099</v>
      </c>
      <c r="E62" s="8">
        <v>7737.0545599342922</v>
      </c>
      <c r="F62" s="8">
        <v>9480.275828030859</v>
      </c>
      <c r="G62" s="8">
        <v>9612.7088440707939</v>
      </c>
      <c r="H62" s="8">
        <v>9652.6031647947129</v>
      </c>
      <c r="I62" s="8">
        <v>9816.5441178329256</v>
      </c>
      <c r="J62" s="8">
        <v>9698.4599602226299</v>
      </c>
      <c r="K62" s="8">
        <v>11743.158047541208</v>
      </c>
      <c r="L62" s="8">
        <v>12412.269479839202</v>
      </c>
      <c r="M62" s="8">
        <v>12602.01027841062</v>
      </c>
      <c r="N62" s="8">
        <v>11874.970358302686</v>
      </c>
      <c r="O62" s="8">
        <v>12085.816283729944</v>
      </c>
      <c r="P62" s="8">
        <v>11811.175334687356</v>
      </c>
      <c r="Q62" s="8">
        <v>12006.264616738528</v>
      </c>
      <c r="R62" s="8">
        <v>12168.86040665811</v>
      </c>
      <c r="S62" s="8">
        <v>12059.298802194895</v>
      </c>
      <c r="T62" s="8">
        <v>11837.886635175879</v>
      </c>
      <c r="U62" s="8">
        <v>12298.705655665151</v>
      </c>
      <c r="V62" s="8">
        <v>12438.497881197498</v>
      </c>
      <c r="W62" s="8">
        <v>11600.56576510032</v>
      </c>
      <c r="X62" s="8">
        <v>11829.126644269512</v>
      </c>
      <c r="Y62" s="8">
        <v>11460.75479413888</v>
      </c>
      <c r="Z62" s="8">
        <v>10707.28006001129</v>
      </c>
      <c r="AA62" s="8">
        <v>10553.605124754638</v>
      </c>
    </row>
    <row r="63" spans="1:27">
      <c r="A63" s="16" t="s">
        <v>25</v>
      </c>
      <c r="B63" s="16" t="s">
        <v>84</v>
      </c>
      <c r="C63" s="8">
        <v>3022.5491530000008</v>
      </c>
      <c r="D63" s="8">
        <v>5628.7980815363517</v>
      </c>
      <c r="E63" s="8">
        <v>5443.7077025044282</v>
      </c>
      <c r="F63" s="8">
        <v>6382.5239963397999</v>
      </c>
      <c r="G63" s="8">
        <v>7169.2625615477409</v>
      </c>
      <c r="H63" s="8">
        <v>6898.8717597702089</v>
      </c>
      <c r="I63" s="8">
        <v>7381.8023605771195</v>
      </c>
      <c r="J63" s="8">
        <v>6799.8977995781088</v>
      </c>
      <c r="K63" s="8">
        <v>6757.2450317006005</v>
      </c>
      <c r="L63" s="8">
        <v>6504.1364736466012</v>
      </c>
      <c r="M63" s="8">
        <v>6601.1763987512004</v>
      </c>
      <c r="N63" s="8">
        <v>6407.9928187086989</v>
      </c>
      <c r="O63" s="8">
        <v>6077.7528632678996</v>
      </c>
      <c r="P63" s="8">
        <v>6126.614855385601</v>
      </c>
      <c r="Q63" s="8">
        <v>5717.1011812033003</v>
      </c>
      <c r="R63" s="8">
        <v>5664.128435914301</v>
      </c>
      <c r="S63" s="8">
        <v>5501.1649260219001</v>
      </c>
      <c r="T63" s="8">
        <v>5043.9723214899996</v>
      </c>
      <c r="U63" s="8">
        <v>4644.2929895290999</v>
      </c>
      <c r="V63" s="8">
        <v>4868.9552239819004</v>
      </c>
      <c r="W63" s="8">
        <v>4672.6017970370003</v>
      </c>
      <c r="X63" s="8">
        <v>4008.1044497606003</v>
      </c>
      <c r="Y63" s="8">
        <v>4267.8240571371998</v>
      </c>
      <c r="Z63" s="8">
        <v>2763.4997564633204</v>
      </c>
      <c r="AA63" s="8">
        <v>2456.7066732836697</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133.06174999999999</v>
      </c>
      <c r="D65" s="8">
        <v>182.61376999999999</v>
      </c>
      <c r="E65" s="8">
        <v>190.82409999999999</v>
      </c>
      <c r="F65" s="8">
        <v>144.57572999999999</v>
      </c>
      <c r="G65" s="8">
        <v>238.84594000000001</v>
      </c>
      <c r="H65" s="8">
        <v>322.23588000000001</v>
      </c>
      <c r="I65" s="8">
        <v>437.5872</v>
      </c>
      <c r="J65" s="8">
        <v>503.19826</v>
      </c>
      <c r="K65" s="8">
        <v>622.44154000000003</v>
      </c>
      <c r="L65" s="8">
        <v>727.51562999999999</v>
      </c>
      <c r="M65" s="8">
        <v>911.47682999999995</v>
      </c>
      <c r="N65" s="8">
        <v>1056.9424000000001</v>
      </c>
      <c r="O65" s="8">
        <v>1278.4717500000002</v>
      </c>
      <c r="P65" s="8">
        <v>1617.4194499999999</v>
      </c>
      <c r="Q65" s="8">
        <v>1728.8905</v>
      </c>
      <c r="R65" s="8">
        <v>2217.4758999999999</v>
      </c>
      <c r="S65" s="8">
        <v>2252.2075999999997</v>
      </c>
      <c r="T65" s="8">
        <v>2405.5373</v>
      </c>
      <c r="U65" s="8">
        <v>2676.7775000000001</v>
      </c>
      <c r="V65" s="8">
        <v>3203.7250999999997</v>
      </c>
      <c r="W65" s="8">
        <v>3446.1504</v>
      </c>
      <c r="X65" s="8">
        <v>3595.1345000000001</v>
      </c>
      <c r="Y65" s="8">
        <v>4210.9778999999999</v>
      </c>
      <c r="Z65" s="8">
        <v>4467.7909</v>
      </c>
      <c r="AA65" s="8">
        <v>5368.6383999999998</v>
      </c>
    </row>
    <row r="66" spans="1:27">
      <c r="A66" s="16" t="s">
        <v>25</v>
      </c>
      <c r="B66" s="16" t="s">
        <v>6</v>
      </c>
      <c r="C66" s="8">
        <v>5.3778833340000005E-6</v>
      </c>
      <c r="D66" s="8">
        <v>5.7618731550000008E-6</v>
      </c>
      <c r="E66" s="8">
        <v>7.7141030550000001E-6</v>
      </c>
      <c r="F66" s="8">
        <v>594.57151134960827</v>
      </c>
      <c r="G66" s="8">
        <v>585.62085791259233</v>
      </c>
      <c r="H66" s="8">
        <v>599.05150833436471</v>
      </c>
      <c r="I66" s="8">
        <v>600.5992108258821</v>
      </c>
      <c r="J66" s="8">
        <v>607.54851058115037</v>
      </c>
      <c r="K66" s="8">
        <v>608.34271285632724</v>
      </c>
      <c r="L66" s="8">
        <v>621.37683955565149</v>
      </c>
      <c r="M66" s="8">
        <v>620.47071084871152</v>
      </c>
      <c r="N66" s="8">
        <v>623.07783443999995</v>
      </c>
      <c r="O66" s="8">
        <v>622.34081760373761</v>
      </c>
      <c r="P66" s="8">
        <v>628.15391592000003</v>
      </c>
      <c r="Q66" s="8">
        <v>616.97641380104392</v>
      </c>
      <c r="R66" s="8">
        <v>617.28735989999996</v>
      </c>
      <c r="S66" s="8">
        <v>613.43318451872165</v>
      </c>
      <c r="T66" s="8">
        <v>627.98007896696242</v>
      </c>
      <c r="U66" s="8">
        <v>636.96375808000005</v>
      </c>
      <c r="V66" s="8">
        <v>618.00542721329668</v>
      </c>
      <c r="W66" s="8">
        <v>614.31009546775044</v>
      </c>
      <c r="X66" s="8">
        <v>616.61985843929881</v>
      </c>
      <c r="Y66" s="8">
        <v>603.88364263307767</v>
      </c>
      <c r="Z66" s="8">
        <v>601.19443612865814</v>
      </c>
      <c r="AA66" s="8">
        <v>598.17848672568698</v>
      </c>
    </row>
    <row r="67" spans="1:27">
      <c r="A67" s="77" t="s">
        <v>83</v>
      </c>
      <c r="B67" s="77"/>
      <c r="C67" s="70">
        <v>49739.754544324845</v>
      </c>
      <c r="D67" s="70">
        <v>54303.69806054113</v>
      </c>
      <c r="E67" s="70">
        <v>50042.980020662981</v>
      </c>
      <c r="F67" s="70">
        <v>50760.075923260149</v>
      </c>
      <c r="G67" s="70">
        <v>50640.729101147255</v>
      </c>
      <c r="H67" s="70">
        <v>52034.48519635549</v>
      </c>
      <c r="I67" s="70">
        <v>52492.423392670236</v>
      </c>
      <c r="J67" s="70">
        <v>55367.350183379713</v>
      </c>
      <c r="K67" s="70">
        <v>63652.588097364271</v>
      </c>
      <c r="L67" s="70">
        <v>68960.392038646445</v>
      </c>
      <c r="M67" s="70">
        <v>71099.783158149337</v>
      </c>
      <c r="N67" s="70">
        <v>70408.223373832996</v>
      </c>
      <c r="O67" s="70">
        <v>72469.629884481736</v>
      </c>
      <c r="P67" s="70">
        <v>72660.402037292748</v>
      </c>
      <c r="Q67" s="70">
        <v>75722.532260195527</v>
      </c>
      <c r="R67" s="70">
        <v>73384.925358804219</v>
      </c>
      <c r="S67" s="70">
        <v>74251.628165303307</v>
      </c>
      <c r="T67" s="70">
        <v>76613.462727726335</v>
      </c>
      <c r="U67" s="70">
        <v>76919.545229834141</v>
      </c>
      <c r="V67" s="70">
        <v>77674.62118426559</v>
      </c>
      <c r="W67" s="70">
        <v>78837.743002982796</v>
      </c>
      <c r="X67" s="70">
        <v>77998.574170612424</v>
      </c>
      <c r="Y67" s="70">
        <v>77643.668188464959</v>
      </c>
      <c r="Z67" s="70">
        <v>78252.708170158119</v>
      </c>
      <c r="AA67" s="70">
        <v>77014.358982244928</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1323.25486</v>
      </c>
      <c r="D72" s="8">
        <v>887.77697802289993</v>
      </c>
      <c r="E72" s="8">
        <v>1721.1902239519179</v>
      </c>
      <c r="F72" s="8">
        <v>1667.8165228662278</v>
      </c>
      <c r="G72" s="8">
        <v>1830.2196347157728</v>
      </c>
      <c r="H72" s="8">
        <v>1616.8289386622521</v>
      </c>
      <c r="I72" s="8">
        <v>1671.39986155616</v>
      </c>
      <c r="J72" s="8">
        <v>1787.30197605785</v>
      </c>
      <c r="K72" s="8">
        <v>1768.44217472214</v>
      </c>
      <c r="L72" s="8">
        <v>1274.065270913615</v>
      </c>
      <c r="M72" s="8">
        <v>1316.3981713628541</v>
      </c>
      <c r="N72" s="8">
        <v>1.3436608E-4</v>
      </c>
      <c r="O72" s="8">
        <v>1.3359550000000001E-4</v>
      </c>
      <c r="P72" s="8">
        <v>1.3147311999999999E-4</v>
      </c>
      <c r="Q72" s="8">
        <v>1.3070968000000001E-4</v>
      </c>
      <c r="R72" s="8">
        <v>1.2933279999999999E-4</v>
      </c>
      <c r="S72" s="8">
        <v>1.3333877999999999E-4</v>
      </c>
      <c r="T72" s="8">
        <v>1.4161887999999999E-4</v>
      </c>
      <c r="U72" s="8">
        <v>1.3520879000000001E-4</v>
      </c>
      <c r="V72" s="8">
        <v>1.3655724999999999E-4</v>
      </c>
      <c r="W72" s="8">
        <v>1.4038896000000001E-4</v>
      </c>
      <c r="X72" s="8">
        <v>1.4154664999999999E-4</v>
      </c>
      <c r="Y72" s="8">
        <v>1.4097240000000001E-4</v>
      </c>
      <c r="Z72" s="8">
        <v>1.4070417000000001E-4</v>
      </c>
      <c r="AA72" s="8">
        <v>4.6901610999999999E-4</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1013.6858793949142</v>
      </c>
      <c r="D74" s="8">
        <v>23.134026381429301</v>
      </c>
      <c r="E74" s="8">
        <v>573.51685216697945</v>
      </c>
      <c r="F74" s="8">
        <v>1140.3302980650876</v>
      </c>
      <c r="G74" s="8">
        <v>1045.671694595236</v>
      </c>
      <c r="H74" s="8">
        <v>990.70563728537502</v>
      </c>
      <c r="I74" s="8">
        <v>1130.3525901324231</v>
      </c>
      <c r="J74" s="8">
        <v>1016.127921650933</v>
      </c>
      <c r="K74" s="8">
        <v>1016.5169518570988</v>
      </c>
      <c r="L74" s="8">
        <v>552.00713931618952</v>
      </c>
      <c r="M74" s="8">
        <v>544.93727272331103</v>
      </c>
      <c r="N74" s="8">
        <v>767.68338332133885</v>
      </c>
      <c r="O74" s="8">
        <v>986.72452491390732</v>
      </c>
      <c r="P74" s="8">
        <v>1059.2384225431322</v>
      </c>
      <c r="Q74" s="8">
        <v>932.9120368908707</v>
      </c>
      <c r="R74" s="8">
        <v>947.19060168235205</v>
      </c>
      <c r="S74" s="8">
        <v>834.87688982349403</v>
      </c>
      <c r="T74" s="8">
        <v>1105.3213164516171</v>
      </c>
      <c r="U74" s="8">
        <v>369.353123785874</v>
      </c>
      <c r="V74" s="8">
        <v>403.46588798983254</v>
      </c>
      <c r="W74" s="8">
        <v>512.05848203524204</v>
      </c>
      <c r="X74" s="8">
        <v>545.56899837717401</v>
      </c>
      <c r="Y74" s="8">
        <v>567.60519945531746</v>
      </c>
      <c r="Z74" s="8">
        <v>594.67220629769099</v>
      </c>
      <c r="AA74" s="8">
        <v>846.15012745744491</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8750.6737159999993</v>
      </c>
      <c r="D77" s="8">
        <v>9625.682770609299</v>
      </c>
      <c r="E77" s="8">
        <v>9395.1711053035542</v>
      </c>
      <c r="F77" s="8">
        <v>10558.405521753946</v>
      </c>
      <c r="G77" s="8">
        <v>10354.773041276338</v>
      </c>
      <c r="H77" s="8">
        <v>10721.596394992039</v>
      </c>
      <c r="I77" s="8">
        <v>9937.6768520599217</v>
      </c>
      <c r="J77" s="8">
        <v>9756.2783261314689</v>
      </c>
      <c r="K77" s="8">
        <v>9245.6523018590724</v>
      </c>
      <c r="L77" s="8">
        <v>9793.9944771196042</v>
      </c>
      <c r="M77" s="8">
        <v>10118.098867685901</v>
      </c>
      <c r="N77" s="8">
        <v>12827.900695479539</v>
      </c>
      <c r="O77" s="8">
        <v>13216.94981597221</v>
      </c>
      <c r="P77" s="8">
        <v>12352.043077545057</v>
      </c>
      <c r="Q77" s="8">
        <v>13078.419455867825</v>
      </c>
      <c r="R77" s="8">
        <v>12431.852588563475</v>
      </c>
      <c r="S77" s="8">
        <v>13047.181854110457</v>
      </c>
      <c r="T77" s="8">
        <v>11498.124410032175</v>
      </c>
      <c r="U77" s="8">
        <v>14137.488417863944</v>
      </c>
      <c r="V77" s="8">
        <v>13681.617794160917</v>
      </c>
      <c r="W77" s="8">
        <v>13735.157293567774</v>
      </c>
      <c r="X77" s="8">
        <v>14172.77706179276</v>
      </c>
      <c r="Y77" s="8">
        <v>13338.99841035508</v>
      </c>
      <c r="Z77" s="8">
        <v>13464.744014583808</v>
      </c>
      <c r="AA77" s="8">
        <v>12546.673653748445</v>
      </c>
    </row>
    <row r="78" spans="1:27">
      <c r="A78" s="16" t="s">
        <v>26</v>
      </c>
      <c r="B78" s="16" t="s">
        <v>8</v>
      </c>
      <c r="C78" s="8">
        <v>1447.2501205000003</v>
      </c>
      <c r="D78" s="8">
        <v>1772.7624630629723</v>
      </c>
      <c r="E78" s="8">
        <v>1718.0905972534704</v>
      </c>
      <c r="F78" s="8">
        <v>2976.1705572354767</v>
      </c>
      <c r="G78" s="8">
        <v>2892.1635448127872</v>
      </c>
      <c r="H78" s="8">
        <v>2903.3842754285643</v>
      </c>
      <c r="I78" s="8">
        <v>2883.5093135089137</v>
      </c>
      <c r="J78" s="8">
        <v>2849.1975814780112</v>
      </c>
      <c r="K78" s="8">
        <v>2876.7878105592049</v>
      </c>
      <c r="L78" s="8">
        <v>2995.2618353270927</v>
      </c>
      <c r="M78" s="8">
        <v>3134.1523986056986</v>
      </c>
      <c r="N78" s="8">
        <v>3326.5419631721302</v>
      </c>
      <c r="O78" s="8">
        <v>3325.9945588495989</v>
      </c>
      <c r="P78" s="8">
        <v>3275.5300528304051</v>
      </c>
      <c r="Q78" s="8">
        <v>3371.9578525913798</v>
      </c>
      <c r="R78" s="8">
        <v>3869.32916907961</v>
      </c>
      <c r="S78" s="8">
        <v>3894.5982180090805</v>
      </c>
      <c r="T78" s="8">
        <v>5547.3842287344905</v>
      </c>
      <c r="U78" s="8">
        <v>5052.5040159488508</v>
      </c>
      <c r="V78" s="8">
        <v>5434.7494106160402</v>
      </c>
      <c r="W78" s="8">
        <v>5250.95866921585</v>
      </c>
      <c r="X78" s="8">
        <v>4778.6089399273842</v>
      </c>
      <c r="Y78" s="8">
        <v>4651.3144645665207</v>
      </c>
      <c r="Z78" s="8">
        <v>4653.9775080863592</v>
      </c>
      <c r="AA78" s="8">
        <v>4688.2683082263047</v>
      </c>
    </row>
    <row r="79" spans="1:27">
      <c r="A79" s="16" t="s">
        <v>26</v>
      </c>
      <c r="B79" s="16" t="s">
        <v>84</v>
      </c>
      <c r="C79" s="8">
        <v>1111.9693480999999</v>
      </c>
      <c r="D79" s="8">
        <v>2317.6492149434739</v>
      </c>
      <c r="E79" s="8">
        <v>1934.66266145953</v>
      </c>
      <c r="F79" s="8">
        <v>1910.2820238676502</v>
      </c>
      <c r="G79" s="8">
        <v>2036.6587757371501</v>
      </c>
      <c r="H79" s="8">
        <v>2001.1990877111998</v>
      </c>
      <c r="I79" s="8">
        <v>2075.1920377819401</v>
      </c>
      <c r="J79" s="8">
        <v>1951.5465467246001</v>
      </c>
      <c r="K79" s="8">
        <v>1875.2881683811297</v>
      </c>
      <c r="L79" s="8">
        <v>1771.9367954731001</v>
      </c>
      <c r="M79" s="8">
        <v>1738.4759776397998</v>
      </c>
      <c r="N79" s="8">
        <v>1700.9890113016997</v>
      </c>
      <c r="O79" s="8">
        <v>1709.6691374340003</v>
      </c>
      <c r="P79" s="8">
        <v>1746.4351841293001</v>
      </c>
      <c r="Q79" s="8">
        <v>1555.7647048384001</v>
      </c>
      <c r="R79" s="8">
        <v>1745.7087783890001</v>
      </c>
      <c r="S79" s="8">
        <v>1633.8664417387997</v>
      </c>
      <c r="T79" s="8">
        <v>1527.2812848342001</v>
      </c>
      <c r="U79" s="8">
        <v>1300.4642115181</v>
      </c>
      <c r="V79" s="8">
        <v>1381.5980634694001</v>
      </c>
      <c r="W79" s="8">
        <v>1408.4007943735999</v>
      </c>
      <c r="X79" s="8">
        <v>1252.8279702741997</v>
      </c>
      <c r="Y79" s="8">
        <v>1259.8145366822</v>
      </c>
      <c r="Z79" s="8">
        <v>784.13660795419992</v>
      </c>
      <c r="AA79" s="8">
        <v>993.68497516260015</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127.37412</v>
      </c>
      <c r="D81" s="8">
        <v>216.28630000000001</v>
      </c>
      <c r="E81" s="8">
        <v>214.93620000000001</v>
      </c>
      <c r="F81" s="8">
        <v>142.2637</v>
      </c>
      <c r="G81" s="8">
        <v>195.43398099999999</v>
      </c>
      <c r="H81" s="8">
        <v>227.25060200000001</v>
      </c>
      <c r="I81" s="8">
        <v>281.27828399999999</v>
      </c>
      <c r="J81" s="8">
        <v>302.06184300000001</v>
      </c>
      <c r="K81" s="8">
        <v>354.67318999999998</v>
      </c>
      <c r="L81" s="8">
        <v>380.59902999999997</v>
      </c>
      <c r="M81" s="8">
        <v>436.59537999999998</v>
      </c>
      <c r="N81" s="8">
        <v>495.37988000000001</v>
      </c>
      <c r="O81" s="8">
        <v>583.03679</v>
      </c>
      <c r="P81" s="8">
        <v>710.50559999999996</v>
      </c>
      <c r="Q81" s="8">
        <v>712.61328000000003</v>
      </c>
      <c r="R81" s="8">
        <v>880.13396999999998</v>
      </c>
      <c r="S81" s="8">
        <v>889.94939999999997</v>
      </c>
      <c r="T81" s="8">
        <v>1055.0861600000001</v>
      </c>
      <c r="U81" s="8">
        <v>1072.5690999999999</v>
      </c>
      <c r="V81" s="8">
        <v>1237.6900999999998</v>
      </c>
      <c r="W81" s="8">
        <v>1378.5255099999999</v>
      </c>
      <c r="X81" s="8">
        <v>1443.10313</v>
      </c>
      <c r="Y81" s="8">
        <v>1653.4753500000002</v>
      </c>
      <c r="Z81" s="8">
        <v>1686.172</v>
      </c>
      <c r="AA81" s="8">
        <v>1922.2478000000001</v>
      </c>
    </row>
    <row r="82" spans="1:27">
      <c r="A82" s="16" t="s">
        <v>26</v>
      </c>
      <c r="B82" s="16" t="s">
        <v>6</v>
      </c>
      <c r="C82" s="8">
        <v>263.58069010272311</v>
      </c>
      <c r="D82" s="8">
        <v>6.0639301699999996E-6</v>
      </c>
      <c r="E82" s="8">
        <v>8.5143241099999995E-6</v>
      </c>
      <c r="F82" s="8">
        <v>140.69351428353502</v>
      </c>
      <c r="G82" s="8">
        <v>1.01616486117612</v>
      </c>
      <c r="H82" s="8">
        <v>8.9406280800000006E-6</v>
      </c>
      <c r="I82" s="8">
        <v>6.3319934459020892</v>
      </c>
      <c r="J82" s="8">
        <v>1.4912586729430899</v>
      </c>
      <c r="K82" s="8">
        <v>21.18124688314537</v>
      </c>
      <c r="L82" s="8">
        <v>10.676719856118151</v>
      </c>
      <c r="M82" s="8">
        <v>10.311269036747921</v>
      </c>
      <c r="N82" s="8">
        <v>28.605261970000001</v>
      </c>
      <c r="O82" s="8">
        <v>42.379471489146269</v>
      </c>
      <c r="P82" s="8">
        <v>69.106363799999997</v>
      </c>
      <c r="Q82" s="8">
        <v>63.755088316353195</v>
      </c>
      <c r="R82" s="8">
        <v>86.550229229999999</v>
      </c>
      <c r="S82" s="8">
        <v>70.732315648084665</v>
      </c>
      <c r="T82" s="8">
        <v>152.72138126875726</v>
      </c>
      <c r="U82" s="8">
        <v>112.0679853</v>
      </c>
      <c r="V82" s="8">
        <v>122.2811423036344</v>
      </c>
      <c r="W82" s="8">
        <v>176.83774533000002</v>
      </c>
      <c r="X82" s="8">
        <v>208.9552213497945</v>
      </c>
      <c r="Y82" s="8">
        <v>222.56452337394583</v>
      </c>
      <c r="Z82" s="8">
        <v>213.87268439942068</v>
      </c>
      <c r="AA82" s="8">
        <v>63.205399627399494</v>
      </c>
    </row>
    <row r="83" spans="1:27">
      <c r="A83" s="77" t="s">
        <v>83</v>
      </c>
      <c r="B83" s="77"/>
      <c r="C83" s="70">
        <v>14037.788734097636</v>
      </c>
      <c r="D83" s="70">
        <v>14843.291759084006</v>
      </c>
      <c r="E83" s="70">
        <v>15557.567648649776</v>
      </c>
      <c r="F83" s="70">
        <v>18535.962138071922</v>
      </c>
      <c r="G83" s="70">
        <v>18355.936836998459</v>
      </c>
      <c r="H83" s="70">
        <v>18460.96494502006</v>
      </c>
      <c r="I83" s="70">
        <v>17985.74093248526</v>
      </c>
      <c r="J83" s="70">
        <v>17664.005453715807</v>
      </c>
      <c r="K83" s="70">
        <v>17158.541844261792</v>
      </c>
      <c r="L83" s="70">
        <v>16778.54126800572</v>
      </c>
      <c r="M83" s="70">
        <v>17298.969337054314</v>
      </c>
      <c r="N83" s="70">
        <v>19147.100329610785</v>
      </c>
      <c r="O83" s="70">
        <v>19864.754432254358</v>
      </c>
      <c r="P83" s="70">
        <v>19212.858832321017</v>
      </c>
      <c r="Q83" s="70">
        <v>19715.422549214509</v>
      </c>
      <c r="R83" s="70">
        <v>19960.765466277237</v>
      </c>
      <c r="S83" s="70">
        <v>20371.205252668697</v>
      </c>
      <c r="T83" s="70">
        <v>20885.91892294012</v>
      </c>
      <c r="U83" s="70">
        <v>22044.446989625561</v>
      </c>
      <c r="V83" s="70">
        <v>22261.40253509707</v>
      </c>
      <c r="W83" s="70">
        <v>22461.938634911425</v>
      </c>
      <c r="X83" s="70">
        <v>22401.841463267963</v>
      </c>
      <c r="Y83" s="70">
        <v>21693.772625405461</v>
      </c>
      <c r="Z83" s="70">
        <v>21397.575162025645</v>
      </c>
      <c r="AA83" s="70">
        <v>21060.230733238306</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9.7250019999999997E-6</v>
      </c>
      <c r="E88" s="8">
        <v>9.7731619999999992E-6</v>
      </c>
      <c r="F88" s="8">
        <v>8.9395660000000003E-6</v>
      </c>
      <c r="G88" s="8">
        <v>1.3819553E-5</v>
      </c>
      <c r="H88" s="8">
        <v>1.5365678000000001E-5</v>
      </c>
      <c r="I88" s="8">
        <v>1.7264017999999999E-5</v>
      </c>
      <c r="J88" s="8">
        <v>1.8570363E-5</v>
      </c>
      <c r="K88" s="8">
        <v>1.9738600000000001E-5</v>
      </c>
      <c r="L88" s="8">
        <v>2.0912941E-5</v>
      </c>
      <c r="M88" s="8">
        <v>2.1873596999999999E-5</v>
      </c>
      <c r="N88" s="8">
        <v>2.3061399999999999E-5</v>
      </c>
      <c r="O88" s="8">
        <v>2.4221967999999999E-5</v>
      </c>
      <c r="P88" s="8">
        <v>2.4922100999999999E-5</v>
      </c>
      <c r="Q88" s="8">
        <v>2.64181E-5</v>
      </c>
      <c r="R88" s="8">
        <v>2.7587634999999999E-5</v>
      </c>
      <c r="S88" s="8">
        <v>2.9065266000000001E-5</v>
      </c>
      <c r="T88" s="8">
        <v>2.9850395000000001E-5</v>
      </c>
      <c r="U88" s="8">
        <v>3.1373930000000003E-5</v>
      </c>
      <c r="V88" s="8">
        <v>3.3158816000000002E-5</v>
      </c>
      <c r="W88" s="8">
        <v>3.4821794999999999E-5</v>
      </c>
      <c r="X88" s="8">
        <v>3.691295E-5</v>
      </c>
      <c r="Y88" s="8">
        <v>4.3082262000000002E-5</v>
      </c>
      <c r="Z88" s="8">
        <v>4.2484254999999999E-5</v>
      </c>
      <c r="AA88" s="8">
        <v>6.5626369999999997E-5</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1.0605304199999999E-5</v>
      </c>
      <c r="D90" s="8">
        <v>1.2970984100000001E-5</v>
      </c>
      <c r="E90" s="8">
        <v>1.3327632E-5</v>
      </c>
      <c r="F90" s="8">
        <v>1.6081391480299998E-2</v>
      </c>
      <c r="G90" s="8">
        <v>1.6798053699999997E-5</v>
      </c>
      <c r="H90" s="8">
        <v>1.7379618600000001E-5</v>
      </c>
      <c r="I90" s="8">
        <v>0.22293790061160002</v>
      </c>
      <c r="J90" s="8">
        <v>1.9161489100000001E-5</v>
      </c>
      <c r="K90" s="8">
        <v>1.86856855E-5</v>
      </c>
      <c r="L90" s="8">
        <v>0.20266335553209999</v>
      </c>
      <c r="M90" s="8">
        <v>2.2229075600000002E-5</v>
      </c>
      <c r="N90" s="8">
        <v>0.62697564811800011</v>
      </c>
      <c r="O90" s="8">
        <v>0.12289679613160001</v>
      </c>
      <c r="P90" s="8">
        <v>2.54337166E-5</v>
      </c>
      <c r="Q90" s="8">
        <v>1.9742282799999999E-5</v>
      </c>
      <c r="R90" s="8">
        <v>0.13694450863179999</v>
      </c>
      <c r="S90" s="8">
        <v>2.1511344800000002E-5</v>
      </c>
      <c r="T90" s="8">
        <v>0.345466009134</v>
      </c>
      <c r="U90" s="8">
        <v>2.29458224E-5</v>
      </c>
      <c r="V90" s="8">
        <v>9.4325227097999995E-2</v>
      </c>
      <c r="W90" s="8">
        <v>2.5384663799999999E-5</v>
      </c>
      <c r="X90" s="8">
        <v>0.13644370472699999</v>
      </c>
      <c r="Y90" s="8">
        <v>2.5083570015879997</v>
      </c>
      <c r="Z90" s="8">
        <v>0.345474055389</v>
      </c>
      <c r="AA90" s="8">
        <v>3.5347703999999998E-5</v>
      </c>
    </row>
    <row r="91" spans="1:27">
      <c r="A91" s="16" t="s">
        <v>27</v>
      </c>
      <c r="B91" s="16" t="s">
        <v>2</v>
      </c>
      <c r="C91" s="8">
        <v>10132.49113</v>
      </c>
      <c r="D91" s="8">
        <v>8151.7673599999998</v>
      </c>
      <c r="E91" s="8">
        <v>8425.0638199999994</v>
      </c>
      <c r="F91" s="8">
        <v>7786.3520499999995</v>
      </c>
      <c r="G91" s="8">
        <v>8135.9165499999999</v>
      </c>
      <c r="H91" s="8">
        <v>7764.7348800000018</v>
      </c>
      <c r="I91" s="8">
        <v>8850.4910499999987</v>
      </c>
      <c r="J91" s="8">
        <v>8650.1955999999991</v>
      </c>
      <c r="K91" s="8">
        <v>8008.972569999999</v>
      </c>
      <c r="L91" s="8">
        <v>7191.0767000000005</v>
      </c>
      <c r="M91" s="8">
        <v>7411.7617600000003</v>
      </c>
      <c r="N91" s="8">
        <v>7944.2563799999989</v>
      </c>
      <c r="O91" s="8">
        <v>7283.3494800000008</v>
      </c>
      <c r="P91" s="8">
        <v>6765.170306</v>
      </c>
      <c r="Q91" s="8">
        <v>6401.048233999999</v>
      </c>
      <c r="R91" s="8">
        <v>6368.7271060000003</v>
      </c>
      <c r="S91" s="8">
        <v>6936.4279699999997</v>
      </c>
      <c r="T91" s="8">
        <v>6618.5339159999985</v>
      </c>
      <c r="U91" s="8">
        <v>6193.5304360000009</v>
      </c>
      <c r="V91" s="8">
        <v>6139.3332599999994</v>
      </c>
      <c r="W91" s="8">
        <v>7077.2782700000016</v>
      </c>
      <c r="X91" s="8">
        <v>6307.9435490000014</v>
      </c>
      <c r="Y91" s="8">
        <v>6377.9948759999988</v>
      </c>
      <c r="Z91" s="8">
        <v>6081.401116</v>
      </c>
      <c r="AA91" s="8">
        <v>6614.1632149999996</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1748.2773099999999</v>
      </c>
      <c r="D93" s="8">
        <v>3876.3962048268868</v>
      </c>
      <c r="E93" s="8">
        <v>4484.167022434056</v>
      </c>
      <c r="F93" s="8">
        <v>5125.2520389727924</v>
      </c>
      <c r="G93" s="8">
        <v>5017.6260346524341</v>
      </c>
      <c r="H93" s="8">
        <v>5346.3724210374148</v>
      </c>
      <c r="I93" s="8">
        <v>5121.8526652448072</v>
      </c>
      <c r="J93" s="8">
        <v>5217.6648960331731</v>
      </c>
      <c r="K93" s="8">
        <v>5540.9380245426564</v>
      </c>
      <c r="L93" s="8">
        <v>5464.3452372549418</v>
      </c>
      <c r="M93" s="8">
        <v>5618.9423341844185</v>
      </c>
      <c r="N93" s="8">
        <v>5416.8802124533877</v>
      </c>
      <c r="O93" s="8">
        <v>5581.7153468685592</v>
      </c>
      <c r="P93" s="8">
        <v>5658.0061326012274</v>
      </c>
      <c r="Q93" s="8">
        <v>5899.368324346241</v>
      </c>
      <c r="R93" s="8">
        <v>5620.6057038877998</v>
      </c>
      <c r="S93" s="8">
        <v>5663.2032293655311</v>
      </c>
      <c r="T93" s="8">
        <v>6004.2622698257483</v>
      </c>
      <c r="U93" s="8">
        <v>5755.0447350684317</v>
      </c>
      <c r="V93" s="8">
        <v>5930.5538591686918</v>
      </c>
      <c r="W93" s="8">
        <v>5699.5793475391147</v>
      </c>
      <c r="X93" s="8">
        <v>5736.2013093078949</v>
      </c>
      <c r="Y93" s="8">
        <v>5400.2050577582795</v>
      </c>
      <c r="Z93" s="8">
        <v>5643.4728490148491</v>
      </c>
      <c r="AA93" s="8">
        <v>4910.7346368481976</v>
      </c>
    </row>
    <row r="94" spans="1:27">
      <c r="A94" s="16" t="s">
        <v>27</v>
      </c>
      <c r="B94" s="16" t="s">
        <v>8</v>
      </c>
      <c r="C94" s="8">
        <v>0</v>
      </c>
      <c r="D94" s="8">
        <v>540.14437232348996</v>
      </c>
      <c r="E94" s="8">
        <v>636.4490306969949</v>
      </c>
      <c r="F94" s="8">
        <v>673.44380435733206</v>
      </c>
      <c r="G94" s="8">
        <v>699.02170242848399</v>
      </c>
      <c r="H94" s="8">
        <v>683.73699102808098</v>
      </c>
      <c r="I94" s="8">
        <v>720.79902131781614</v>
      </c>
      <c r="J94" s="8">
        <v>708.69703525985256</v>
      </c>
      <c r="K94" s="8">
        <v>701.87559811744086</v>
      </c>
      <c r="L94" s="8">
        <v>715.23470626132996</v>
      </c>
      <c r="M94" s="8">
        <v>708.60328676637153</v>
      </c>
      <c r="N94" s="8">
        <v>693.39000551881202</v>
      </c>
      <c r="O94" s="8">
        <v>688.33699205762593</v>
      </c>
      <c r="P94" s="8">
        <v>702.44284329636503</v>
      </c>
      <c r="Q94" s="8">
        <v>685.16484198301748</v>
      </c>
      <c r="R94" s="8">
        <v>713.388379873953</v>
      </c>
      <c r="S94" s="8">
        <v>697.93462782769711</v>
      </c>
      <c r="T94" s="8">
        <v>689.84225147909001</v>
      </c>
      <c r="U94" s="8">
        <v>715.48162543568299</v>
      </c>
      <c r="V94" s="8">
        <v>705.51220119676202</v>
      </c>
      <c r="W94" s="8">
        <v>679.78044087262197</v>
      </c>
      <c r="X94" s="8">
        <v>679.05343192487703</v>
      </c>
      <c r="Y94" s="8">
        <v>690.32341940130289</v>
      </c>
      <c r="Z94" s="8">
        <v>673.22791341618006</v>
      </c>
      <c r="AA94" s="8">
        <v>700.56887640088303</v>
      </c>
    </row>
    <row r="95" spans="1:27">
      <c r="A95" s="16" t="s">
        <v>27</v>
      </c>
      <c r="B95" s="16" t="s">
        <v>84</v>
      </c>
      <c r="C95" s="8">
        <v>0</v>
      </c>
      <c r="D95" s="8">
        <v>1.9468631799999999E-4</v>
      </c>
      <c r="E95" s="8">
        <v>2.5309552100000003E-4</v>
      </c>
      <c r="F95" s="8">
        <v>6.3795467999999992E-4</v>
      </c>
      <c r="G95" s="8">
        <v>6.4739883999999999E-4</v>
      </c>
      <c r="H95" s="8">
        <v>6.5518178000000004E-4</v>
      </c>
      <c r="I95" s="8">
        <v>6.5500224000000003E-4</v>
      </c>
      <c r="J95" s="8">
        <v>6.5956137999999991E-4</v>
      </c>
      <c r="K95" s="8">
        <v>6.6765001000000006E-4</v>
      </c>
      <c r="L95" s="8">
        <v>6.8204213999999998E-4</v>
      </c>
      <c r="M95" s="8">
        <v>6.944308399999999E-4</v>
      </c>
      <c r="N95" s="8">
        <v>7.1506192000000003E-4</v>
      </c>
      <c r="O95" s="8">
        <v>7.5907818999999994E-4</v>
      </c>
      <c r="P95" s="8">
        <v>8.3666933000000005E-4</v>
      </c>
      <c r="Q95" s="8">
        <v>9.0406185999999998E-4</v>
      </c>
      <c r="R95" s="8">
        <v>9.9534345999999999E-4</v>
      </c>
      <c r="S95" s="8">
        <v>1.0666235799999999E-3</v>
      </c>
      <c r="T95" s="8">
        <v>1.1780837100000001E-3</v>
      </c>
      <c r="U95" s="8">
        <v>1.2732348500000001E-3</v>
      </c>
      <c r="V95" s="8">
        <v>1.3551369200000001E-3</v>
      </c>
      <c r="W95" s="8">
        <v>1.4502889599999999E-3</v>
      </c>
      <c r="X95" s="8">
        <v>1.58172185E-3</v>
      </c>
      <c r="Y95" s="8">
        <v>1.6535952300000001E-3</v>
      </c>
      <c r="Z95" s="8">
        <v>1.84621316E-3</v>
      </c>
      <c r="AA95" s="8">
        <v>1.9634417599999998E-3</v>
      </c>
    </row>
    <row r="96" spans="1:27">
      <c r="A96" s="16" t="s">
        <v>27</v>
      </c>
      <c r="B96" s="16" t="s">
        <v>187</v>
      </c>
      <c r="C96" s="8">
        <v>0</v>
      </c>
      <c r="D96" s="8">
        <v>0</v>
      </c>
      <c r="E96" s="8">
        <v>5.2036867000000006E-5</v>
      </c>
      <c r="F96" s="8">
        <v>8.9287337999999992E-5</v>
      </c>
      <c r="G96" s="8">
        <v>8.9861546999999995E-5</v>
      </c>
      <c r="H96" s="8">
        <v>9.0910445999999989E-5</v>
      </c>
      <c r="I96" s="8">
        <v>9.2472857999999992E-5</v>
      </c>
      <c r="J96" s="8">
        <v>9.4697487000000011E-5</v>
      </c>
      <c r="K96" s="8">
        <v>9.982558E-5</v>
      </c>
      <c r="L96" s="8">
        <v>1.0725135999999999E-4</v>
      </c>
      <c r="M96" s="8">
        <v>1.1321139799999999E-4</v>
      </c>
      <c r="N96" s="8">
        <v>1.2073116E-4</v>
      </c>
      <c r="O96" s="8">
        <v>1.2874163000000001E-4</v>
      </c>
      <c r="P96" s="8">
        <v>1.36981283E-4</v>
      </c>
      <c r="Q96" s="8">
        <v>1.4416150400000001E-4</v>
      </c>
      <c r="R96" s="8">
        <v>1.53940313E-4</v>
      </c>
      <c r="S96" s="8">
        <v>1.62677444E-4</v>
      </c>
      <c r="T96" s="8">
        <v>1.75564383E-4</v>
      </c>
      <c r="U96" s="8">
        <v>1.8662997999999999E-4</v>
      </c>
      <c r="V96" s="8">
        <v>1.9758060999999999E-4</v>
      </c>
      <c r="W96" s="8">
        <v>2.0864085999999999E-4</v>
      </c>
      <c r="X96" s="8">
        <v>2.2369620000000002E-4</v>
      </c>
      <c r="Y96" s="8">
        <v>2.3676460500000001E-4</v>
      </c>
      <c r="Z96" s="8">
        <v>2.5300900999999996E-4</v>
      </c>
      <c r="AA96" s="8">
        <v>2.6716010400000003E-4</v>
      </c>
    </row>
    <row r="97" spans="1:27">
      <c r="A97" s="16" t="s">
        <v>27</v>
      </c>
      <c r="B97" s="16" t="s">
        <v>15</v>
      </c>
      <c r="C97" s="8">
        <v>1.0392201000000001</v>
      </c>
      <c r="D97" s="8">
        <v>5.2679340000000003</v>
      </c>
      <c r="E97" s="8">
        <v>6.4805830000000002</v>
      </c>
      <c r="F97" s="8">
        <v>6.8076679999999996</v>
      </c>
      <c r="G97" s="8">
        <v>10.563988699999999</v>
      </c>
      <c r="H97" s="8">
        <v>12.5567817</v>
      </c>
      <c r="I97" s="8">
        <v>16.6635834</v>
      </c>
      <c r="J97" s="8">
        <v>20.791768000000001</v>
      </c>
      <c r="K97" s="8">
        <v>24.950313000000001</v>
      </c>
      <c r="L97" s="8">
        <v>36.532298999999995</v>
      </c>
      <c r="M97" s="8">
        <v>44.871646999999996</v>
      </c>
      <c r="N97" s="8">
        <v>52.937525999999998</v>
      </c>
      <c r="O97" s="8">
        <v>63.878591999999998</v>
      </c>
      <c r="P97" s="8">
        <v>83.374925999999988</v>
      </c>
      <c r="Q97" s="8">
        <v>97.514026000000001</v>
      </c>
      <c r="R97" s="8">
        <v>115.67671300000001</v>
      </c>
      <c r="S97" s="8">
        <v>130.260908</v>
      </c>
      <c r="T97" s="8">
        <v>145.551466</v>
      </c>
      <c r="U97" s="8">
        <v>175.83605599999999</v>
      </c>
      <c r="V97" s="8">
        <v>192.75834</v>
      </c>
      <c r="W97" s="8">
        <v>203.71933999999999</v>
      </c>
      <c r="X97" s="8">
        <v>223.39991000000001</v>
      </c>
      <c r="Y97" s="8">
        <v>269.84504599999997</v>
      </c>
      <c r="Z97" s="8">
        <v>286.75601999999998</v>
      </c>
      <c r="AA97" s="8">
        <v>301.67277999999999</v>
      </c>
    </row>
    <row r="98" spans="1:27">
      <c r="A98" s="16" t="s">
        <v>27</v>
      </c>
      <c r="B98" s="16" t="s">
        <v>6</v>
      </c>
      <c r="C98" s="8">
        <v>1.7919372E-6</v>
      </c>
      <c r="D98" s="8">
        <v>1.6179623E-6</v>
      </c>
      <c r="E98" s="8">
        <v>1.7292471000000001E-6</v>
      </c>
      <c r="F98" s="8">
        <v>1.2743872E-6</v>
      </c>
      <c r="G98" s="8">
        <v>1.3623988E-6</v>
      </c>
      <c r="H98" s="8">
        <v>1.4568825E-6</v>
      </c>
      <c r="I98" s="8">
        <v>1.5616107000000001E-6</v>
      </c>
      <c r="J98" s="8">
        <v>1.6696155999999999E-6</v>
      </c>
      <c r="K98" s="8">
        <v>1.7849851E-6</v>
      </c>
      <c r="L98" s="8">
        <v>2.0788612000000001E-2</v>
      </c>
      <c r="M98" s="8">
        <v>2.0434897999999998E-6</v>
      </c>
      <c r="N98" s="8">
        <v>2.191988E-6</v>
      </c>
      <c r="O98" s="8">
        <v>2.3454975000000001E-6</v>
      </c>
      <c r="P98" s="8">
        <v>2.5017273E-6</v>
      </c>
      <c r="Q98" s="8">
        <v>2.6734347000000002E-6</v>
      </c>
      <c r="R98" s="8">
        <v>2.8649633E-6</v>
      </c>
      <c r="S98" s="8">
        <v>3.0648549999999999E-6</v>
      </c>
      <c r="T98" s="8">
        <v>3.3053846000000002E-6</v>
      </c>
      <c r="U98" s="8">
        <v>3.5189776000000002E-6</v>
      </c>
      <c r="V98" s="8">
        <v>3.7626848999999998E-6</v>
      </c>
      <c r="W98" s="8">
        <v>4.0192899999999999E-6</v>
      </c>
      <c r="X98" s="8">
        <v>4.3081460000000003E-6</v>
      </c>
      <c r="Y98" s="8">
        <v>5.5651052999999996E-6</v>
      </c>
      <c r="Z98" s="8">
        <v>4.9599134000000001E-6</v>
      </c>
      <c r="AA98" s="8">
        <v>5.4341407900000001E-6</v>
      </c>
    </row>
    <row r="99" spans="1:27">
      <c r="A99" s="77" t="s">
        <v>83</v>
      </c>
      <c r="B99" s="77"/>
      <c r="C99" s="70">
        <v>11881.807672497242</v>
      </c>
      <c r="D99" s="70">
        <v>12573.576090150642</v>
      </c>
      <c r="E99" s="70">
        <v>13552.16078609348</v>
      </c>
      <c r="F99" s="70">
        <v>13591.872380177574</v>
      </c>
      <c r="G99" s="70">
        <v>13863.129045021313</v>
      </c>
      <c r="H99" s="70">
        <v>13807.401854059903</v>
      </c>
      <c r="I99" s="70">
        <v>14710.030024163962</v>
      </c>
      <c r="J99" s="70">
        <v>14597.350092953358</v>
      </c>
      <c r="K99" s="70">
        <v>14276.737313344956</v>
      </c>
      <c r="L99" s="70">
        <v>13407.413204690247</v>
      </c>
      <c r="M99" s="70">
        <v>13784.17988173919</v>
      </c>
      <c r="N99" s="70">
        <v>14108.091960666783</v>
      </c>
      <c r="O99" s="70">
        <v>13617.404222109602</v>
      </c>
      <c r="P99" s="70">
        <v>13208.995234405749</v>
      </c>
      <c r="Q99" s="70">
        <v>13083.096523386441</v>
      </c>
      <c r="R99" s="70">
        <v>12818.536027006756</v>
      </c>
      <c r="S99" s="70">
        <v>13427.828018135719</v>
      </c>
      <c r="T99" s="70">
        <v>13458.536756117845</v>
      </c>
      <c r="U99" s="70">
        <v>12839.894370207674</v>
      </c>
      <c r="V99" s="70">
        <v>12968.253575231582</v>
      </c>
      <c r="W99" s="70">
        <v>13660.359121567308</v>
      </c>
      <c r="X99" s="70">
        <v>12946.736490576644</v>
      </c>
      <c r="Y99" s="70">
        <v>12740.878695168372</v>
      </c>
      <c r="Z99" s="70">
        <v>12685.205519152756</v>
      </c>
      <c r="AA99" s="70">
        <v>12527.141845259157</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13912.781493299999</v>
      </c>
      <c r="D104" s="8">
        <v>21720.920587456774</v>
      </c>
      <c r="E104" s="8">
        <v>20487.496504659357</v>
      </c>
      <c r="F104" s="8">
        <v>25656.09688481129</v>
      </c>
      <c r="G104" s="8">
        <v>27724.080504825502</v>
      </c>
      <c r="H104" s="8">
        <v>27528.67879051112</v>
      </c>
      <c r="I104" s="8">
        <v>28571.14661321836</v>
      </c>
      <c r="J104" s="8">
        <v>28994.079648251609</v>
      </c>
      <c r="K104" s="8">
        <v>27912.243418113769</v>
      </c>
      <c r="L104" s="8">
        <v>27817.764540389304</v>
      </c>
      <c r="M104" s="8">
        <v>27452.204424089003</v>
      </c>
      <c r="N104" s="8">
        <v>26390.331348824493</v>
      </c>
      <c r="O104" s="8">
        <v>25759.071571399691</v>
      </c>
      <c r="P104" s="8">
        <v>25587.318715315061</v>
      </c>
      <c r="Q104" s="8">
        <v>24788.861040384287</v>
      </c>
      <c r="R104" s="8">
        <v>25733.439531309807</v>
      </c>
      <c r="S104" s="8">
        <v>25155.827504389952</v>
      </c>
      <c r="T104" s="8">
        <v>23850.54918050121</v>
      </c>
      <c r="U104" s="8">
        <v>22219.193113906349</v>
      </c>
      <c r="V104" s="8">
        <v>22420.30206555063</v>
      </c>
      <c r="W104" s="8">
        <v>25254.982588816201</v>
      </c>
      <c r="X104" s="8">
        <v>22513.18379204072</v>
      </c>
      <c r="Y104" s="8">
        <v>23716.797298479058</v>
      </c>
      <c r="Z104" s="8">
        <v>18714.812552455911</v>
      </c>
      <c r="AA104" s="8">
        <v>20275.466374690302</v>
      </c>
    </row>
    <row r="105" spans="1:27" collapsed="1">
      <c r="A105" s="16" t="s">
        <v>17</v>
      </c>
      <c r="B105" s="16" t="s">
        <v>188</v>
      </c>
      <c r="C105" s="8">
        <v>3227.2885900000001</v>
      </c>
      <c r="D105" s="8">
        <v>3753.9445599999999</v>
      </c>
      <c r="E105" s="8">
        <v>4832.0741046647499</v>
      </c>
      <c r="F105" s="8">
        <v>9278.0755077929025</v>
      </c>
      <c r="G105" s="8">
        <v>11398.705414065296</v>
      </c>
      <c r="H105" s="8">
        <v>11156.931488373652</v>
      </c>
      <c r="I105" s="8">
        <v>12573.123827392326</v>
      </c>
      <c r="J105" s="8">
        <v>11314.204882609514</v>
      </c>
      <c r="K105" s="8">
        <v>11323.684832675293</v>
      </c>
      <c r="L105" s="8">
        <v>16955.658262993198</v>
      </c>
      <c r="M105" s="8">
        <v>15733.785455656487</v>
      </c>
      <c r="N105" s="8">
        <v>16413.367122102118</v>
      </c>
      <c r="O105" s="8">
        <v>15794.281098776222</v>
      </c>
      <c r="P105" s="8">
        <v>15521.704069758533</v>
      </c>
      <c r="Q105" s="8">
        <v>15601.874949277766</v>
      </c>
      <c r="R105" s="8">
        <v>15257.94650716787</v>
      </c>
      <c r="S105" s="8">
        <v>14579.633174592382</v>
      </c>
      <c r="T105" s="8">
        <v>14243.240954585272</v>
      </c>
      <c r="U105" s="8">
        <v>15100.201010220833</v>
      </c>
      <c r="V105" s="8">
        <v>14149.786534721501</v>
      </c>
      <c r="W105" s="8">
        <v>15032.474980537187</v>
      </c>
      <c r="X105" s="8">
        <v>13379.906027295896</v>
      </c>
      <c r="Y105" s="8">
        <v>12394.362266161186</v>
      </c>
      <c r="Z105" s="8">
        <v>12890.91141072499</v>
      </c>
      <c r="AA105" s="8">
        <v>14959.57469605193</v>
      </c>
    </row>
    <row r="106" spans="1:27">
      <c r="A106" s="16" t="s">
        <v>17</v>
      </c>
      <c r="B106" s="16" t="s">
        <v>94</v>
      </c>
      <c r="C106" s="8">
        <v>702.77181649999989</v>
      </c>
      <c r="D106" s="8">
        <v>1044.3718715000002</v>
      </c>
      <c r="E106" s="8">
        <v>1102.4759019999999</v>
      </c>
      <c r="F106" s="8">
        <v>903.5641599999999</v>
      </c>
      <c r="G106" s="8">
        <v>1377.2587573999999</v>
      </c>
      <c r="H106" s="8">
        <v>1790.0045270999999</v>
      </c>
      <c r="I106" s="8">
        <v>2314.1642414999997</v>
      </c>
      <c r="J106" s="8">
        <v>2705.8992066000001</v>
      </c>
      <c r="K106" s="8">
        <v>3207.4923255000003</v>
      </c>
      <c r="L106" s="8">
        <v>3795.5783999999999</v>
      </c>
      <c r="M106" s="8">
        <v>4572.6078680000001</v>
      </c>
      <c r="N106" s="8">
        <v>5318.0080499999995</v>
      </c>
      <c r="O106" s="8">
        <v>6376.1204090000001</v>
      </c>
      <c r="P106" s="8">
        <v>7888.467536000001</v>
      </c>
      <c r="Q106" s="8">
        <v>8789.6550070000012</v>
      </c>
      <c r="R106" s="8">
        <v>10445.281076000001</v>
      </c>
      <c r="S106" s="8">
        <v>11142.926615000002</v>
      </c>
      <c r="T106" s="8">
        <v>12194.520100000002</v>
      </c>
      <c r="U106" s="8">
        <v>13759.298130000001</v>
      </c>
      <c r="V106" s="8">
        <v>15744.672579999999</v>
      </c>
      <c r="W106" s="8">
        <v>17175.038540000001</v>
      </c>
      <c r="X106" s="8">
        <v>18432.542534999997</v>
      </c>
      <c r="Y106" s="8">
        <v>20748.947975999999</v>
      </c>
      <c r="Z106" s="8">
        <v>22315.947195000004</v>
      </c>
      <c r="AA106" s="8">
        <v>24700.230030000002</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4974.2217579999997</v>
      </c>
      <c r="D109" s="8">
        <v>7091.6549390314312</v>
      </c>
      <c r="E109" s="8">
        <v>6791.2397035890608</v>
      </c>
      <c r="F109" s="8">
        <v>8540.6951590885492</v>
      </c>
      <c r="G109" s="8">
        <v>9067.0881203508907</v>
      </c>
      <c r="H109" s="8">
        <v>9124.5193335875883</v>
      </c>
      <c r="I109" s="8">
        <v>9392.7072742147611</v>
      </c>
      <c r="J109" s="8">
        <v>10866.39640225125</v>
      </c>
      <c r="K109" s="8">
        <v>10457.207746768818</v>
      </c>
      <c r="L109" s="8">
        <v>10966.666769139661</v>
      </c>
      <c r="M109" s="8">
        <v>10636.950429997531</v>
      </c>
      <c r="N109" s="8">
        <v>9964.9649764167516</v>
      </c>
      <c r="O109" s="8">
        <v>9666.1261231617282</v>
      </c>
      <c r="P109" s="8">
        <v>9439.0719255089389</v>
      </c>
      <c r="Q109" s="8">
        <v>9341.3846930322998</v>
      </c>
      <c r="R109" s="8">
        <v>9068.9415574541981</v>
      </c>
      <c r="S109" s="8">
        <v>8892.3091122922197</v>
      </c>
      <c r="T109" s="8">
        <v>8415.7863651102416</v>
      </c>
      <c r="U109" s="8">
        <v>8167.3194194555999</v>
      </c>
      <c r="V109" s="8">
        <v>8369.7815787503296</v>
      </c>
      <c r="W109" s="8">
        <v>7650.7948586340408</v>
      </c>
      <c r="X109" s="8">
        <v>6806.0222591545498</v>
      </c>
      <c r="Y109" s="8">
        <v>6991.9520660768994</v>
      </c>
      <c r="Z109" s="8">
        <v>5847.7129162632991</v>
      </c>
      <c r="AA109" s="8">
        <v>5983.3785179074994</v>
      </c>
    </row>
    <row r="110" spans="1:27">
      <c r="A110" s="16" t="s">
        <v>23</v>
      </c>
      <c r="B110" s="16" t="s">
        <v>188</v>
      </c>
      <c r="C110" s="8">
        <v>1710.9984399999998</v>
      </c>
      <c r="D110" s="8">
        <v>2036.2115200000001</v>
      </c>
      <c r="E110" s="8">
        <v>3341.5704358885309</v>
      </c>
      <c r="F110" s="8">
        <v>8029.1503301414714</v>
      </c>
      <c r="G110" s="8">
        <v>9975.7934043065761</v>
      </c>
      <c r="H110" s="8">
        <v>9813.4821469060462</v>
      </c>
      <c r="I110" s="8">
        <v>10980.42745384388</v>
      </c>
      <c r="J110" s="8">
        <v>9905.9776261455263</v>
      </c>
      <c r="K110" s="8">
        <v>10110.274919376723</v>
      </c>
      <c r="L110" s="8">
        <v>10371.167551842631</v>
      </c>
      <c r="M110" s="8">
        <v>9585.2232566454295</v>
      </c>
      <c r="N110" s="8">
        <v>9640.5456132304844</v>
      </c>
      <c r="O110" s="8">
        <v>9159.8325093155381</v>
      </c>
      <c r="P110" s="8">
        <v>9394.6398194985923</v>
      </c>
      <c r="Q110" s="8">
        <v>9264.3835394935759</v>
      </c>
      <c r="R110" s="8">
        <v>9583.7354045905304</v>
      </c>
      <c r="S110" s="8">
        <v>8853.2373604913919</v>
      </c>
      <c r="T110" s="8">
        <v>8771.6164435181818</v>
      </c>
      <c r="U110" s="8">
        <v>9809.6371646013395</v>
      </c>
      <c r="V110" s="8">
        <v>9458.0314946811104</v>
      </c>
      <c r="W110" s="8">
        <v>9420.7016059844464</v>
      </c>
      <c r="X110" s="8">
        <v>8270.6059928309896</v>
      </c>
      <c r="Y110" s="8">
        <v>8399.1835358328062</v>
      </c>
      <c r="Z110" s="8">
        <v>8134.9082464664198</v>
      </c>
      <c r="AA110" s="8">
        <v>9455.9066650523091</v>
      </c>
    </row>
    <row r="111" spans="1:27">
      <c r="A111" s="16" t="s">
        <v>23</v>
      </c>
      <c r="B111" s="16" t="s">
        <v>94</v>
      </c>
      <c r="C111" s="8">
        <v>273.69900000000001</v>
      </c>
      <c r="D111" s="8">
        <v>372.32224000000002</v>
      </c>
      <c r="E111" s="8">
        <v>403.14548000000002</v>
      </c>
      <c r="F111" s="8">
        <v>360.25909999999999</v>
      </c>
      <c r="G111" s="8">
        <v>531.13842999999997</v>
      </c>
      <c r="H111" s="8">
        <v>681.78363999999999</v>
      </c>
      <c r="I111" s="8">
        <v>861.46388000000002</v>
      </c>
      <c r="J111" s="8">
        <v>1011.0169000000001</v>
      </c>
      <c r="K111" s="8">
        <v>1189.76927</v>
      </c>
      <c r="L111" s="8">
        <v>1450.9506999999999</v>
      </c>
      <c r="M111" s="8">
        <v>1722.8571400000001</v>
      </c>
      <c r="N111" s="8">
        <v>1993.0144</v>
      </c>
      <c r="O111" s="8">
        <v>2322.1530000000002</v>
      </c>
      <c r="P111" s="8">
        <v>2898.4610000000002</v>
      </c>
      <c r="Q111" s="8">
        <v>3301.0779000000002</v>
      </c>
      <c r="R111" s="8">
        <v>3816.5883000000003</v>
      </c>
      <c r="S111" s="8">
        <v>4108.2197999999999</v>
      </c>
      <c r="T111" s="8">
        <v>4439.0387000000001</v>
      </c>
      <c r="U111" s="8">
        <v>5175.4683999999997</v>
      </c>
      <c r="V111" s="8">
        <v>5859.3595999999998</v>
      </c>
      <c r="W111" s="8">
        <v>6400.8026</v>
      </c>
      <c r="X111" s="8">
        <v>6714.4558999999999</v>
      </c>
      <c r="Y111" s="8">
        <v>7690.3097999999991</v>
      </c>
      <c r="Z111" s="8">
        <v>8255.7378000000008</v>
      </c>
      <c r="AA111" s="8">
        <v>8837.983400000001</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4181.2020400000001</v>
      </c>
      <c r="D114" s="8">
        <v>5448.3570951444945</v>
      </c>
      <c r="E114" s="8">
        <v>5161.9152069449901</v>
      </c>
      <c r="F114" s="8">
        <v>7447.6728006463309</v>
      </c>
      <c r="G114" s="8">
        <v>7910.6921371925991</v>
      </c>
      <c r="H114" s="8">
        <v>8018.6238029971601</v>
      </c>
      <c r="I114" s="8">
        <v>8126.648533944599</v>
      </c>
      <c r="J114" s="8">
        <v>7930.8772146039009</v>
      </c>
      <c r="K114" s="8">
        <v>7365.1829110359995</v>
      </c>
      <c r="L114" s="8">
        <v>7197.8979287691709</v>
      </c>
      <c r="M114" s="8">
        <v>7074.3232932139999</v>
      </c>
      <c r="N114" s="8">
        <v>6952.6180284206303</v>
      </c>
      <c r="O114" s="8">
        <v>6974.7387468602501</v>
      </c>
      <c r="P114" s="8">
        <v>6995.1393065946604</v>
      </c>
      <c r="Q114" s="8">
        <v>6941.4986263617002</v>
      </c>
      <c r="R114" s="8">
        <v>8061.5904855942999</v>
      </c>
      <c r="S114" s="8">
        <v>7912.75840733107</v>
      </c>
      <c r="T114" s="8">
        <v>7789.4559548867692</v>
      </c>
      <c r="U114" s="8">
        <v>7111.4922600215996</v>
      </c>
      <c r="V114" s="8">
        <v>6722.3382370956006</v>
      </c>
      <c r="W114" s="8">
        <v>10529.582277658599</v>
      </c>
      <c r="X114" s="8">
        <v>9547.6158861776003</v>
      </c>
      <c r="Y114" s="8">
        <v>10311.3679304496</v>
      </c>
      <c r="Z114" s="8">
        <v>8755.4091403865004</v>
      </c>
      <c r="AA114" s="8">
        <v>10299.836644319901</v>
      </c>
    </row>
    <row r="115" spans="1:27">
      <c r="A115" s="16" t="s">
        <v>24</v>
      </c>
      <c r="B115" s="16" t="s">
        <v>188</v>
      </c>
      <c r="C115" s="8">
        <v>1516.29015</v>
      </c>
      <c r="D115" s="8">
        <v>1717.7330400000001</v>
      </c>
      <c r="E115" s="8">
        <v>1490.5036</v>
      </c>
      <c r="F115" s="8">
        <v>1248.92506</v>
      </c>
      <c r="G115" s="8">
        <v>1422.911891515249</v>
      </c>
      <c r="H115" s="8">
        <v>1343.4492218358271</v>
      </c>
      <c r="I115" s="8">
        <v>1592.6962518554089</v>
      </c>
      <c r="J115" s="8">
        <v>1408.2271318392031</v>
      </c>
      <c r="K115" s="8">
        <v>1213.409781915643</v>
      </c>
      <c r="L115" s="8">
        <v>6584.4905699999999</v>
      </c>
      <c r="M115" s="8">
        <v>6148.5620500000005</v>
      </c>
      <c r="N115" s="8">
        <v>6772.8213500000002</v>
      </c>
      <c r="O115" s="8">
        <v>6634.4484199999997</v>
      </c>
      <c r="P115" s="8">
        <v>6127.0640700000004</v>
      </c>
      <c r="Q115" s="8">
        <v>6337.4912199999999</v>
      </c>
      <c r="R115" s="8">
        <v>5674.2109</v>
      </c>
      <c r="S115" s="8">
        <v>5726.3955999999998</v>
      </c>
      <c r="T115" s="8">
        <v>5471.62428</v>
      </c>
      <c r="U115" s="8">
        <v>5290.5635999999995</v>
      </c>
      <c r="V115" s="8">
        <v>4691.7547800000002</v>
      </c>
      <c r="W115" s="8">
        <v>5611.7731000000003</v>
      </c>
      <c r="X115" s="8">
        <v>5109.2997400000004</v>
      </c>
      <c r="Y115" s="8">
        <v>3995.1784200000002</v>
      </c>
      <c r="Z115" s="8">
        <v>4756.0028300000004</v>
      </c>
      <c r="AA115" s="8">
        <v>5503.6676800000005</v>
      </c>
    </row>
    <row r="116" spans="1:27">
      <c r="A116" s="16" t="s">
        <v>24</v>
      </c>
      <c r="B116" s="16" t="s">
        <v>94</v>
      </c>
      <c r="C116" s="8">
        <v>115.88334999999999</v>
      </c>
      <c r="D116" s="8">
        <v>186.80950000000001</v>
      </c>
      <c r="E116" s="8">
        <v>205.52286000000001</v>
      </c>
      <c r="F116" s="8">
        <v>190.91386</v>
      </c>
      <c r="G116" s="8">
        <v>313.03596999999996</v>
      </c>
      <c r="H116" s="8">
        <v>434.36771999999996</v>
      </c>
      <c r="I116" s="8">
        <v>570.02585999999997</v>
      </c>
      <c r="J116" s="8">
        <v>705.12224000000003</v>
      </c>
      <c r="K116" s="8">
        <v>813.67115999999999</v>
      </c>
      <c r="L116" s="8">
        <v>974.64426000000003</v>
      </c>
      <c r="M116" s="8">
        <v>1179.5349200000001</v>
      </c>
      <c r="N116" s="8">
        <v>1400.1786000000002</v>
      </c>
      <c r="O116" s="8">
        <v>1743.3499200000001</v>
      </c>
      <c r="P116" s="8">
        <v>2100.7192</v>
      </c>
      <c r="Q116" s="8">
        <v>2433.7203</v>
      </c>
      <c r="R116" s="8">
        <v>2786.2102</v>
      </c>
      <c r="S116" s="8">
        <v>3098.1518999999998</v>
      </c>
      <c r="T116" s="8">
        <v>3444.1894000000002</v>
      </c>
      <c r="U116" s="8">
        <v>3877.3743000000004</v>
      </c>
      <c r="V116" s="8">
        <v>4309.3671000000004</v>
      </c>
      <c r="W116" s="8">
        <v>4764.2356</v>
      </c>
      <c r="X116" s="8">
        <v>5385.6898999999994</v>
      </c>
      <c r="Y116" s="8">
        <v>5726.7932000000001</v>
      </c>
      <c r="Z116" s="8">
        <v>6321.8966</v>
      </c>
      <c r="AA116" s="8">
        <v>6774.0146000000004</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3442.7761649999998</v>
      </c>
      <c r="D119" s="8">
        <v>6438.506926929791</v>
      </c>
      <c r="E119" s="8">
        <v>6249.7477412812041</v>
      </c>
      <c r="F119" s="8">
        <v>7411.6493240446107</v>
      </c>
      <c r="G119" s="8">
        <v>8340.963560970491</v>
      </c>
      <c r="H119" s="8">
        <v>8023.4063704356213</v>
      </c>
      <c r="I119" s="8">
        <v>8597.9266740643397</v>
      </c>
      <c r="J119" s="8">
        <v>7895.3535271530209</v>
      </c>
      <c r="K119" s="8">
        <v>7875.6293130442991</v>
      </c>
      <c r="L119" s="8">
        <v>7561.2733138555996</v>
      </c>
      <c r="M119" s="8">
        <v>7688.5624514604988</v>
      </c>
      <c r="N119" s="8">
        <v>7464.6830892270991</v>
      </c>
      <c r="O119" s="8">
        <v>7094.3162292543993</v>
      </c>
      <c r="P119" s="8">
        <v>7096.5367185219002</v>
      </c>
      <c r="Q119" s="8">
        <v>6663.7447946834991</v>
      </c>
      <c r="R119" s="8">
        <v>6544.7559709011011</v>
      </c>
      <c r="S119" s="8">
        <v>6415.1436366514008</v>
      </c>
      <c r="T119" s="8">
        <v>5845.1894084210007</v>
      </c>
      <c r="U119" s="8">
        <v>5400.6671859518001</v>
      </c>
      <c r="V119" s="8">
        <v>5687.0105148879002</v>
      </c>
      <c r="W119" s="8">
        <v>5413.133089452801</v>
      </c>
      <c r="X119" s="8">
        <v>4671.4250368359999</v>
      </c>
      <c r="Y119" s="8">
        <v>4928.5823511391</v>
      </c>
      <c r="Z119" s="8">
        <v>3178.7167964022401</v>
      </c>
      <c r="AA119" s="8">
        <v>2813.0344490302</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159.41292999999999</v>
      </c>
      <c r="D121" s="8">
        <v>219.25407000000001</v>
      </c>
      <c r="E121" s="8">
        <v>228.53215</v>
      </c>
      <c r="F121" s="8">
        <v>173.35177999999999</v>
      </c>
      <c r="G121" s="8">
        <v>286.40492399999999</v>
      </c>
      <c r="H121" s="8">
        <v>386.38515000000001</v>
      </c>
      <c r="I121" s="8">
        <v>524.69772</v>
      </c>
      <c r="J121" s="8">
        <v>603.36880999999994</v>
      </c>
      <c r="K121" s="8">
        <v>748.86024999999995</v>
      </c>
      <c r="L121" s="8">
        <v>869.82831999999996</v>
      </c>
      <c r="M121" s="8">
        <v>1092.89525</v>
      </c>
      <c r="N121" s="8">
        <v>1267.365</v>
      </c>
      <c r="O121" s="8">
        <v>1532.9655600000001</v>
      </c>
      <c r="P121" s="8">
        <v>1939.3471400000001</v>
      </c>
      <c r="Q121" s="8">
        <v>2080.8834500000003</v>
      </c>
      <c r="R121" s="8">
        <v>2651.0245</v>
      </c>
      <c r="S121" s="8">
        <v>2710.8897999999999</v>
      </c>
      <c r="T121" s="8">
        <v>2874.0424400000002</v>
      </c>
      <c r="U121" s="8">
        <v>3209.5576000000001</v>
      </c>
      <c r="V121" s="8">
        <v>3856.2322999999997</v>
      </c>
      <c r="W121" s="8">
        <v>4117.3600999999999</v>
      </c>
      <c r="X121" s="8">
        <v>4328.8086000000003</v>
      </c>
      <c r="Y121" s="8">
        <v>5031.067</v>
      </c>
      <c r="Z121" s="8">
        <v>5368.9758000000002</v>
      </c>
      <c r="AA121" s="8">
        <v>6425.3594000000003</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1314.5815302999999</v>
      </c>
      <c r="D124" s="8">
        <v>2742.4013948935258</v>
      </c>
      <c r="E124" s="8">
        <v>2284.5935520969861</v>
      </c>
      <c r="F124" s="8">
        <v>2256.0788431715</v>
      </c>
      <c r="G124" s="8">
        <v>2405.3359174644302</v>
      </c>
      <c r="H124" s="8">
        <v>2362.1285053659999</v>
      </c>
      <c r="I124" s="8">
        <v>2453.8633531005003</v>
      </c>
      <c r="J124" s="8">
        <v>2301.4517209372007</v>
      </c>
      <c r="K124" s="8">
        <v>2214.2226543519</v>
      </c>
      <c r="L124" s="8">
        <v>2091.9257185179999</v>
      </c>
      <c r="M124" s="8">
        <v>2052.3674243703999</v>
      </c>
      <c r="N124" s="8">
        <v>2008.0644051659001</v>
      </c>
      <c r="O124" s="8">
        <v>2023.8895701848</v>
      </c>
      <c r="P124" s="8">
        <v>2056.5697705294001</v>
      </c>
      <c r="Q124" s="8">
        <v>1842.2318521259999</v>
      </c>
      <c r="R124" s="8">
        <v>2058.1503346671998</v>
      </c>
      <c r="S124" s="8">
        <v>1935.6150806879998</v>
      </c>
      <c r="T124" s="8">
        <v>1800.1160523378001</v>
      </c>
      <c r="U124" s="8">
        <v>1539.7127356306999</v>
      </c>
      <c r="V124" s="8">
        <v>1641.1701246718001</v>
      </c>
      <c r="W124" s="8">
        <v>1661.4706399153999</v>
      </c>
      <c r="X124" s="8">
        <v>1488.1187304819</v>
      </c>
      <c r="Y124" s="8">
        <v>1484.8929870228001</v>
      </c>
      <c r="Z124" s="8">
        <v>932.97150471529994</v>
      </c>
      <c r="AA124" s="8">
        <v>1179.2144313118001</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152.53717</v>
      </c>
      <c r="D126" s="8">
        <v>259.65314000000001</v>
      </c>
      <c r="E126" s="8">
        <v>257.51952999999997</v>
      </c>
      <c r="F126" s="8">
        <v>170.87542999999999</v>
      </c>
      <c r="G126" s="8">
        <v>234.011234</v>
      </c>
      <c r="H126" s="8">
        <v>272.40941900000001</v>
      </c>
      <c r="I126" s="8">
        <v>337.997028</v>
      </c>
      <c r="J126" s="8">
        <v>361.46134599999999</v>
      </c>
      <c r="K126" s="8">
        <v>425.27327000000002</v>
      </c>
      <c r="L126" s="8">
        <v>456.35267999999996</v>
      </c>
      <c r="M126" s="8">
        <v>523.50202999999999</v>
      </c>
      <c r="N126" s="8">
        <v>593.98779999999999</v>
      </c>
      <c r="O126" s="8">
        <v>701.05132000000003</v>
      </c>
      <c r="P126" s="8">
        <v>849.97439999999995</v>
      </c>
      <c r="Q126" s="8">
        <v>857.02927</v>
      </c>
      <c r="R126" s="8">
        <v>1052.7572</v>
      </c>
      <c r="S126" s="8">
        <v>1069.4501399999999</v>
      </c>
      <c r="T126" s="8">
        <v>1262.7602400000001</v>
      </c>
      <c r="U126" s="8">
        <v>1286.0650000000001</v>
      </c>
      <c r="V126" s="8">
        <v>1488.5289600000001</v>
      </c>
      <c r="W126" s="8">
        <v>1648.4269999999999</v>
      </c>
      <c r="X126" s="8">
        <v>1735.711</v>
      </c>
      <c r="Y126" s="8">
        <v>1977.2338299999999</v>
      </c>
      <c r="Z126" s="8">
        <v>2025.4792499999999</v>
      </c>
      <c r="AA126" s="8">
        <v>2301.1764000000003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2.3145753699999999E-4</v>
      </c>
      <c r="E129" s="8">
        <v>3.0074711599999994E-4</v>
      </c>
      <c r="F129" s="8">
        <v>7.5786030000000006E-4</v>
      </c>
      <c r="G129" s="8">
        <v>7.6884709000000009E-4</v>
      </c>
      <c r="H129" s="8">
        <v>7.7812474999999998E-4</v>
      </c>
      <c r="I129" s="8">
        <v>7.7789416000000001E-4</v>
      </c>
      <c r="J129" s="8">
        <v>7.8330624000000001E-4</v>
      </c>
      <c r="K129" s="8">
        <v>7.9291274999999993E-4</v>
      </c>
      <c r="L129" s="8">
        <v>8.1010686999999988E-4</v>
      </c>
      <c r="M129" s="8">
        <v>8.2504657000000007E-4</v>
      </c>
      <c r="N129" s="8">
        <v>8.4959411000000006E-4</v>
      </c>
      <c r="O129" s="8">
        <v>9.0193850999999994E-4</v>
      </c>
      <c r="P129" s="8">
        <v>9.9416016000000002E-4</v>
      </c>
      <c r="Q129" s="8">
        <v>1.07418079E-3</v>
      </c>
      <c r="R129" s="8">
        <v>1.18269301E-3</v>
      </c>
      <c r="S129" s="8">
        <v>1.2674272600000001E-3</v>
      </c>
      <c r="T129" s="8">
        <v>1.3997454000000001E-3</v>
      </c>
      <c r="U129" s="8">
        <v>1.51284665E-3</v>
      </c>
      <c r="V129" s="8">
        <v>1.6101450000000001E-3</v>
      </c>
      <c r="W129" s="8">
        <v>1.7231553599999999E-3</v>
      </c>
      <c r="X129" s="8">
        <v>1.87939067E-3</v>
      </c>
      <c r="Y129" s="8">
        <v>1.9637906599999999E-3</v>
      </c>
      <c r="Z129" s="8">
        <v>2.1946885699999997E-3</v>
      </c>
      <c r="AA129" s="8">
        <v>2.3321208999999999E-3</v>
      </c>
    </row>
    <row r="130" spans="1:27">
      <c r="A130" s="16" t="s">
        <v>27</v>
      </c>
      <c r="B130" s="16" t="s">
        <v>188</v>
      </c>
      <c r="C130" s="8">
        <v>0</v>
      </c>
      <c r="D130" s="8">
        <v>0</v>
      </c>
      <c r="E130" s="8">
        <v>6.8776218999999999E-5</v>
      </c>
      <c r="F130" s="8">
        <v>1.1765142999999999E-4</v>
      </c>
      <c r="G130" s="8">
        <v>1.1824347200000001E-4</v>
      </c>
      <c r="H130" s="8">
        <v>1.1963177900000001E-4</v>
      </c>
      <c r="I130" s="8">
        <v>1.2169303699999999E-4</v>
      </c>
      <c r="J130" s="8">
        <v>1.24624785E-4</v>
      </c>
      <c r="K130" s="8">
        <v>1.3138292700000002E-4</v>
      </c>
      <c r="L130" s="8">
        <v>1.41150568E-4</v>
      </c>
      <c r="M130" s="8">
        <v>1.4901105699999999E-4</v>
      </c>
      <c r="N130" s="8">
        <v>1.5887163400000001E-4</v>
      </c>
      <c r="O130" s="8">
        <v>1.6946068599999999E-4</v>
      </c>
      <c r="P130" s="8">
        <v>1.8025993999999998E-4</v>
      </c>
      <c r="Q130" s="8">
        <v>1.8978419E-4</v>
      </c>
      <c r="R130" s="8">
        <v>2.0257734000000001E-4</v>
      </c>
      <c r="S130" s="8">
        <v>2.1410099E-4</v>
      </c>
      <c r="T130" s="8">
        <v>2.3106709000000002E-4</v>
      </c>
      <c r="U130" s="8">
        <v>2.4561949500000001E-4</v>
      </c>
      <c r="V130" s="8">
        <v>2.6004038999999997E-4</v>
      </c>
      <c r="W130" s="8">
        <v>2.7455273999999998E-4</v>
      </c>
      <c r="X130" s="8">
        <v>2.9446490599999999E-4</v>
      </c>
      <c r="Y130" s="8">
        <v>3.1032838000000001E-4</v>
      </c>
      <c r="Z130" s="8">
        <v>3.3425856999999998E-4</v>
      </c>
      <c r="AA130" s="8">
        <v>3.5099962000000002E-4</v>
      </c>
    </row>
    <row r="131" spans="1:27">
      <c r="A131" s="16" t="s">
        <v>27</v>
      </c>
      <c r="B131" s="16" t="s">
        <v>94</v>
      </c>
      <c r="C131" s="8">
        <v>1.2393665</v>
      </c>
      <c r="D131" s="8">
        <v>6.3329215000000003</v>
      </c>
      <c r="E131" s="8">
        <v>7.7558819999999997</v>
      </c>
      <c r="F131" s="8">
        <v>8.1639900000000001</v>
      </c>
      <c r="G131" s="8">
        <v>12.668199399999999</v>
      </c>
      <c r="H131" s="8">
        <v>15.058598100000001</v>
      </c>
      <c r="I131" s="8">
        <v>19.979753500000001</v>
      </c>
      <c r="J131" s="8">
        <v>24.929910599999999</v>
      </c>
      <c r="K131" s="8">
        <v>29.918375500000003</v>
      </c>
      <c r="L131" s="8">
        <v>43.802439999999997</v>
      </c>
      <c r="M131" s="8">
        <v>53.818528000000001</v>
      </c>
      <c r="N131" s="8">
        <v>63.462249999999997</v>
      </c>
      <c r="O131" s="8">
        <v>76.600608999999992</v>
      </c>
      <c r="P131" s="8">
        <v>99.965795999999997</v>
      </c>
      <c r="Q131" s="8">
        <v>116.944087</v>
      </c>
      <c r="R131" s="8">
        <v>138.70087599999999</v>
      </c>
      <c r="S131" s="8">
        <v>156.21497500000001</v>
      </c>
      <c r="T131" s="8">
        <v>174.48932000000002</v>
      </c>
      <c r="U131" s="8">
        <v>210.83283</v>
      </c>
      <c r="V131" s="8">
        <v>231.18462</v>
      </c>
      <c r="W131" s="8">
        <v>244.21323999999998</v>
      </c>
      <c r="X131" s="8">
        <v>267.87713500000001</v>
      </c>
      <c r="Y131" s="8">
        <v>323.54414600000001</v>
      </c>
      <c r="Z131" s="8">
        <v>343.85774500000002</v>
      </c>
      <c r="AA131" s="8">
        <v>361.69623000000001</v>
      </c>
    </row>
  </sheetData>
  <sheetProtection algorithmName="SHA-512" hashValue="Vw2JY9npB4WQyTcthlbR61rOEnagie406D7XTKbVTAHpr6Sby088hYW/A/o46ruC/f0P0lvoLxAgkNk2vjKm/w==" saltValue="m3OcdSDhnEONl0TfVx7WrA=="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211</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252</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10022.47476826343</v>
      </c>
      <c r="F6" s="8">
        <v>4693.6939485286803</v>
      </c>
      <c r="G6" s="8">
        <v>4693.69379851739</v>
      </c>
      <c r="H6" s="8">
        <v>4650.96893849963</v>
      </c>
      <c r="I6" s="8">
        <v>4650.9689384827598</v>
      </c>
      <c r="J6" s="8">
        <v>4210.7150186774797</v>
      </c>
      <c r="K6" s="8">
        <v>3477.4392228637503</v>
      </c>
      <c r="L6" s="8">
        <v>3170.30744286156</v>
      </c>
      <c r="M6" s="8">
        <v>3051.4394447479103</v>
      </c>
      <c r="N6" s="8">
        <v>2601.4394747247902</v>
      </c>
      <c r="O6" s="8">
        <v>1588.2881363613501</v>
      </c>
      <c r="P6" s="8">
        <v>1588.2881362848702</v>
      </c>
      <c r="Q6" s="8">
        <v>744.00005565943002</v>
      </c>
      <c r="R6" s="8">
        <v>1.15642266E-4</v>
      </c>
      <c r="S6" s="8">
        <v>0</v>
      </c>
      <c r="T6" s="8">
        <v>0</v>
      </c>
      <c r="U6" s="8">
        <v>0</v>
      </c>
      <c r="V6" s="8">
        <v>0</v>
      </c>
      <c r="W6" s="8">
        <v>0</v>
      </c>
      <c r="X6" s="8">
        <v>0</v>
      </c>
      <c r="Y6" s="8">
        <v>0</v>
      </c>
      <c r="Z6" s="8">
        <v>0</v>
      </c>
      <c r="AA6" s="8">
        <v>0</v>
      </c>
    </row>
    <row r="7" spans="1:27">
      <c r="A7" s="16" t="s">
        <v>17</v>
      </c>
      <c r="B7" s="16" t="s">
        <v>11</v>
      </c>
      <c r="C7" s="8">
        <v>4835</v>
      </c>
      <c r="D7" s="8">
        <v>4275</v>
      </c>
      <c r="E7" s="8">
        <v>2824.9999400000002</v>
      </c>
      <c r="F7" s="8">
        <v>580</v>
      </c>
      <c r="G7" s="8">
        <v>380.85602</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375.00010360363001</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7758.4589767456036</v>
      </c>
      <c r="F10" s="8">
        <v>8158.4589767456036</v>
      </c>
      <c r="G10" s="8">
        <v>7912.4589767456036</v>
      </c>
      <c r="H10" s="8">
        <v>7912.4589767456036</v>
      </c>
      <c r="I10" s="8">
        <v>7635.5989913940421</v>
      </c>
      <c r="J10" s="8">
        <v>7042.0989913940421</v>
      </c>
      <c r="K10" s="8">
        <v>6925.0989913940421</v>
      </c>
      <c r="L10" s="8">
        <v>7735.8394913940419</v>
      </c>
      <c r="M10" s="8">
        <v>7715.0394921569814</v>
      </c>
      <c r="N10" s="8">
        <v>8966.66449597678</v>
      </c>
      <c r="O10" s="8">
        <v>8966.6644959801106</v>
      </c>
      <c r="P10" s="8">
        <v>8543.2745221569803</v>
      </c>
      <c r="Q10" s="8">
        <v>8423.2745221569803</v>
      </c>
      <c r="R10" s="8">
        <v>10625.691322156981</v>
      </c>
      <c r="S10" s="8">
        <v>10531.691322156981</v>
      </c>
      <c r="T10" s="8">
        <v>11636.504167156982</v>
      </c>
      <c r="U10" s="8">
        <v>11873.67421923706</v>
      </c>
      <c r="V10" s="8">
        <v>11873.67421923706</v>
      </c>
      <c r="W10" s="8">
        <v>12612.411919237062</v>
      </c>
      <c r="X10" s="8">
        <v>12028.411919237062</v>
      </c>
      <c r="Y10" s="8">
        <v>13156.91621923706</v>
      </c>
      <c r="Z10" s="8">
        <v>12637.91621923706</v>
      </c>
      <c r="AA10" s="8">
        <v>14053.27501923706</v>
      </c>
    </row>
    <row r="11" spans="1:27">
      <c r="A11" s="16" t="s">
        <v>17</v>
      </c>
      <c r="B11" s="16" t="s">
        <v>2</v>
      </c>
      <c r="C11" s="8">
        <v>7365.4199905395499</v>
      </c>
      <c r="D11" s="8">
        <v>7365.4199905395499</v>
      </c>
      <c r="E11" s="8">
        <v>7365.4199905395499</v>
      </c>
      <c r="F11" s="8">
        <v>7365.4199905395499</v>
      </c>
      <c r="G11" s="8">
        <v>7365.4199905395499</v>
      </c>
      <c r="H11" s="8">
        <v>7365.4199905395499</v>
      </c>
      <c r="I11" s="8">
        <v>7365.4199905395499</v>
      </c>
      <c r="J11" s="8">
        <v>7365.4199905395499</v>
      </c>
      <c r="K11" s="8">
        <v>7365.4199905395499</v>
      </c>
      <c r="L11" s="8">
        <v>7365.4199905395499</v>
      </c>
      <c r="M11" s="8">
        <v>7365.4199905395499</v>
      </c>
      <c r="N11" s="8">
        <v>7365.4199905395499</v>
      </c>
      <c r="O11" s="8">
        <v>7365.4199905395499</v>
      </c>
      <c r="P11" s="8">
        <v>7365.4199905395499</v>
      </c>
      <c r="Q11" s="8">
        <v>7365.4199905395499</v>
      </c>
      <c r="R11" s="8">
        <v>7365.4199905395499</v>
      </c>
      <c r="S11" s="8">
        <v>7365.4199905395499</v>
      </c>
      <c r="T11" s="8">
        <v>7365.4199905395499</v>
      </c>
      <c r="U11" s="8">
        <v>7365.4199905395499</v>
      </c>
      <c r="V11" s="8">
        <v>7365.4199905395499</v>
      </c>
      <c r="W11" s="8">
        <v>7365.4199905395499</v>
      </c>
      <c r="X11" s="8">
        <v>7365.4199905395499</v>
      </c>
      <c r="Y11" s="8">
        <v>7365.4199905395499</v>
      </c>
      <c r="Z11" s="8">
        <v>7365.4199905395499</v>
      </c>
      <c r="AA11" s="8">
        <v>7365.4199905395499</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15995.978611932356</v>
      </c>
      <c r="E13" s="8">
        <v>17999.533806439191</v>
      </c>
      <c r="F13" s="8">
        <v>26517.63508025559</v>
      </c>
      <c r="G13" s="8">
        <v>27693.580464865783</v>
      </c>
      <c r="H13" s="8">
        <v>28323.315858736307</v>
      </c>
      <c r="I13" s="8">
        <v>29110.001330341893</v>
      </c>
      <c r="J13" s="8">
        <v>30819.045050354416</v>
      </c>
      <c r="K13" s="8">
        <v>34110.017854348531</v>
      </c>
      <c r="L13" s="8">
        <v>34961.803395046147</v>
      </c>
      <c r="M13" s="8">
        <v>37338.639683056288</v>
      </c>
      <c r="N13" s="8">
        <v>42286.953832933141</v>
      </c>
      <c r="O13" s="8">
        <v>43806.862842068876</v>
      </c>
      <c r="P13" s="8">
        <v>45233.469852845046</v>
      </c>
      <c r="Q13" s="8">
        <v>44902.433292475602</v>
      </c>
      <c r="R13" s="8">
        <v>48911.154059451073</v>
      </c>
      <c r="S13" s="8">
        <v>51552.595459260781</v>
      </c>
      <c r="T13" s="8">
        <v>51638.572409456821</v>
      </c>
      <c r="U13" s="8">
        <v>52436.012679500593</v>
      </c>
      <c r="V13" s="8">
        <v>51873.743387213421</v>
      </c>
      <c r="W13" s="8">
        <v>54420.674902607745</v>
      </c>
      <c r="X13" s="8">
        <v>54657.019256045744</v>
      </c>
      <c r="Y13" s="8">
        <v>53902.219503028922</v>
      </c>
      <c r="Z13" s="8">
        <v>52477.429784542961</v>
      </c>
      <c r="AA13" s="8">
        <v>52112.079786469054</v>
      </c>
    </row>
    <row r="14" spans="1:27">
      <c r="A14" s="16" t="s">
        <v>17</v>
      </c>
      <c r="B14" s="16" t="s">
        <v>8</v>
      </c>
      <c r="C14" s="8">
        <v>12324.097970962512</v>
      </c>
      <c r="D14" s="8">
        <v>17760.730985641465</v>
      </c>
      <c r="E14" s="8">
        <v>19315.270994186383</v>
      </c>
      <c r="F14" s="8">
        <v>27182.44304515023</v>
      </c>
      <c r="G14" s="8">
        <v>27182.443045158463</v>
      </c>
      <c r="H14" s="8">
        <v>27176.323045286936</v>
      </c>
      <c r="I14" s="8">
        <v>27176.323045300695</v>
      </c>
      <c r="J14" s="8">
        <v>27176.323045321584</v>
      </c>
      <c r="K14" s="8">
        <v>28886.818440644045</v>
      </c>
      <c r="L14" s="8">
        <v>29182.761674155878</v>
      </c>
      <c r="M14" s="8">
        <v>29237.62008686025</v>
      </c>
      <c r="N14" s="8">
        <v>33505.539547470005</v>
      </c>
      <c r="O14" s="8">
        <v>33505.540502274533</v>
      </c>
      <c r="P14" s="8">
        <v>33505.540503402408</v>
      </c>
      <c r="Q14" s="8">
        <v>35226.293825175839</v>
      </c>
      <c r="R14" s="8">
        <v>35723.525929185853</v>
      </c>
      <c r="S14" s="8">
        <v>36627.054810639609</v>
      </c>
      <c r="T14" s="8">
        <v>41592.279329563462</v>
      </c>
      <c r="U14" s="8">
        <v>41363.272172303077</v>
      </c>
      <c r="V14" s="8">
        <v>41525.871048102948</v>
      </c>
      <c r="W14" s="8">
        <v>47513.093686518274</v>
      </c>
      <c r="X14" s="8">
        <v>47656.152521354183</v>
      </c>
      <c r="Y14" s="8">
        <v>48168.538354131393</v>
      </c>
      <c r="Z14" s="8">
        <v>46765.683652752523</v>
      </c>
      <c r="AA14" s="8">
        <v>45557.788645069384</v>
      </c>
    </row>
    <row r="15" spans="1:27">
      <c r="A15" s="16" t="s">
        <v>17</v>
      </c>
      <c r="B15" s="16" t="s">
        <v>84</v>
      </c>
      <c r="C15" s="8">
        <v>8150.8299937248212</v>
      </c>
      <c r="D15" s="8">
        <v>12480.839999675747</v>
      </c>
      <c r="E15" s="8">
        <v>14054.589984416958</v>
      </c>
      <c r="F15" s="8">
        <v>21727.5898427762</v>
      </c>
      <c r="G15" s="8">
        <v>21697.589722784789</v>
      </c>
      <c r="H15" s="8">
        <v>21897.589842797126</v>
      </c>
      <c r="I15" s="8">
        <v>21897.58984282273</v>
      </c>
      <c r="J15" s="8">
        <v>22537.340922923035</v>
      </c>
      <c r="K15" s="8">
        <v>23515.368287388701</v>
      </c>
      <c r="L15" s="8">
        <v>23515.368217405921</v>
      </c>
      <c r="M15" s="8">
        <v>23465.368287433022</v>
      </c>
      <c r="N15" s="8">
        <v>23465.368295501219</v>
      </c>
      <c r="O15" s="8">
        <v>23360.368295545144</v>
      </c>
      <c r="P15" s="8">
        <v>23360.36840183544</v>
      </c>
      <c r="Q15" s="8">
        <v>23295.368408749953</v>
      </c>
      <c r="R15" s="8">
        <v>23722.154337706506</v>
      </c>
      <c r="S15" s="8">
        <v>23672.154348744887</v>
      </c>
      <c r="T15" s="8">
        <v>23164.084461362821</v>
      </c>
      <c r="U15" s="8">
        <v>22550.78710618964</v>
      </c>
      <c r="V15" s="8">
        <v>21863.187124423916</v>
      </c>
      <c r="W15" s="8">
        <v>22178.184699685557</v>
      </c>
      <c r="X15" s="8">
        <v>21678.183998473974</v>
      </c>
      <c r="Y15" s="8">
        <v>22384.59258115993</v>
      </c>
      <c r="Z15" s="8">
        <v>14634.596746636391</v>
      </c>
      <c r="AA15" s="8">
        <v>14316.110495787229</v>
      </c>
    </row>
    <row r="16" spans="1:27">
      <c r="A16" s="16" t="s">
        <v>17</v>
      </c>
      <c r="B16" s="16" t="s">
        <v>187</v>
      </c>
      <c r="C16" s="8">
        <v>1060</v>
      </c>
      <c r="D16" s="8">
        <v>1060</v>
      </c>
      <c r="E16" s="8">
        <v>1060</v>
      </c>
      <c r="F16" s="8">
        <v>3910</v>
      </c>
      <c r="G16" s="8">
        <v>3910</v>
      </c>
      <c r="H16" s="8">
        <v>3910</v>
      </c>
      <c r="I16" s="8">
        <v>3910</v>
      </c>
      <c r="J16" s="8">
        <v>3910.00010090462</v>
      </c>
      <c r="K16" s="8">
        <v>3910.0001009050602</v>
      </c>
      <c r="L16" s="8">
        <v>5908.0001009053703</v>
      </c>
      <c r="M16" s="8">
        <v>5908.0001009057451</v>
      </c>
      <c r="N16" s="8">
        <v>5908.0001009061962</v>
      </c>
      <c r="O16" s="8">
        <v>5908.0001009063999</v>
      </c>
      <c r="P16" s="8">
        <v>5908.0001009067</v>
      </c>
      <c r="Q16" s="8">
        <v>5908.0001009070302</v>
      </c>
      <c r="R16" s="8">
        <v>5908.0001009075604</v>
      </c>
      <c r="S16" s="8">
        <v>5908.0001009081752</v>
      </c>
      <c r="T16" s="8">
        <v>5908.0001009090502</v>
      </c>
      <c r="U16" s="8">
        <v>5908.0001009102498</v>
      </c>
      <c r="V16" s="8">
        <v>5908.0001009109201</v>
      </c>
      <c r="W16" s="8">
        <v>5908.0001009121406</v>
      </c>
      <c r="X16" s="8">
        <v>5908.0001009129601</v>
      </c>
      <c r="Y16" s="8">
        <v>5908.0001009142597</v>
      </c>
      <c r="Z16" s="8">
        <v>5908.0001009156003</v>
      </c>
      <c r="AA16" s="8">
        <v>5908.0001009180705</v>
      </c>
    </row>
    <row r="17" spans="1:27">
      <c r="A17" s="16" t="s">
        <v>17</v>
      </c>
      <c r="B17" s="16" t="s">
        <v>15</v>
      </c>
      <c r="C17" s="8">
        <v>560.71998453140077</v>
      </c>
      <c r="D17" s="8">
        <v>757.83000183105196</v>
      </c>
      <c r="E17" s="8">
        <v>999.78997516631932</v>
      </c>
      <c r="F17" s="8">
        <v>1339.3899898529039</v>
      </c>
      <c r="G17" s="8">
        <v>1678.9999831318833</v>
      </c>
      <c r="H17" s="8">
        <v>2065.6799787282921</v>
      </c>
      <c r="I17" s="8">
        <v>2515.6600043773642</v>
      </c>
      <c r="J17" s="8">
        <v>3029.1199998855573</v>
      </c>
      <c r="K17" s="8">
        <v>3572.280066013333</v>
      </c>
      <c r="L17" s="8">
        <v>4202.1699848174976</v>
      </c>
      <c r="M17" s="8">
        <v>4958.6400260925202</v>
      </c>
      <c r="N17" s="8">
        <v>5808.5099544525046</v>
      </c>
      <c r="O17" s="8">
        <v>6774.0400161743073</v>
      </c>
      <c r="P17" s="8">
        <v>7821.3199462890516</v>
      </c>
      <c r="Q17" s="8">
        <v>8943.3200836181568</v>
      </c>
      <c r="R17" s="8">
        <v>10148.9699859619</v>
      </c>
      <c r="S17" s="8">
        <v>11471.569961547841</v>
      </c>
      <c r="T17" s="8">
        <v>12877.209869384742</v>
      </c>
      <c r="U17" s="8">
        <v>14372.240013122544</v>
      </c>
      <c r="V17" s="8">
        <v>15924.399856567354</v>
      </c>
      <c r="W17" s="8">
        <v>17535.530059814435</v>
      </c>
      <c r="X17" s="8">
        <v>19218.190322875955</v>
      </c>
      <c r="Y17" s="8">
        <v>20977.850112915021</v>
      </c>
      <c r="Z17" s="8">
        <v>22803.040130615216</v>
      </c>
      <c r="AA17" s="8">
        <v>23763.410064697247</v>
      </c>
    </row>
    <row r="18" spans="1:27">
      <c r="A18" s="77" t="s">
        <v>83</v>
      </c>
      <c r="B18" s="77"/>
      <c r="C18" s="70">
        <v>76414.514934539766</v>
      </c>
      <c r="D18" s="70">
        <v>87791.658560262265</v>
      </c>
      <c r="E18" s="70">
        <v>85082.438429653921</v>
      </c>
      <c r="F18" s="70">
        <v>105156.53086774524</v>
      </c>
      <c r="G18" s="70">
        <v>106196.94199563995</v>
      </c>
      <c r="H18" s="70">
        <v>106983.65662522992</v>
      </c>
      <c r="I18" s="70">
        <v>107943.46213715553</v>
      </c>
      <c r="J18" s="70">
        <v>109771.96311389677</v>
      </c>
      <c r="K18" s="70">
        <v>115444.3429479935</v>
      </c>
      <c r="L18" s="70">
        <v>119723.57029102245</v>
      </c>
      <c r="M18" s="70">
        <v>122337.06710568875</v>
      </c>
      <c r="N18" s="70">
        <v>132675.79568640067</v>
      </c>
      <c r="O18" s="70">
        <v>134043.08437374674</v>
      </c>
      <c r="P18" s="70">
        <v>135449.18145426005</v>
      </c>
      <c r="Q18" s="70">
        <v>136931.61027928255</v>
      </c>
      <c r="R18" s="70">
        <v>144528.41584155167</v>
      </c>
      <c r="S18" s="70">
        <v>149251.98599379783</v>
      </c>
      <c r="T18" s="70">
        <v>155865.57032837343</v>
      </c>
      <c r="U18" s="70">
        <v>157552.90628180275</v>
      </c>
      <c r="V18" s="70">
        <v>157373.29572699516</v>
      </c>
      <c r="W18" s="70">
        <v>168328.31535931476</v>
      </c>
      <c r="X18" s="70">
        <v>169306.37810943942</v>
      </c>
      <c r="Y18" s="70">
        <v>172658.53686192614</v>
      </c>
      <c r="Z18" s="70">
        <v>163387.08662523929</v>
      </c>
      <c r="AA18" s="70">
        <v>163451.08420632119</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4376.9228053721799</v>
      </c>
      <c r="F21" s="8">
        <v>1638.1411198040601</v>
      </c>
      <c r="G21" s="8">
        <v>1638.14111980242</v>
      </c>
      <c r="H21" s="8">
        <v>1638.1411197990001</v>
      </c>
      <c r="I21" s="8">
        <v>1638.1411197938201</v>
      </c>
      <c r="J21" s="8">
        <v>1197.8872000000001</v>
      </c>
      <c r="K21" s="8">
        <v>1197.8872000000001</v>
      </c>
      <c r="L21" s="8">
        <v>1197.8872000000001</v>
      </c>
      <c r="M21" s="8">
        <v>1197.8872000000001</v>
      </c>
      <c r="N21" s="8">
        <v>1197.8872000000001</v>
      </c>
      <c r="O21" s="8">
        <v>184.73586163304</v>
      </c>
      <c r="P21" s="8">
        <v>184.73586156126999</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2284.7989921569815</v>
      </c>
      <c r="J25" s="8">
        <v>2284.7989921569815</v>
      </c>
      <c r="K25" s="8">
        <v>2284.7989921569815</v>
      </c>
      <c r="L25" s="8">
        <v>2284.7989921569815</v>
      </c>
      <c r="M25" s="8">
        <v>2263.998992919921</v>
      </c>
      <c r="N25" s="8">
        <v>3267.6930929199211</v>
      </c>
      <c r="O25" s="8">
        <v>3267.6930929199211</v>
      </c>
      <c r="P25" s="8">
        <v>3267.6930929199211</v>
      </c>
      <c r="Q25" s="8">
        <v>3267.6930929199211</v>
      </c>
      <c r="R25" s="8">
        <v>3528.4893929199206</v>
      </c>
      <c r="S25" s="8">
        <v>3528.4893929199206</v>
      </c>
      <c r="T25" s="8">
        <v>4414.1027929199208</v>
      </c>
      <c r="U25" s="8">
        <v>4377.9785000000002</v>
      </c>
      <c r="V25" s="8">
        <v>4377.9785000000002</v>
      </c>
      <c r="W25" s="8">
        <v>4377.9785000000002</v>
      </c>
      <c r="X25" s="8">
        <v>4377.9785000000002</v>
      </c>
      <c r="Y25" s="8">
        <v>4377.9785000000002</v>
      </c>
      <c r="Z25" s="8">
        <v>4377.9785000000002</v>
      </c>
      <c r="AA25" s="8">
        <v>5178.8687</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3731.8599967956502</v>
      </c>
      <c r="E28" s="8">
        <v>4435.6599845886185</v>
      </c>
      <c r="F28" s="8">
        <v>6299.8780157186884</v>
      </c>
      <c r="G28" s="8">
        <v>7218.8780157218634</v>
      </c>
      <c r="H28" s="8">
        <v>7319.6780187788454</v>
      </c>
      <c r="I28" s="8">
        <v>7319.6780187838303</v>
      </c>
      <c r="J28" s="8">
        <v>7319.6780187924915</v>
      </c>
      <c r="K28" s="8">
        <v>7319.6780188033254</v>
      </c>
      <c r="L28" s="8">
        <v>7319.6780188286957</v>
      </c>
      <c r="M28" s="8">
        <v>7566.5743634173714</v>
      </c>
      <c r="N28" s="8">
        <v>8944.7626989534492</v>
      </c>
      <c r="O28" s="8">
        <v>9783.8948557906697</v>
      </c>
      <c r="P28" s="8">
        <v>9903.3825193721368</v>
      </c>
      <c r="Q28" s="8">
        <v>9877.3865831293006</v>
      </c>
      <c r="R28" s="8">
        <v>11175.774369528208</v>
      </c>
      <c r="S28" s="8">
        <v>13015.272022374214</v>
      </c>
      <c r="T28" s="8">
        <v>12604.931851286005</v>
      </c>
      <c r="U28" s="8">
        <v>12605.608268555034</v>
      </c>
      <c r="V28" s="8">
        <v>12821.230177128959</v>
      </c>
      <c r="W28" s="8">
        <v>13108.563128509957</v>
      </c>
      <c r="X28" s="8">
        <v>13308.563050787759</v>
      </c>
      <c r="Y28" s="8">
        <v>12912.563050940016</v>
      </c>
      <c r="Z28" s="8">
        <v>12799.373048598794</v>
      </c>
      <c r="AA28" s="8">
        <v>12799.373048673984</v>
      </c>
    </row>
    <row r="29" spans="1:27">
      <c r="A29" s="16" t="s">
        <v>23</v>
      </c>
      <c r="B29" s="16" t="s">
        <v>8</v>
      </c>
      <c r="C29" s="8">
        <v>5529.3929901122992</v>
      </c>
      <c r="D29" s="8">
        <v>7348.2330017089771</v>
      </c>
      <c r="E29" s="8">
        <v>7380.633003234856</v>
      </c>
      <c r="F29" s="8">
        <v>13406.558410729966</v>
      </c>
      <c r="G29" s="8">
        <v>13406.558410731919</v>
      </c>
      <c r="H29" s="8">
        <v>13406.558410735215</v>
      </c>
      <c r="I29" s="8">
        <v>13406.558410738446</v>
      </c>
      <c r="J29" s="8">
        <v>13406.558410743506</v>
      </c>
      <c r="K29" s="8">
        <v>13406.558410754777</v>
      </c>
      <c r="L29" s="8">
        <v>13406.558410778747</v>
      </c>
      <c r="M29" s="8">
        <v>13406.558410855496</v>
      </c>
      <c r="N29" s="8">
        <v>13413.389600920516</v>
      </c>
      <c r="O29" s="8">
        <v>13413.390428140825</v>
      </c>
      <c r="P29" s="8">
        <v>13413.390428697305</v>
      </c>
      <c r="Q29" s="8">
        <v>13413.415177338156</v>
      </c>
      <c r="R29" s="8">
        <v>13413.415178005047</v>
      </c>
      <c r="S29" s="8">
        <v>13472.619257334516</v>
      </c>
      <c r="T29" s="8">
        <v>15520.410184456918</v>
      </c>
      <c r="U29" s="8">
        <v>15520.41018470659</v>
      </c>
      <c r="V29" s="8">
        <v>15764.596060105703</v>
      </c>
      <c r="W29" s="8">
        <v>17489.330291150105</v>
      </c>
      <c r="X29" s="8">
        <v>17821.989123904445</v>
      </c>
      <c r="Y29" s="8">
        <v>17771.989124056687</v>
      </c>
      <c r="Z29" s="8">
        <v>17177.789119552122</v>
      </c>
      <c r="AA29" s="8">
        <v>16261.051109195061</v>
      </c>
    </row>
    <row r="30" spans="1:27">
      <c r="A30" s="16" t="s">
        <v>23</v>
      </c>
      <c r="B30" s="16" t="s">
        <v>84</v>
      </c>
      <c r="C30" s="8">
        <v>2533.0999927520747</v>
      </c>
      <c r="D30" s="8">
        <v>3846.1199970245343</v>
      </c>
      <c r="E30" s="8">
        <v>3946.1199970245343</v>
      </c>
      <c r="F30" s="8">
        <v>5129.5386240911339</v>
      </c>
      <c r="G30" s="8">
        <v>5129.5385740949041</v>
      </c>
      <c r="H30" s="8">
        <v>5329.5386241001652</v>
      </c>
      <c r="I30" s="8">
        <v>5329.5386241116557</v>
      </c>
      <c r="J30" s="8">
        <v>6024.6197741217147</v>
      </c>
      <c r="K30" s="8">
        <v>6024.619774128616</v>
      </c>
      <c r="L30" s="8">
        <v>6024.6197741384949</v>
      </c>
      <c r="M30" s="8">
        <v>5974.6197741537853</v>
      </c>
      <c r="N30" s="8">
        <v>5974.6197741985052</v>
      </c>
      <c r="O30" s="8">
        <v>5974.6197742249551</v>
      </c>
      <c r="P30" s="8">
        <v>5974.6197745146947</v>
      </c>
      <c r="Q30" s="8">
        <v>5909.6197745852951</v>
      </c>
      <c r="R30" s="8">
        <v>5909.6198296162656</v>
      </c>
      <c r="S30" s="8">
        <v>5909.6198297572155</v>
      </c>
      <c r="T30" s="8">
        <v>5859.6198299632542</v>
      </c>
      <c r="U30" s="8">
        <v>5859.6198883587349</v>
      </c>
      <c r="V30" s="8">
        <v>5832.0198882271652</v>
      </c>
      <c r="W30" s="8">
        <v>5282.0199616160553</v>
      </c>
      <c r="X30" s="8">
        <v>5182.0199064223452</v>
      </c>
      <c r="Y30" s="8">
        <v>5081.7000764742916</v>
      </c>
      <c r="Z30" s="8">
        <v>4098.2819248058213</v>
      </c>
      <c r="AA30" s="8">
        <v>4098.2820700996208</v>
      </c>
    </row>
    <row r="31" spans="1:27">
      <c r="A31" s="16" t="s">
        <v>23</v>
      </c>
      <c r="B31" s="16" t="s">
        <v>187</v>
      </c>
      <c r="C31" s="8">
        <v>240</v>
      </c>
      <c r="D31" s="8">
        <v>240</v>
      </c>
      <c r="E31" s="8">
        <v>240</v>
      </c>
      <c r="F31" s="8">
        <v>3090</v>
      </c>
      <c r="G31" s="8">
        <v>3090</v>
      </c>
      <c r="H31" s="8">
        <v>3090</v>
      </c>
      <c r="I31" s="8">
        <v>3090</v>
      </c>
      <c r="J31" s="8">
        <v>3090.00010090462</v>
      </c>
      <c r="K31" s="8">
        <v>3090.0001009050602</v>
      </c>
      <c r="L31" s="8">
        <v>3090.0001009053699</v>
      </c>
      <c r="M31" s="8">
        <v>3090.0001009057451</v>
      </c>
      <c r="N31" s="8">
        <v>3090.0001009061962</v>
      </c>
      <c r="O31" s="8">
        <v>3090.0001009063999</v>
      </c>
      <c r="P31" s="8">
        <v>3090.0001009067</v>
      </c>
      <c r="Q31" s="8">
        <v>3090.0001009070302</v>
      </c>
      <c r="R31" s="8">
        <v>3090.00010090756</v>
      </c>
      <c r="S31" s="8">
        <v>3090.0001009081752</v>
      </c>
      <c r="T31" s="8">
        <v>3090.0001009090502</v>
      </c>
      <c r="U31" s="8">
        <v>3090.0001009102498</v>
      </c>
      <c r="V31" s="8">
        <v>3090.0001009109201</v>
      </c>
      <c r="W31" s="8">
        <v>3090.0001009121402</v>
      </c>
      <c r="X31" s="8">
        <v>3090.0001009129601</v>
      </c>
      <c r="Y31" s="8">
        <v>3090.0001009142602</v>
      </c>
      <c r="Z31" s="8">
        <v>3090.0001009155999</v>
      </c>
      <c r="AA31" s="8">
        <v>3090.0001009180701</v>
      </c>
    </row>
    <row r="32" spans="1:27">
      <c r="A32" s="16" t="s">
        <v>23</v>
      </c>
      <c r="B32" s="16" t="s">
        <v>15</v>
      </c>
      <c r="C32" s="8">
        <v>212.69999694824199</v>
      </c>
      <c r="D32" s="8">
        <v>287.33999633789</v>
      </c>
      <c r="E32" s="8">
        <v>379.26998901367102</v>
      </c>
      <c r="F32" s="8">
        <v>509.92999267578102</v>
      </c>
      <c r="G32" s="8">
        <v>631.03997802734295</v>
      </c>
      <c r="H32" s="8">
        <v>766.259971618652</v>
      </c>
      <c r="I32" s="8">
        <v>926.27001953125</v>
      </c>
      <c r="J32" s="8">
        <v>1103.119979858398</v>
      </c>
      <c r="K32" s="8">
        <v>1277.5900421142569</v>
      </c>
      <c r="L32" s="8">
        <v>1478.98999023437</v>
      </c>
      <c r="M32" s="8">
        <v>1734.84997558593</v>
      </c>
      <c r="N32" s="8">
        <v>2020.5200500488249</v>
      </c>
      <c r="O32" s="8">
        <v>2347.580017089841</v>
      </c>
      <c r="P32" s="8">
        <v>2703.2099609374973</v>
      </c>
      <c r="Q32" s="8">
        <v>3090.0299682617178</v>
      </c>
      <c r="R32" s="8">
        <v>3504.55004882812</v>
      </c>
      <c r="S32" s="8">
        <v>3958.0899658203098</v>
      </c>
      <c r="T32" s="8">
        <v>4435.9299316406195</v>
      </c>
      <c r="U32" s="8">
        <v>4945.2000732421802</v>
      </c>
      <c r="V32" s="8">
        <v>5471.8898925781195</v>
      </c>
      <c r="W32" s="8">
        <v>6021.6599121093695</v>
      </c>
      <c r="X32" s="8">
        <v>6591.18017578125</v>
      </c>
      <c r="Y32" s="8">
        <v>7184.9099121093695</v>
      </c>
      <c r="Z32" s="8">
        <v>7803.1799316406195</v>
      </c>
      <c r="AA32" s="8">
        <v>8115.0002441406195</v>
      </c>
    </row>
    <row r="33" spans="1:27">
      <c r="A33" s="77" t="s">
        <v>83</v>
      </c>
      <c r="B33" s="77"/>
      <c r="C33" s="70">
        <v>25289.851968765252</v>
      </c>
      <c r="D33" s="70">
        <v>29408.351984024033</v>
      </c>
      <c r="E33" s="70">
        <v>26383.404771390844</v>
      </c>
      <c r="F33" s="70">
        <v>35698.845155176612</v>
      </c>
      <c r="G33" s="70">
        <v>36738.955090535434</v>
      </c>
      <c r="H33" s="70">
        <v>37174.975137188856</v>
      </c>
      <c r="I33" s="70">
        <v>37334.985185115984</v>
      </c>
      <c r="J33" s="70">
        <v>37766.662476577709</v>
      </c>
      <c r="K33" s="70">
        <v>37941.132538863021</v>
      </c>
      <c r="L33" s="70">
        <v>38142.532487042656</v>
      </c>
      <c r="M33" s="70">
        <v>38574.488817838246</v>
      </c>
      <c r="N33" s="70">
        <v>41248.872517947413</v>
      </c>
      <c r="O33" s="70">
        <v>41401.914130705656</v>
      </c>
      <c r="P33" s="70">
        <v>41877.031738909522</v>
      </c>
      <c r="Q33" s="70">
        <v>41988.144697141426</v>
      </c>
      <c r="R33" s="70">
        <v>43961.84891980511</v>
      </c>
      <c r="S33" s="70">
        <v>46314.090569114356</v>
      </c>
      <c r="T33" s="70">
        <v>48824.994691175758</v>
      </c>
      <c r="U33" s="70">
        <v>49298.817015772787</v>
      </c>
      <c r="V33" s="70">
        <v>50257.714618950864</v>
      </c>
      <c r="W33" s="70">
        <v>52269.55189429762</v>
      </c>
      <c r="X33" s="70">
        <v>53271.730857808754</v>
      </c>
      <c r="Y33" s="70">
        <v>53319.140764494616</v>
      </c>
      <c r="Z33" s="70">
        <v>52246.602625512955</v>
      </c>
      <c r="AA33" s="70">
        <v>52442.57527302736</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5645.5519628912498</v>
      </c>
      <c r="F36" s="8">
        <v>3055.5528287246198</v>
      </c>
      <c r="G36" s="8">
        <v>3055.5526787149697</v>
      </c>
      <c r="H36" s="8">
        <v>3012.8278187006299</v>
      </c>
      <c r="I36" s="8">
        <v>3012.8278186889402</v>
      </c>
      <c r="J36" s="8">
        <v>3012.8278186774796</v>
      </c>
      <c r="K36" s="8">
        <v>2279.5520228637502</v>
      </c>
      <c r="L36" s="8">
        <v>1972.4202428615602</v>
      </c>
      <c r="M36" s="8">
        <v>1853.5522447479102</v>
      </c>
      <c r="N36" s="8">
        <v>1403.5522747247901</v>
      </c>
      <c r="O36" s="8">
        <v>1403.5522747283101</v>
      </c>
      <c r="P36" s="8">
        <v>1403.5522747236002</v>
      </c>
      <c r="Q36" s="8">
        <v>744.00005565943002</v>
      </c>
      <c r="R36" s="8">
        <v>1.15642266E-4</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1.0360362999999999E-4</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2471.5</v>
      </c>
      <c r="H40" s="8">
        <v>2471.5</v>
      </c>
      <c r="I40" s="8">
        <v>2471.5</v>
      </c>
      <c r="J40" s="8">
        <v>2048</v>
      </c>
      <c r="K40" s="8">
        <v>1931</v>
      </c>
      <c r="L40" s="8">
        <v>1931</v>
      </c>
      <c r="M40" s="8">
        <v>1931</v>
      </c>
      <c r="N40" s="8">
        <v>1931.0001238197999</v>
      </c>
      <c r="O40" s="8">
        <v>1931.00012382313</v>
      </c>
      <c r="P40" s="8">
        <v>1947.61015</v>
      </c>
      <c r="Q40" s="8">
        <v>1947.61015</v>
      </c>
      <c r="R40" s="8">
        <v>1947.61015</v>
      </c>
      <c r="S40" s="8">
        <v>1947.61015</v>
      </c>
      <c r="T40" s="8">
        <v>1947.61015</v>
      </c>
      <c r="U40" s="8">
        <v>2258.6612999999998</v>
      </c>
      <c r="V40" s="8">
        <v>2258.6612999999998</v>
      </c>
      <c r="W40" s="8">
        <v>3151.3989999999999</v>
      </c>
      <c r="X40" s="8">
        <v>3151.3989999999999</v>
      </c>
      <c r="Y40" s="8">
        <v>4279.9032999999999</v>
      </c>
      <c r="Z40" s="8">
        <v>3760.9032999999999</v>
      </c>
      <c r="AA40" s="8">
        <v>3414.9032999999999</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2624.4080238342262</v>
      </c>
      <c r="E43" s="8">
        <v>3130.6180305480921</v>
      </c>
      <c r="F43" s="8">
        <v>6410.4646705480918</v>
      </c>
      <c r="G43" s="8">
        <v>6410.4646705480918</v>
      </c>
      <c r="H43" s="8">
        <v>6410.4646705480918</v>
      </c>
      <c r="I43" s="8">
        <v>6410.4647305480921</v>
      </c>
      <c r="J43" s="8">
        <v>7101.5891305480918</v>
      </c>
      <c r="K43" s="8">
        <v>7842.6909405480919</v>
      </c>
      <c r="L43" s="8">
        <v>7842.6909405480919</v>
      </c>
      <c r="M43" s="8">
        <v>8773.8615905480929</v>
      </c>
      <c r="N43" s="8">
        <v>9913.450967537372</v>
      </c>
      <c r="O43" s="8">
        <v>9913.4510675763231</v>
      </c>
      <c r="P43" s="8">
        <v>10313.439111440632</v>
      </c>
      <c r="Q43" s="8">
        <v>10313.439316105752</v>
      </c>
      <c r="R43" s="8">
        <v>12835.172711683312</v>
      </c>
      <c r="S43" s="8">
        <v>12969.807011897397</v>
      </c>
      <c r="T43" s="8">
        <v>13470.761786666479</v>
      </c>
      <c r="U43" s="8">
        <v>13957.244872345516</v>
      </c>
      <c r="V43" s="8">
        <v>13957.244872514342</v>
      </c>
      <c r="W43" s="8">
        <v>14679.847294169142</v>
      </c>
      <c r="X43" s="8">
        <v>14679.847294252415</v>
      </c>
      <c r="Y43" s="8">
        <v>14530.047501811772</v>
      </c>
      <c r="Z43" s="8">
        <v>14080.047768570041</v>
      </c>
      <c r="AA43" s="8">
        <v>14080.047768711394</v>
      </c>
    </row>
    <row r="44" spans="1:27">
      <c r="A44" s="16" t="s">
        <v>24</v>
      </c>
      <c r="B44" s="16" t="s">
        <v>8</v>
      </c>
      <c r="C44" s="8">
        <v>4751.7649803161576</v>
      </c>
      <c r="D44" s="8">
        <v>5909.3649864196732</v>
      </c>
      <c r="E44" s="8">
        <v>6478.1649894714301</v>
      </c>
      <c r="F44" s="8">
        <v>7359.1651182248997</v>
      </c>
      <c r="G44" s="8">
        <v>7359.1651182269898</v>
      </c>
      <c r="H44" s="8">
        <v>7359.1651182311998</v>
      </c>
      <c r="I44" s="8">
        <v>7359.1651182350997</v>
      </c>
      <c r="J44" s="8">
        <v>7359.1651182424303</v>
      </c>
      <c r="K44" s="8">
        <v>7359.1651182661799</v>
      </c>
      <c r="L44" s="8">
        <v>7655.1083517277993</v>
      </c>
      <c r="M44" s="8">
        <v>7709.9667643220655</v>
      </c>
      <c r="N44" s="8">
        <v>11692.394290535789</v>
      </c>
      <c r="O44" s="8">
        <v>11692.39441806686</v>
      </c>
      <c r="P44" s="8">
        <v>11692.394418524169</v>
      </c>
      <c r="Q44" s="8">
        <v>13413.12298882448</v>
      </c>
      <c r="R44" s="8">
        <v>13413.122988909479</v>
      </c>
      <c r="S44" s="8">
        <v>14257.447790559629</v>
      </c>
      <c r="T44" s="8">
        <v>15708.958299477699</v>
      </c>
      <c r="U44" s="8">
        <v>15860.431110870779</v>
      </c>
      <c r="V44" s="8">
        <v>15828.327111888404</v>
      </c>
      <c r="W44" s="8">
        <v>20046.50591387922</v>
      </c>
      <c r="X44" s="8">
        <v>19936.105912462117</v>
      </c>
      <c r="Y44" s="8">
        <v>20656.471644979858</v>
      </c>
      <c r="Z44" s="8">
        <v>20353.266944627452</v>
      </c>
      <c r="AA44" s="8">
        <v>20154.669944554164</v>
      </c>
    </row>
    <row r="45" spans="1:27">
      <c r="A45" s="16" t="s">
        <v>24</v>
      </c>
      <c r="B45" s="16" t="s">
        <v>84</v>
      </c>
      <c r="C45" s="8">
        <v>2416.8600006103511</v>
      </c>
      <c r="D45" s="8">
        <v>3106.8600006103511</v>
      </c>
      <c r="E45" s="8">
        <v>3506.8600006103511</v>
      </c>
      <c r="F45" s="8">
        <v>5667.3684121455917</v>
      </c>
      <c r="G45" s="8">
        <v>5667.3683421473115</v>
      </c>
      <c r="H45" s="8">
        <v>5667.3684121503511</v>
      </c>
      <c r="I45" s="8">
        <v>5667.3684121558117</v>
      </c>
      <c r="J45" s="8">
        <v>5667.3683421593514</v>
      </c>
      <c r="K45" s="8">
        <v>5667.3684121615715</v>
      </c>
      <c r="L45" s="8">
        <v>5667.3683421641317</v>
      </c>
      <c r="M45" s="8">
        <v>5667.3684121692013</v>
      </c>
      <c r="N45" s="8">
        <v>5667.3684121826518</v>
      </c>
      <c r="O45" s="8">
        <v>5567.3684121927718</v>
      </c>
      <c r="P45" s="8">
        <v>5567.3684122072518</v>
      </c>
      <c r="Q45" s="8">
        <v>5567.3684122206214</v>
      </c>
      <c r="R45" s="8">
        <v>6229.5272522518208</v>
      </c>
      <c r="S45" s="8">
        <v>6179.5272522850919</v>
      </c>
      <c r="T45" s="8">
        <v>6179.5272523123513</v>
      </c>
      <c r="U45" s="8">
        <v>5979.5272523773219</v>
      </c>
      <c r="V45" s="8">
        <v>5429.5272524387019</v>
      </c>
      <c r="W45" s="8">
        <v>6844.5247320079015</v>
      </c>
      <c r="X45" s="8">
        <v>6544.5243344672508</v>
      </c>
      <c r="Y45" s="8">
        <v>7402.0527353587458</v>
      </c>
      <c r="Z45" s="8">
        <v>5095.5458644256851</v>
      </c>
      <c r="AA45" s="8">
        <v>5294.9090532581449</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84.949996948242102</v>
      </c>
      <c r="D47" s="8">
        <v>122.33000183105401</v>
      </c>
      <c r="E47" s="8">
        <v>171.89999389648401</v>
      </c>
      <c r="F47" s="8">
        <v>259.29998779296801</v>
      </c>
      <c r="G47" s="8">
        <v>341.17998695373473</v>
      </c>
      <c r="H47" s="8">
        <v>435.5500068664544</v>
      </c>
      <c r="I47" s="8">
        <v>545.05000305175781</v>
      </c>
      <c r="J47" s="8">
        <v>674.96002197265602</v>
      </c>
      <c r="K47" s="8">
        <v>823.52999877929597</v>
      </c>
      <c r="L47" s="8">
        <v>995.13000488281205</v>
      </c>
      <c r="M47" s="8">
        <v>1191.700012207031</v>
      </c>
      <c r="N47" s="8">
        <v>1411.1099548339839</v>
      </c>
      <c r="O47" s="8">
        <v>1663.3899536132781</v>
      </c>
      <c r="P47" s="8">
        <v>1937.5599975585881</v>
      </c>
      <c r="Q47" s="8">
        <v>2226.80004882812</v>
      </c>
      <c r="R47" s="8">
        <v>2538.4099731445313</v>
      </c>
      <c r="S47" s="8">
        <v>2879.8699340820281</v>
      </c>
      <c r="T47" s="8">
        <v>3246.150024414057</v>
      </c>
      <c r="U47" s="8">
        <v>3635.10009765625</v>
      </c>
      <c r="V47" s="8">
        <v>4037.8299560546802</v>
      </c>
      <c r="W47" s="8">
        <v>4453.37011718749</v>
      </c>
      <c r="X47" s="8">
        <v>4891.0599365234302</v>
      </c>
      <c r="Y47" s="8">
        <v>5348.5900878906195</v>
      </c>
      <c r="Z47" s="8">
        <v>5818.10009765625</v>
      </c>
      <c r="AA47" s="8">
        <v>6060.6799316406195</v>
      </c>
    </row>
    <row r="48" spans="1:27">
      <c r="A48" s="77" t="s">
        <v>83</v>
      </c>
      <c r="B48" s="77"/>
      <c r="C48" s="70">
        <v>22560.78299713134</v>
      </c>
      <c r="D48" s="70">
        <v>24445.763008117669</v>
      </c>
      <c r="E48" s="70">
        <v>23606.894972839971</v>
      </c>
      <c r="F48" s="70">
        <v>27825.651012858536</v>
      </c>
      <c r="G48" s="70">
        <v>27907.530792013458</v>
      </c>
      <c r="H48" s="70">
        <v>27959.176021919087</v>
      </c>
      <c r="I48" s="70">
        <v>28068.676078102064</v>
      </c>
      <c r="J48" s="70">
        <v>28466.210427022372</v>
      </c>
      <c r="K48" s="70">
        <v>28505.606488041252</v>
      </c>
      <c r="L48" s="70">
        <v>30664.017877606759</v>
      </c>
      <c r="M48" s="70">
        <v>31342.749019416664</v>
      </c>
      <c r="N48" s="70">
        <v>36234.176019056751</v>
      </c>
      <c r="O48" s="70">
        <v>36386.45624542304</v>
      </c>
      <c r="P48" s="70">
        <v>36932.824365980116</v>
      </c>
      <c r="Q48" s="70">
        <v>38283.240973164277</v>
      </c>
      <c r="R48" s="70">
        <v>41034.743193157286</v>
      </c>
      <c r="S48" s="70">
        <v>42305.162140350032</v>
      </c>
      <c r="T48" s="70">
        <v>44623.907514396458</v>
      </c>
      <c r="U48" s="70">
        <v>45761.864634775746</v>
      </c>
      <c r="V48" s="70">
        <v>44937.990494422003</v>
      </c>
      <c r="W48" s="70">
        <v>52358.047058769633</v>
      </c>
      <c r="X48" s="70">
        <v>52385.336479231089</v>
      </c>
      <c r="Y48" s="70">
        <v>55399.465271566871</v>
      </c>
      <c r="Z48" s="70">
        <v>52290.263976805305</v>
      </c>
      <c r="AA48" s="70">
        <v>51975.610103293831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4275</v>
      </c>
      <c r="E52" s="8">
        <v>2824.9999400000002</v>
      </c>
      <c r="F52" s="8">
        <v>580</v>
      </c>
      <c r="G52" s="8">
        <v>380.85602</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1900</v>
      </c>
      <c r="F55" s="8">
        <v>1900</v>
      </c>
      <c r="G55" s="8">
        <v>1900</v>
      </c>
      <c r="H55" s="8">
        <v>1900</v>
      </c>
      <c r="I55" s="8">
        <v>1900</v>
      </c>
      <c r="J55" s="8">
        <v>1730</v>
      </c>
      <c r="K55" s="8">
        <v>1730</v>
      </c>
      <c r="L55" s="8">
        <v>2620.7404999999999</v>
      </c>
      <c r="M55" s="8">
        <v>2620.7404999999999</v>
      </c>
      <c r="N55" s="8">
        <v>2780.7318</v>
      </c>
      <c r="O55" s="8">
        <v>2780.7318</v>
      </c>
      <c r="P55" s="8">
        <v>2340.7318</v>
      </c>
      <c r="Q55" s="8">
        <v>2340.7318</v>
      </c>
      <c r="R55" s="8">
        <v>4282.3523000000005</v>
      </c>
      <c r="S55" s="8">
        <v>4188.3523000000005</v>
      </c>
      <c r="T55" s="8">
        <v>4395.8860000000004</v>
      </c>
      <c r="U55" s="8">
        <v>4395.8860000000004</v>
      </c>
      <c r="V55" s="8">
        <v>4395.8860000000004</v>
      </c>
      <c r="W55" s="8">
        <v>4395.8860000000004</v>
      </c>
      <c r="X55" s="8">
        <v>3811.886</v>
      </c>
      <c r="Y55" s="8">
        <v>3811.886</v>
      </c>
      <c r="Z55" s="8">
        <v>3811.886</v>
      </c>
      <c r="AA55" s="8">
        <v>4726.174</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5416.2599945068323</v>
      </c>
      <c r="E58" s="8">
        <v>5916.259934506832</v>
      </c>
      <c r="F58" s="8">
        <v>8660.4997446505331</v>
      </c>
      <c r="G58" s="8">
        <v>8863.7597391602176</v>
      </c>
      <c r="H58" s="8">
        <v>9363.7597391646977</v>
      </c>
      <c r="I58" s="8">
        <v>10030.759739179337</v>
      </c>
      <c r="J58" s="8">
        <v>11060.693561702772</v>
      </c>
      <c r="K58" s="8">
        <v>13490.879174621383</v>
      </c>
      <c r="L58" s="8">
        <v>14490.879174624188</v>
      </c>
      <c r="M58" s="8">
        <v>15490.879174629337</v>
      </c>
      <c r="N58" s="8">
        <v>16423.6791776924</v>
      </c>
      <c r="O58" s="8">
        <v>17003.678997712064</v>
      </c>
      <c r="P58" s="8">
        <v>18003.679077734916</v>
      </c>
      <c r="Q58" s="8">
        <v>17715.379082337593</v>
      </c>
      <c r="R58" s="8">
        <v>17715.379224716151</v>
      </c>
      <c r="S58" s="8">
        <v>18350.86632132209</v>
      </c>
      <c r="T58" s="8">
        <v>18556.604418351795</v>
      </c>
      <c r="U58" s="8">
        <v>18522.627931609346</v>
      </c>
      <c r="V58" s="8">
        <v>17957.136731863229</v>
      </c>
      <c r="W58" s="8">
        <v>19019.012082620517</v>
      </c>
      <c r="X58" s="8">
        <v>18974.589472057211</v>
      </c>
      <c r="Y58" s="8">
        <v>18974.589472137315</v>
      </c>
      <c r="Z58" s="8">
        <v>18316.489488989515</v>
      </c>
      <c r="AA58" s="8">
        <v>18258.889490576905</v>
      </c>
    </row>
    <row r="59" spans="1:27">
      <c r="A59" s="16" t="s">
        <v>25</v>
      </c>
      <c r="B59" s="16" t="s">
        <v>8</v>
      </c>
      <c r="C59" s="8">
        <v>1359.9500045776354</v>
      </c>
      <c r="D59" s="8">
        <v>3564.3830070495574</v>
      </c>
      <c r="E59" s="8">
        <v>4156.9230232238724</v>
      </c>
      <c r="F59" s="8">
        <v>4517.4029232238727</v>
      </c>
      <c r="G59" s="8">
        <v>4517.4029232238727</v>
      </c>
      <c r="H59" s="8">
        <v>4517.4029232238727</v>
      </c>
      <c r="I59" s="8">
        <v>4517.4029232238727</v>
      </c>
      <c r="J59" s="8">
        <v>4517.4029232238727</v>
      </c>
      <c r="K59" s="8">
        <v>6227.8983184982626</v>
      </c>
      <c r="L59" s="8">
        <v>6227.8983185039033</v>
      </c>
      <c r="M59" s="8">
        <v>6227.8983185107518</v>
      </c>
      <c r="N59" s="8">
        <v>6227.8983185251382</v>
      </c>
      <c r="O59" s="8">
        <v>6227.8983185381367</v>
      </c>
      <c r="P59" s="8">
        <v>6227.8983185590023</v>
      </c>
      <c r="Q59" s="8">
        <v>6227.8983185883881</v>
      </c>
      <c r="R59" s="8">
        <v>6227.8983187360118</v>
      </c>
      <c r="S59" s="8">
        <v>6227.8983188290422</v>
      </c>
      <c r="T59" s="8">
        <v>6227.8983460120635</v>
      </c>
      <c r="U59" s="8">
        <v>6117.4183769848387</v>
      </c>
      <c r="V59" s="8">
        <v>6086.3153764206199</v>
      </c>
      <c r="W59" s="8">
        <v>6130.6249814959438</v>
      </c>
      <c r="X59" s="8">
        <v>6130.6249817775297</v>
      </c>
      <c r="Y59" s="8">
        <v>5972.6449814341368</v>
      </c>
      <c r="Z59" s="8">
        <v>5575.1949846369553</v>
      </c>
      <c r="AA59" s="8">
        <v>5482.6349872031606</v>
      </c>
    </row>
    <row r="60" spans="1:27">
      <c r="A60" s="16" t="s">
        <v>25</v>
      </c>
      <c r="B60" s="16" t="s">
        <v>84</v>
      </c>
      <c r="C60" s="8">
        <v>2049.8000011444078</v>
      </c>
      <c r="D60" s="8">
        <v>3753.7900028228746</v>
      </c>
      <c r="E60" s="8">
        <v>4827.5399875640851</v>
      </c>
      <c r="F60" s="8">
        <v>8709.6128044862853</v>
      </c>
      <c r="G60" s="8">
        <v>8709.6128044875841</v>
      </c>
      <c r="H60" s="8">
        <v>8709.6128044889647</v>
      </c>
      <c r="I60" s="8">
        <v>8709.6128044931247</v>
      </c>
      <c r="J60" s="8">
        <v>8654.282804576078</v>
      </c>
      <c r="K60" s="8">
        <v>9657.3100990298281</v>
      </c>
      <c r="L60" s="8">
        <v>9657.3100990309777</v>
      </c>
      <c r="M60" s="8">
        <v>9657.3100990328476</v>
      </c>
      <c r="N60" s="8">
        <v>9657.3100990353469</v>
      </c>
      <c r="O60" s="8">
        <v>9652.3100990368785</v>
      </c>
      <c r="P60" s="8">
        <v>9652.3100990409785</v>
      </c>
      <c r="Q60" s="8">
        <v>9652.3100990442272</v>
      </c>
      <c r="R60" s="8">
        <v>9352.3100990512976</v>
      </c>
      <c r="S60" s="8">
        <v>9352.3100990547773</v>
      </c>
      <c r="T60" s="8">
        <v>9152.2400917359901</v>
      </c>
      <c r="U60" s="8">
        <v>8952.2400917431805</v>
      </c>
      <c r="V60" s="8">
        <v>8852.2400917480609</v>
      </c>
      <c r="W60" s="8">
        <v>8362.2400917561608</v>
      </c>
      <c r="X60" s="8">
        <v>8262.2398730569803</v>
      </c>
      <c r="Y60" s="8">
        <v>8262.2398155394621</v>
      </c>
      <c r="Z60" s="8">
        <v>4360.1679030516698</v>
      </c>
      <c r="AA60" s="8">
        <v>3760.1679568841801</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114.059997558593</v>
      </c>
      <c r="D62" s="8">
        <v>160.27999877929599</v>
      </c>
      <c r="E62" s="8">
        <v>216.5</v>
      </c>
      <c r="F62" s="8">
        <v>316.69000244140602</v>
      </c>
      <c r="G62" s="8">
        <v>408.63001060485823</v>
      </c>
      <c r="H62" s="8">
        <v>514.71000289916947</v>
      </c>
      <c r="I62" s="8">
        <v>637.18997955322186</v>
      </c>
      <c r="J62" s="8">
        <v>779.40998840331906</v>
      </c>
      <c r="K62" s="8">
        <v>931.30001831054608</v>
      </c>
      <c r="L62" s="8">
        <v>1109.9199829101551</v>
      </c>
      <c r="M62" s="8">
        <v>1323.1300354003899</v>
      </c>
      <c r="N62" s="8">
        <v>1566.3199768066349</v>
      </c>
      <c r="O62" s="8">
        <v>1838.15002441406</v>
      </c>
      <c r="P62" s="8">
        <v>2136.809997558591</v>
      </c>
      <c r="Q62" s="8">
        <v>2453.2900390625</v>
      </c>
      <c r="R62" s="8">
        <v>2794.9199829101481</v>
      </c>
      <c r="S62" s="8">
        <v>3172.30004882812</v>
      </c>
      <c r="T62" s="8">
        <v>3574.4798583984302</v>
      </c>
      <c r="U62" s="8">
        <v>4004.3798828125</v>
      </c>
      <c r="V62" s="8">
        <v>4454.77001953124</v>
      </c>
      <c r="W62" s="8">
        <v>4925.06005859375</v>
      </c>
      <c r="X62" s="8">
        <v>5419.1701660156195</v>
      </c>
      <c r="Y62" s="8">
        <v>5938.1101074218695</v>
      </c>
      <c r="Z62" s="8">
        <v>6482.06005859374</v>
      </c>
      <c r="AA62" s="8">
        <v>6787.1198730468695</v>
      </c>
    </row>
    <row r="63" spans="1:27">
      <c r="A63" s="77" t="s">
        <v>83</v>
      </c>
      <c r="B63" s="77"/>
      <c r="C63" s="70">
        <v>18290.58998680114</v>
      </c>
      <c r="D63" s="70">
        <v>21848.732992172234</v>
      </c>
      <c r="E63" s="70">
        <v>22621.24287430846</v>
      </c>
      <c r="F63" s="70">
        <v>27463.225463815768</v>
      </c>
      <c r="G63" s="70">
        <v>27559.281486490203</v>
      </c>
      <c r="H63" s="70">
        <v>27784.505458790372</v>
      </c>
      <c r="I63" s="70">
        <v>28573.985435463226</v>
      </c>
      <c r="J63" s="70">
        <v>29520.809266919714</v>
      </c>
      <c r="K63" s="70">
        <v>34816.407599473692</v>
      </c>
      <c r="L63" s="70">
        <v>36885.768064082898</v>
      </c>
      <c r="M63" s="70">
        <v>38098.978116586994</v>
      </c>
      <c r="N63" s="70">
        <v>39434.95936107319</v>
      </c>
      <c r="O63" s="70">
        <v>40281.789228714813</v>
      </c>
      <c r="P63" s="70">
        <v>40640.449281907167</v>
      </c>
      <c r="Q63" s="70">
        <v>40668.62932804638</v>
      </c>
      <c r="R63" s="70">
        <v>42651.879914427278</v>
      </c>
      <c r="S63" s="70">
        <v>43570.747077047694</v>
      </c>
      <c r="T63" s="70">
        <v>44186.128703511953</v>
      </c>
      <c r="U63" s="70">
        <v>44271.572272163539</v>
      </c>
      <c r="V63" s="70">
        <v>44025.368208576823</v>
      </c>
      <c r="W63" s="70">
        <v>45111.843203480043</v>
      </c>
      <c r="X63" s="70">
        <v>44877.530481921007</v>
      </c>
      <c r="Y63" s="70">
        <v>45238.490365546451</v>
      </c>
      <c r="Z63" s="70">
        <v>40824.81842428555</v>
      </c>
      <c r="AA63" s="70">
        <v>41294.006296724787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809.23947923706032</v>
      </c>
      <c r="O70" s="8">
        <v>809.23947923706032</v>
      </c>
      <c r="P70" s="8">
        <v>809.23947923706032</v>
      </c>
      <c r="Q70" s="8">
        <v>809.23947923706032</v>
      </c>
      <c r="R70" s="8">
        <v>809.23947923706032</v>
      </c>
      <c r="S70" s="8">
        <v>809.23947923706032</v>
      </c>
      <c r="T70" s="8">
        <v>820.90522423706034</v>
      </c>
      <c r="U70" s="8">
        <v>783.14841923706035</v>
      </c>
      <c r="V70" s="8">
        <v>783.14841923706035</v>
      </c>
      <c r="W70" s="8">
        <v>629.14841923706035</v>
      </c>
      <c r="X70" s="8">
        <v>629.14841923706035</v>
      </c>
      <c r="Y70" s="8">
        <v>629.14841923706035</v>
      </c>
      <c r="Z70" s="8">
        <v>629.14841923706035</v>
      </c>
      <c r="AA70" s="8">
        <v>733.32901923706049</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3052.0099983215282</v>
      </c>
      <c r="E73" s="8">
        <v>3052.0099983215282</v>
      </c>
      <c r="F73" s="8">
        <v>3396.2263535723928</v>
      </c>
      <c r="G73" s="8">
        <v>3330.2263535750976</v>
      </c>
      <c r="H73" s="8">
        <v>3239.4763535801881</v>
      </c>
      <c r="I73" s="8">
        <v>3239.4763535918842</v>
      </c>
      <c r="J73" s="8">
        <v>3107.7764077012057</v>
      </c>
      <c r="K73" s="8">
        <v>3107.7764077464963</v>
      </c>
      <c r="L73" s="8">
        <v>2839.8765176461875</v>
      </c>
      <c r="M73" s="8">
        <v>2918.9603753989504</v>
      </c>
      <c r="N73" s="8">
        <v>4297.0113428536606</v>
      </c>
      <c r="O73" s="8">
        <v>4269.9321283509307</v>
      </c>
      <c r="P73" s="8">
        <v>4034.8369991399804</v>
      </c>
      <c r="Q73" s="8">
        <v>4018.0961657446105</v>
      </c>
      <c r="R73" s="8">
        <v>4206.6956083639907</v>
      </c>
      <c r="S73" s="8">
        <v>4238.5179585064097</v>
      </c>
      <c r="T73" s="8">
        <v>4028.1422079904851</v>
      </c>
      <c r="U73" s="8">
        <v>4516.3994618271699</v>
      </c>
      <c r="V73" s="8">
        <v>4303.9994605414104</v>
      </c>
      <c r="W73" s="8">
        <v>4779.1202521403793</v>
      </c>
      <c r="X73" s="8">
        <v>4859.887293777917</v>
      </c>
      <c r="Y73" s="8">
        <v>4650.8873329656917</v>
      </c>
      <c r="Z73" s="8">
        <v>4447.3873332054009</v>
      </c>
      <c r="AA73" s="8">
        <v>4447.3873333170359</v>
      </c>
    </row>
    <row r="74" spans="1:27">
      <c r="A74" s="16" t="s">
        <v>26</v>
      </c>
      <c r="B74" s="16" t="s">
        <v>8</v>
      </c>
      <c r="C74" s="8">
        <v>682.98999595642067</v>
      </c>
      <c r="D74" s="8">
        <v>938.7499904632557</v>
      </c>
      <c r="E74" s="8">
        <v>938.7499904632557</v>
      </c>
      <c r="F74" s="8">
        <v>1504.7330891785259</v>
      </c>
      <c r="G74" s="8">
        <v>1504.7330891827157</v>
      </c>
      <c r="H74" s="8">
        <v>1498.6130893036807</v>
      </c>
      <c r="I74" s="8">
        <v>1498.6130893103068</v>
      </c>
      <c r="J74" s="8">
        <v>1498.6130893188067</v>
      </c>
      <c r="K74" s="8">
        <v>1498.6130893318566</v>
      </c>
      <c r="L74" s="8">
        <v>1498.6130893524617</v>
      </c>
      <c r="M74" s="8">
        <v>1498.6130893789666</v>
      </c>
      <c r="N74" s="8">
        <v>1777.2738336955963</v>
      </c>
      <c r="O74" s="8">
        <v>1777.2738337357468</v>
      </c>
      <c r="P74" s="8">
        <v>1777.2738338289664</v>
      </c>
      <c r="Q74" s="8">
        <v>1777.2738366318417</v>
      </c>
      <c r="R74" s="8">
        <v>2274.5059397423461</v>
      </c>
      <c r="S74" s="8">
        <v>2274.5059401234562</v>
      </c>
      <c r="T74" s="8">
        <v>3740.428995823816</v>
      </c>
      <c r="U74" s="8">
        <v>3470.4289959479061</v>
      </c>
      <c r="V74" s="8">
        <v>3452.0489958952553</v>
      </c>
      <c r="W74" s="8">
        <v>3452.0489962000452</v>
      </c>
      <c r="X74" s="8">
        <v>3372.8489994171232</v>
      </c>
      <c r="Y74" s="8">
        <v>3372.849099867743</v>
      </c>
      <c r="Z74" s="8">
        <v>3264.849100143033</v>
      </c>
      <c r="AA74" s="8">
        <v>3264.8491003240429</v>
      </c>
    </row>
    <row r="75" spans="1:27">
      <c r="A75" s="16" t="s">
        <v>26</v>
      </c>
      <c r="B75" s="16" t="s">
        <v>84</v>
      </c>
      <c r="C75" s="8">
        <v>1151.0699992179871</v>
      </c>
      <c r="D75" s="8">
        <v>1774.0699992179871</v>
      </c>
      <c r="E75" s="8">
        <v>1774.0699992179871</v>
      </c>
      <c r="F75" s="8">
        <v>2221.0700020531872</v>
      </c>
      <c r="G75" s="8">
        <v>2191.0700020549871</v>
      </c>
      <c r="H75" s="8">
        <v>2191.0700020576469</v>
      </c>
      <c r="I75" s="8">
        <v>2191.0700020621371</v>
      </c>
      <c r="J75" s="8">
        <v>2191.0700020658869</v>
      </c>
      <c r="K75" s="8">
        <v>2166.0700020686868</v>
      </c>
      <c r="L75" s="8">
        <v>2166.070002072317</v>
      </c>
      <c r="M75" s="8">
        <v>2166.0700020771869</v>
      </c>
      <c r="N75" s="8">
        <v>2166.0700100847171</v>
      </c>
      <c r="O75" s="8">
        <v>2166.0700100905369</v>
      </c>
      <c r="P75" s="8">
        <v>2166.070010098787</v>
      </c>
      <c r="Q75" s="8">
        <v>2166.0700101057269</v>
      </c>
      <c r="R75" s="8">
        <v>2230.6970321395306</v>
      </c>
      <c r="S75" s="8">
        <v>2230.6970321499607</v>
      </c>
      <c r="T75" s="8">
        <v>1972.6970321645003</v>
      </c>
      <c r="U75" s="8">
        <v>1759.3995971905206</v>
      </c>
      <c r="V75" s="8">
        <v>1749.3995972109606</v>
      </c>
      <c r="W75" s="8">
        <v>1689.3995972567004</v>
      </c>
      <c r="X75" s="8">
        <v>1689.3995401058605</v>
      </c>
      <c r="Y75" s="8">
        <v>1638.59946670975</v>
      </c>
      <c r="Z75" s="8">
        <v>1080.6005483666002</v>
      </c>
      <c r="AA75" s="8">
        <v>1162.7508760193</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143.03999328613199</v>
      </c>
      <c r="D77" s="8">
        <v>178.88000488281199</v>
      </c>
      <c r="E77" s="8">
        <v>219.42999267578099</v>
      </c>
      <c r="F77" s="8">
        <v>233.21000671386699</v>
      </c>
      <c r="G77" s="8">
        <v>272.42000722885058</v>
      </c>
      <c r="H77" s="8">
        <v>317.35999774932782</v>
      </c>
      <c r="I77" s="8">
        <v>368.0200004577635</v>
      </c>
      <c r="J77" s="8">
        <v>424.38001060485823</v>
      </c>
      <c r="K77" s="8">
        <v>483.53000640869089</v>
      </c>
      <c r="L77" s="8">
        <v>550.83000564575138</v>
      </c>
      <c r="M77" s="8">
        <v>627.77000427246003</v>
      </c>
      <c r="N77" s="8">
        <v>714.04997253417901</v>
      </c>
      <c r="O77" s="8">
        <v>810.29002380370991</v>
      </c>
      <c r="P77" s="8">
        <v>910.18998718261696</v>
      </c>
      <c r="Q77" s="8">
        <v>1018.7000274658191</v>
      </c>
      <c r="R77" s="8">
        <v>1133.869979858398</v>
      </c>
      <c r="S77" s="8">
        <v>1258.9200134277339</v>
      </c>
      <c r="T77" s="8">
        <v>1391.30004882812</v>
      </c>
      <c r="U77" s="8">
        <v>1529.1799621581949</v>
      </c>
      <c r="V77" s="8">
        <v>1671.1399841308539</v>
      </c>
      <c r="W77" s="8">
        <v>1814.9399719238249</v>
      </c>
      <c r="X77" s="8">
        <v>1962.860046386711</v>
      </c>
      <c r="Y77" s="8">
        <v>2117.2600097656223</v>
      </c>
      <c r="Z77" s="8">
        <v>2274.0300292968723</v>
      </c>
      <c r="AA77" s="8">
        <v>2355.5200195312473</v>
      </c>
    </row>
    <row r="78" spans="1:27">
      <c r="A78" s="77" t="s">
        <v>83</v>
      </c>
      <c r="B78" s="77"/>
      <c r="C78" s="70">
        <v>6908.9699835777228</v>
      </c>
      <c r="D78" s="70">
        <v>8113.3699774742054</v>
      </c>
      <c r="E78" s="70">
        <v>7837.419965267175</v>
      </c>
      <c r="F78" s="70">
        <v>9208.3994361065961</v>
      </c>
      <c r="G78" s="70">
        <v>8905.609436630275</v>
      </c>
      <c r="H78" s="70">
        <v>8853.6794272794668</v>
      </c>
      <c r="I78" s="70">
        <v>8627.4794446591513</v>
      </c>
      <c r="J78" s="70">
        <v>8552.1395089278176</v>
      </c>
      <c r="K78" s="70">
        <v>8586.2895047927923</v>
      </c>
      <c r="L78" s="70">
        <v>8305.6896139537785</v>
      </c>
      <c r="M78" s="70">
        <v>8461.7134703646261</v>
      </c>
      <c r="N78" s="70">
        <v>9763.6446384052142</v>
      </c>
      <c r="O78" s="70">
        <v>9832.8054752179833</v>
      </c>
      <c r="P78" s="70">
        <v>9697.6103094874125</v>
      </c>
      <c r="Q78" s="70">
        <v>9789.3795191850586</v>
      </c>
      <c r="R78" s="70">
        <v>10655.008039341326</v>
      </c>
      <c r="S78" s="70">
        <v>10811.880423444622</v>
      </c>
      <c r="T78" s="70">
        <v>11953.473509043983</v>
      </c>
      <c r="U78" s="70">
        <v>12058.556436360854</v>
      </c>
      <c r="V78" s="70">
        <v>11959.736457015541</v>
      </c>
      <c r="W78" s="70">
        <v>12364.65723675801</v>
      </c>
      <c r="X78" s="70">
        <v>12514.144298924672</v>
      </c>
      <c r="Y78" s="70">
        <v>12408.744328545865</v>
      </c>
      <c r="Z78" s="70">
        <v>11696.015430248968</v>
      </c>
      <c r="AA78" s="70">
        <v>11963.836348428686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2409</v>
      </c>
      <c r="H86" s="8">
        <v>2409</v>
      </c>
      <c r="I86" s="8">
        <v>2409</v>
      </c>
      <c r="J86" s="8">
        <v>2409</v>
      </c>
      <c r="K86" s="8">
        <v>2409</v>
      </c>
      <c r="L86" s="8">
        <v>2409</v>
      </c>
      <c r="M86" s="8">
        <v>2409</v>
      </c>
      <c r="N86" s="8">
        <v>2409</v>
      </c>
      <c r="O86" s="8">
        <v>2409</v>
      </c>
      <c r="P86" s="8">
        <v>2409</v>
      </c>
      <c r="Q86" s="8">
        <v>2409</v>
      </c>
      <c r="R86" s="8">
        <v>2409</v>
      </c>
      <c r="S86" s="8">
        <v>2409</v>
      </c>
      <c r="T86" s="8">
        <v>2409</v>
      </c>
      <c r="U86" s="8">
        <v>2409</v>
      </c>
      <c r="V86" s="8">
        <v>2409</v>
      </c>
      <c r="W86" s="8">
        <v>2409</v>
      </c>
      <c r="X86" s="8">
        <v>2409</v>
      </c>
      <c r="Y86" s="8">
        <v>2409</v>
      </c>
      <c r="Z86" s="8">
        <v>2409</v>
      </c>
      <c r="AA86" s="8">
        <v>2409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1171.4405984741211</v>
      </c>
      <c r="E88" s="8">
        <v>1464.985858474121</v>
      </c>
      <c r="F88" s="8">
        <v>1750.566295765881</v>
      </c>
      <c r="G88" s="8">
        <v>1870.2516858605111</v>
      </c>
      <c r="H88" s="8">
        <v>1989.9370766644811</v>
      </c>
      <c r="I88" s="8">
        <v>2109.622488238751</v>
      </c>
      <c r="J88" s="8">
        <v>2229.307931609851</v>
      </c>
      <c r="K88" s="8">
        <v>2348.9933126292312</v>
      </c>
      <c r="L88" s="8">
        <v>2468.6787433989812</v>
      </c>
      <c r="M88" s="8">
        <v>2588.3641790625311</v>
      </c>
      <c r="N88" s="8">
        <v>2708.0496458962612</v>
      </c>
      <c r="O88" s="8">
        <v>2835.9057926388909</v>
      </c>
      <c r="P88" s="8">
        <v>2978.1321451573808</v>
      </c>
      <c r="Q88" s="8">
        <v>2978.1321451583408</v>
      </c>
      <c r="R88" s="8">
        <v>2978.1321451594213</v>
      </c>
      <c r="S88" s="8">
        <v>2978.1321451606609</v>
      </c>
      <c r="T88" s="8">
        <v>2978.1321451620511</v>
      </c>
      <c r="U88" s="8">
        <v>2834.1321451635308</v>
      </c>
      <c r="V88" s="8">
        <v>2834.1321451654808</v>
      </c>
      <c r="W88" s="8">
        <v>2834.1321451677504</v>
      </c>
      <c r="X88" s="8">
        <v>2834.1321451704407</v>
      </c>
      <c r="Y88" s="8">
        <v>2834.132145174131</v>
      </c>
      <c r="Z88" s="8">
        <v>2834.132145179211</v>
      </c>
      <c r="AA88" s="8">
        <v>2526.3821451897411</v>
      </c>
    </row>
    <row r="89" spans="1:27">
      <c r="A89" s="16" t="s">
        <v>27</v>
      </c>
      <c r="B89" s="16" t="s">
        <v>8</v>
      </c>
      <c r="C89" s="8">
        <v>0</v>
      </c>
      <c r="D89" s="8">
        <v>0</v>
      </c>
      <c r="E89" s="8">
        <v>360.79998779296801</v>
      </c>
      <c r="F89" s="8">
        <v>394.58350379296803</v>
      </c>
      <c r="G89" s="8">
        <v>394.58350379296803</v>
      </c>
      <c r="H89" s="8">
        <v>394.58350379296803</v>
      </c>
      <c r="I89" s="8">
        <v>394.58350379296803</v>
      </c>
      <c r="J89" s="8">
        <v>394.58350379296803</v>
      </c>
      <c r="K89" s="8">
        <v>394.58350379296803</v>
      </c>
      <c r="L89" s="8">
        <v>394.58350379296803</v>
      </c>
      <c r="M89" s="8">
        <v>394.58350379296803</v>
      </c>
      <c r="N89" s="8">
        <v>394.58350379296803</v>
      </c>
      <c r="O89" s="8">
        <v>394.58350379296803</v>
      </c>
      <c r="P89" s="8">
        <v>394.58350379296803</v>
      </c>
      <c r="Q89" s="8">
        <v>394.58350379296803</v>
      </c>
      <c r="R89" s="8">
        <v>394.58350379296803</v>
      </c>
      <c r="S89" s="8">
        <v>394.58350379296803</v>
      </c>
      <c r="T89" s="8">
        <v>394.58350379296803</v>
      </c>
      <c r="U89" s="8">
        <v>394.58350379296803</v>
      </c>
      <c r="V89" s="8">
        <v>394.58350379296803</v>
      </c>
      <c r="W89" s="8">
        <v>394.58350379296803</v>
      </c>
      <c r="X89" s="8">
        <v>394.58350379296803</v>
      </c>
      <c r="Y89" s="8">
        <v>394.58350379296803</v>
      </c>
      <c r="Z89" s="8">
        <v>394.58350379296803</v>
      </c>
      <c r="AA89" s="8">
        <v>394.58350379296803</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1.05973726E-4</v>
      </c>
      <c r="Q90" s="8">
        <v>1.12794085E-4</v>
      </c>
      <c r="R90" s="8">
        <v>1.2464759E-4</v>
      </c>
      <c r="S90" s="8">
        <v>1.3549784E-4</v>
      </c>
      <c r="T90" s="8">
        <v>2.5518673000000003E-4</v>
      </c>
      <c r="U90" s="8">
        <v>2.7651987999999998E-4</v>
      </c>
      <c r="V90" s="8">
        <v>2.9479902999999998E-4</v>
      </c>
      <c r="W90" s="8">
        <v>3.1704873999999997E-4</v>
      </c>
      <c r="X90" s="8">
        <v>3.4442153999999998E-4</v>
      </c>
      <c r="Y90" s="8">
        <v>4.8707767999999998E-4</v>
      </c>
      <c r="Z90" s="8">
        <v>5.0598661599999997E-4</v>
      </c>
      <c r="AA90" s="8">
        <v>5.3952598399999998E-4</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5.9699997901916504</v>
      </c>
      <c r="D92" s="8">
        <v>9</v>
      </c>
      <c r="E92" s="8">
        <v>12.689999580383301</v>
      </c>
      <c r="F92" s="8">
        <v>20.2600002288818</v>
      </c>
      <c r="G92" s="8">
        <v>25.730000317096628</v>
      </c>
      <c r="H92" s="8">
        <v>31.799999594688337</v>
      </c>
      <c r="I92" s="8">
        <v>39.130001783370879</v>
      </c>
      <c r="J92" s="8">
        <v>47.249999046325627</v>
      </c>
      <c r="K92" s="8">
        <v>56.330000400543135</v>
      </c>
      <c r="L92" s="8">
        <v>67.300001144409094</v>
      </c>
      <c r="M92" s="8">
        <v>81.189998626708899</v>
      </c>
      <c r="N92" s="8">
        <v>96.510000228881708</v>
      </c>
      <c r="O92" s="8">
        <v>114.6299972534179</v>
      </c>
      <c r="P92" s="8">
        <v>133.55000305175781</v>
      </c>
      <c r="Q92" s="8">
        <v>154.5</v>
      </c>
      <c r="R92" s="8">
        <v>177.2200012207029</v>
      </c>
      <c r="S92" s="8">
        <v>202.38999938964781</v>
      </c>
      <c r="T92" s="8">
        <v>229.35000610351477</v>
      </c>
      <c r="U92" s="8">
        <v>258.37999725341791</v>
      </c>
      <c r="V92" s="8">
        <v>288.77000427246003</v>
      </c>
      <c r="W92" s="8">
        <v>320.49999999999898</v>
      </c>
      <c r="X92" s="8">
        <v>353.91999816894395</v>
      </c>
      <c r="Y92" s="8">
        <v>388.97999572753901</v>
      </c>
      <c r="Z92" s="8">
        <v>425.67001342773398</v>
      </c>
      <c r="AA92" s="8">
        <v>445.08999633789</v>
      </c>
    </row>
    <row r="93" spans="1:27">
      <c r="A93" s="77" t="s">
        <v>83</v>
      </c>
      <c r="B93" s="77"/>
      <c r="C93" s="70">
        <v>3364.3199982643127</v>
      </c>
      <c r="D93" s="70">
        <v>3975.4405984741211</v>
      </c>
      <c r="E93" s="70">
        <v>4633.4758458474726</v>
      </c>
      <c r="F93" s="70">
        <v>4960.4097997877307</v>
      </c>
      <c r="G93" s="70">
        <v>5085.5651899705763</v>
      </c>
      <c r="H93" s="70">
        <v>5211.3205800521373</v>
      </c>
      <c r="I93" s="70">
        <v>5338.3359938150898</v>
      </c>
      <c r="J93" s="70">
        <v>5466.141434449145</v>
      </c>
      <c r="K93" s="70">
        <v>5594.9068168227423</v>
      </c>
      <c r="L93" s="70">
        <v>5725.5622483363586</v>
      </c>
      <c r="M93" s="70">
        <v>5859.1376814822088</v>
      </c>
      <c r="N93" s="70">
        <v>5994.1431499181108</v>
      </c>
      <c r="O93" s="70">
        <v>6140.1192936852767</v>
      </c>
      <c r="P93" s="70">
        <v>6301.2657579758325</v>
      </c>
      <c r="Q93" s="70">
        <v>6202.215761745394</v>
      </c>
      <c r="R93" s="70">
        <v>6224.935774820683</v>
      </c>
      <c r="S93" s="70">
        <v>6250.105783841117</v>
      </c>
      <c r="T93" s="70">
        <v>6277.0659102452646</v>
      </c>
      <c r="U93" s="70">
        <v>6162.0959227297963</v>
      </c>
      <c r="V93" s="70">
        <v>6192.4859480299383</v>
      </c>
      <c r="W93" s="70">
        <v>6224.2159660094576</v>
      </c>
      <c r="X93" s="70">
        <v>6257.6359915538924</v>
      </c>
      <c r="Y93" s="70">
        <v>6292.6961317723189</v>
      </c>
      <c r="Z93" s="70">
        <v>6329.3861683865298</v>
      </c>
      <c r="AA93" s="70">
        <v>5775.0561848465832</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12480.839999675747</v>
      </c>
      <c r="E98" s="8">
        <v>14054.589984416958</v>
      </c>
      <c r="F98" s="8">
        <v>21727.5898427762</v>
      </c>
      <c r="G98" s="8">
        <v>21697.589722784789</v>
      </c>
      <c r="H98" s="8">
        <v>21897.58984279713</v>
      </c>
      <c r="I98" s="8">
        <v>21897.589842822726</v>
      </c>
      <c r="J98" s="8">
        <v>22537.340922923031</v>
      </c>
      <c r="K98" s="8">
        <v>23515.368287388701</v>
      </c>
      <c r="L98" s="8">
        <v>23515.368217405921</v>
      </c>
      <c r="M98" s="8">
        <v>23465.368287433022</v>
      </c>
      <c r="N98" s="8">
        <v>23465.368295501223</v>
      </c>
      <c r="O98" s="8">
        <v>23360.368295545144</v>
      </c>
      <c r="P98" s="8">
        <v>23360.36840183544</v>
      </c>
      <c r="Q98" s="8">
        <v>23295.368408749957</v>
      </c>
      <c r="R98" s="8">
        <v>23722.154337706506</v>
      </c>
      <c r="S98" s="8">
        <v>23672.154348744887</v>
      </c>
      <c r="T98" s="8">
        <v>23164.084461362829</v>
      </c>
      <c r="U98" s="8">
        <v>22550.787106189637</v>
      </c>
      <c r="V98" s="8">
        <v>21863.187124423916</v>
      </c>
      <c r="W98" s="8">
        <v>22178.184699685557</v>
      </c>
      <c r="X98" s="8">
        <v>21678.183998473974</v>
      </c>
      <c r="Y98" s="8">
        <v>22384.59258115993</v>
      </c>
      <c r="Z98" s="8">
        <v>14634.596746636393</v>
      </c>
      <c r="AA98" s="8">
        <v>14316.110495787229</v>
      </c>
    </row>
    <row r="99" spans="1:27" collapsed="1">
      <c r="A99" s="16" t="s">
        <v>17</v>
      </c>
      <c r="B99" s="16" t="s">
        <v>188</v>
      </c>
      <c r="C99" s="8">
        <v>1560</v>
      </c>
      <c r="D99" s="8">
        <v>1560</v>
      </c>
      <c r="E99" s="8">
        <v>1560</v>
      </c>
      <c r="F99" s="8">
        <v>4410</v>
      </c>
      <c r="G99" s="8">
        <v>4410</v>
      </c>
      <c r="H99" s="8">
        <v>4410</v>
      </c>
      <c r="I99" s="8">
        <v>4410</v>
      </c>
      <c r="J99" s="8">
        <v>4410.00010090462</v>
      </c>
      <c r="K99" s="8">
        <v>4410.0001009050602</v>
      </c>
      <c r="L99" s="8">
        <v>6408.0001009053703</v>
      </c>
      <c r="M99" s="8">
        <v>6408.0001009057451</v>
      </c>
      <c r="N99" s="8">
        <v>6408.0001009061962</v>
      </c>
      <c r="O99" s="8">
        <v>6408.0001009063999</v>
      </c>
      <c r="P99" s="8">
        <v>6408.0001009067</v>
      </c>
      <c r="Q99" s="8">
        <v>6408.0001009070302</v>
      </c>
      <c r="R99" s="8">
        <v>6408.0001009075604</v>
      </c>
      <c r="S99" s="8">
        <v>6408.0001009081752</v>
      </c>
      <c r="T99" s="8">
        <v>6408.0001009090502</v>
      </c>
      <c r="U99" s="8">
        <v>6408.0001009102498</v>
      </c>
      <c r="V99" s="8">
        <v>6408.0001009109201</v>
      </c>
      <c r="W99" s="8">
        <v>6408.0001009121406</v>
      </c>
      <c r="X99" s="8">
        <v>6408.0001009129601</v>
      </c>
      <c r="Y99" s="8">
        <v>6408.0001009142597</v>
      </c>
      <c r="Z99" s="8">
        <v>6408.0001009156003</v>
      </c>
      <c r="AA99" s="8">
        <v>6408.0001009180705</v>
      </c>
    </row>
    <row r="100" spans="1:27">
      <c r="A100" s="16" t="s">
        <v>17</v>
      </c>
      <c r="B100" s="16" t="s">
        <v>94</v>
      </c>
      <c r="C100" s="8">
        <v>560.71998453140077</v>
      </c>
      <c r="D100" s="8">
        <v>757.83000183105196</v>
      </c>
      <c r="E100" s="8">
        <v>999.78997516631932</v>
      </c>
      <c r="F100" s="8">
        <v>1339.3899898529039</v>
      </c>
      <c r="G100" s="8">
        <v>1678.9999831318833</v>
      </c>
      <c r="H100" s="8">
        <v>2065.6799787282921</v>
      </c>
      <c r="I100" s="8">
        <v>2515.6600043773642</v>
      </c>
      <c r="J100" s="8">
        <v>3029.1199998855573</v>
      </c>
      <c r="K100" s="8">
        <v>3572.280066013333</v>
      </c>
      <c r="L100" s="8">
        <v>4202.1699848174976</v>
      </c>
      <c r="M100" s="8">
        <v>4958.6400260925202</v>
      </c>
      <c r="N100" s="8">
        <v>5808.5099544525046</v>
      </c>
      <c r="O100" s="8">
        <v>6774.0400161743073</v>
      </c>
      <c r="P100" s="8">
        <v>7821.3199462890516</v>
      </c>
      <c r="Q100" s="8">
        <v>8943.3200836181568</v>
      </c>
      <c r="R100" s="8">
        <v>10148.9699859619</v>
      </c>
      <c r="S100" s="8">
        <v>11471.569961547841</v>
      </c>
      <c r="T100" s="8">
        <v>12877.209869384742</v>
      </c>
      <c r="U100" s="8">
        <v>14372.240013122544</v>
      </c>
      <c r="V100" s="8">
        <v>15924.399856567354</v>
      </c>
      <c r="W100" s="8">
        <v>17535.530059814435</v>
      </c>
      <c r="X100" s="8">
        <v>19218.190322875955</v>
      </c>
      <c r="Y100" s="8">
        <v>20977.850112915021</v>
      </c>
      <c r="Z100" s="8">
        <v>22803.040130615216</v>
      </c>
      <c r="AA100" s="8">
        <v>23763.410064697247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3846.1199970245343</v>
      </c>
      <c r="E103" s="8">
        <v>3946.1199970245343</v>
      </c>
      <c r="F103" s="8">
        <v>5129.5386240911339</v>
      </c>
      <c r="G103" s="8">
        <v>5129.5385740949041</v>
      </c>
      <c r="H103" s="8">
        <v>5329.5386241001652</v>
      </c>
      <c r="I103" s="8">
        <v>5329.5386241116548</v>
      </c>
      <c r="J103" s="8">
        <v>6024.6197741217147</v>
      </c>
      <c r="K103" s="8">
        <v>6024.6197741286151</v>
      </c>
      <c r="L103" s="8">
        <v>6024.6197741384949</v>
      </c>
      <c r="M103" s="8">
        <v>5974.6197741537853</v>
      </c>
      <c r="N103" s="8">
        <v>5974.6197741985052</v>
      </c>
      <c r="O103" s="8">
        <v>5974.6197742249551</v>
      </c>
      <c r="P103" s="8">
        <v>5974.6197745146947</v>
      </c>
      <c r="Q103" s="8">
        <v>5909.6197745852951</v>
      </c>
      <c r="R103" s="8">
        <v>5909.6198296162656</v>
      </c>
      <c r="S103" s="8">
        <v>5909.6198297572155</v>
      </c>
      <c r="T103" s="8">
        <v>5859.6198299632542</v>
      </c>
      <c r="U103" s="8">
        <v>5859.619888358734</v>
      </c>
      <c r="V103" s="8">
        <v>5832.0198882271643</v>
      </c>
      <c r="W103" s="8">
        <v>5282.0199616160553</v>
      </c>
      <c r="X103" s="8">
        <v>5182.0199064223452</v>
      </c>
      <c r="Y103" s="8">
        <v>5081.7000764742916</v>
      </c>
      <c r="Z103" s="8">
        <v>4098.2819248058213</v>
      </c>
      <c r="AA103" s="8">
        <v>4098.2820700996217</v>
      </c>
    </row>
    <row r="104" spans="1:27">
      <c r="A104" s="16" t="s">
        <v>23</v>
      </c>
      <c r="B104" s="16" t="s">
        <v>188</v>
      </c>
      <c r="C104" s="8">
        <v>840</v>
      </c>
      <c r="D104" s="8">
        <v>840</v>
      </c>
      <c r="E104" s="8">
        <v>840</v>
      </c>
      <c r="F104" s="8">
        <v>3690</v>
      </c>
      <c r="G104" s="8">
        <v>3690</v>
      </c>
      <c r="H104" s="8">
        <v>3690</v>
      </c>
      <c r="I104" s="8">
        <v>3690</v>
      </c>
      <c r="J104" s="8">
        <v>3690.00010090462</v>
      </c>
      <c r="K104" s="8">
        <v>3690.0001009050602</v>
      </c>
      <c r="L104" s="8">
        <v>3690.0001009053699</v>
      </c>
      <c r="M104" s="8">
        <v>3690.0001009057451</v>
      </c>
      <c r="N104" s="8">
        <v>3690.0001009061962</v>
      </c>
      <c r="O104" s="8">
        <v>3690.0001009063999</v>
      </c>
      <c r="P104" s="8">
        <v>3690.0001009067</v>
      </c>
      <c r="Q104" s="8">
        <v>3690.0001009070302</v>
      </c>
      <c r="R104" s="8">
        <v>3690.00010090756</v>
      </c>
      <c r="S104" s="8">
        <v>3690.0001009081752</v>
      </c>
      <c r="T104" s="8">
        <v>3690.0001009090502</v>
      </c>
      <c r="U104" s="8">
        <v>3690.0001009102498</v>
      </c>
      <c r="V104" s="8">
        <v>3690.0001009109201</v>
      </c>
      <c r="W104" s="8">
        <v>3690.0001009121402</v>
      </c>
      <c r="X104" s="8">
        <v>3690.0001009129601</v>
      </c>
      <c r="Y104" s="8">
        <v>3690.0001009142602</v>
      </c>
      <c r="Z104" s="8">
        <v>3690.0001009155999</v>
      </c>
      <c r="AA104" s="8">
        <v>3690.0001009180701</v>
      </c>
    </row>
    <row r="105" spans="1:27">
      <c r="A105" s="16" t="s">
        <v>23</v>
      </c>
      <c r="B105" s="16" t="s">
        <v>94</v>
      </c>
      <c r="C105" s="8">
        <v>212.69999694824199</v>
      </c>
      <c r="D105" s="8">
        <v>287.33999633789</v>
      </c>
      <c r="E105" s="8">
        <v>379.26998901367102</v>
      </c>
      <c r="F105" s="8">
        <v>509.92999267578102</v>
      </c>
      <c r="G105" s="8">
        <v>631.03997802734295</v>
      </c>
      <c r="H105" s="8">
        <v>766.259971618652</v>
      </c>
      <c r="I105" s="8">
        <v>926.27001953125</v>
      </c>
      <c r="J105" s="8">
        <v>1103.119979858398</v>
      </c>
      <c r="K105" s="8">
        <v>1277.5900421142569</v>
      </c>
      <c r="L105" s="8">
        <v>1478.98999023437</v>
      </c>
      <c r="M105" s="8">
        <v>1734.84997558593</v>
      </c>
      <c r="N105" s="8">
        <v>2020.5200500488249</v>
      </c>
      <c r="O105" s="8">
        <v>2347.580017089841</v>
      </c>
      <c r="P105" s="8">
        <v>2703.2099609374973</v>
      </c>
      <c r="Q105" s="8">
        <v>3090.0299682617178</v>
      </c>
      <c r="R105" s="8">
        <v>3504.55004882812</v>
      </c>
      <c r="S105" s="8">
        <v>3958.0899658203098</v>
      </c>
      <c r="T105" s="8">
        <v>4435.9299316406195</v>
      </c>
      <c r="U105" s="8">
        <v>4945.2000732421802</v>
      </c>
      <c r="V105" s="8">
        <v>5471.8898925781195</v>
      </c>
      <c r="W105" s="8">
        <v>6021.6599121093695</v>
      </c>
      <c r="X105" s="8">
        <v>6591.18017578125</v>
      </c>
      <c r="Y105" s="8">
        <v>7184.9099121093695</v>
      </c>
      <c r="Z105" s="8">
        <v>7803.1799316406195</v>
      </c>
      <c r="AA105" s="8">
        <v>8115.0002441406195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3106.8600006103511</v>
      </c>
      <c r="E108" s="8">
        <v>3506.8600006103511</v>
      </c>
      <c r="F108" s="8">
        <v>5667.3684121455917</v>
      </c>
      <c r="G108" s="8">
        <v>5667.3683421473106</v>
      </c>
      <c r="H108" s="8">
        <v>5667.3684121503511</v>
      </c>
      <c r="I108" s="8">
        <v>5667.3684121558108</v>
      </c>
      <c r="J108" s="8">
        <v>5667.3683421593505</v>
      </c>
      <c r="K108" s="8">
        <v>5667.3684121615715</v>
      </c>
      <c r="L108" s="8">
        <v>5667.3683421641308</v>
      </c>
      <c r="M108" s="8">
        <v>5667.3684121692013</v>
      </c>
      <c r="N108" s="8">
        <v>5667.3684121826509</v>
      </c>
      <c r="O108" s="8">
        <v>5567.3684121927708</v>
      </c>
      <c r="P108" s="8">
        <v>5567.3684122072509</v>
      </c>
      <c r="Q108" s="8">
        <v>5567.3684122206214</v>
      </c>
      <c r="R108" s="8">
        <v>6229.5272522518208</v>
      </c>
      <c r="S108" s="8">
        <v>6179.527252285091</v>
      </c>
      <c r="T108" s="8">
        <v>6179.5272523123513</v>
      </c>
      <c r="U108" s="8">
        <v>5979.527252377321</v>
      </c>
      <c r="V108" s="8">
        <v>5429.527252438701</v>
      </c>
      <c r="W108" s="8">
        <v>6844.5247320079015</v>
      </c>
      <c r="X108" s="8">
        <v>6544.5243344672508</v>
      </c>
      <c r="Y108" s="8">
        <v>7402.0527353587449</v>
      </c>
      <c r="Z108" s="8">
        <v>5095.5458644256851</v>
      </c>
      <c r="AA108" s="8">
        <v>5294.9090532581449</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84.949996948242102</v>
      </c>
      <c r="D110" s="8">
        <v>122.33000183105401</v>
      </c>
      <c r="E110" s="8">
        <v>171.89999389648401</v>
      </c>
      <c r="F110" s="8">
        <v>259.29998779296801</v>
      </c>
      <c r="G110" s="8">
        <v>341.17998695373473</v>
      </c>
      <c r="H110" s="8">
        <v>435.5500068664544</v>
      </c>
      <c r="I110" s="8">
        <v>545.05000305175781</v>
      </c>
      <c r="J110" s="8">
        <v>674.96002197265602</v>
      </c>
      <c r="K110" s="8">
        <v>823.52999877929597</v>
      </c>
      <c r="L110" s="8">
        <v>995.13000488281205</v>
      </c>
      <c r="M110" s="8">
        <v>1191.700012207031</v>
      </c>
      <c r="N110" s="8">
        <v>1411.1099548339839</v>
      </c>
      <c r="O110" s="8">
        <v>1663.3899536132781</v>
      </c>
      <c r="P110" s="8">
        <v>1937.5599975585881</v>
      </c>
      <c r="Q110" s="8">
        <v>2226.80004882812</v>
      </c>
      <c r="R110" s="8">
        <v>2538.4099731445313</v>
      </c>
      <c r="S110" s="8">
        <v>2879.8699340820281</v>
      </c>
      <c r="T110" s="8">
        <v>3246.150024414057</v>
      </c>
      <c r="U110" s="8">
        <v>3635.10009765625</v>
      </c>
      <c r="V110" s="8">
        <v>4037.8299560546802</v>
      </c>
      <c r="W110" s="8">
        <v>4453.37011718749</v>
      </c>
      <c r="X110" s="8">
        <v>4891.0599365234302</v>
      </c>
      <c r="Y110" s="8">
        <v>5348.5900878906195</v>
      </c>
      <c r="Z110" s="8">
        <v>5818.10009765625</v>
      </c>
      <c r="AA110" s="8">
        <v>6060.6799316406195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4827.5399875640851</v>
      </c>
      <c r="F113" s="8">
        <v>8709.6128044862853</v>
      </c>
      <c r="G113" s="8">
        <v>8709.6128044875859</v>
      </c>
      <c r="H113" s="8">
        <v>8709.6128044889665</v>
      </c>
      <c r="I113" s="8">
        <v>8709.6128044931247</v>
      </c>
      <c r="J113" s="8">
        <v>8654.282804576078</v>
      </c>
      <c r="K113" s="8">
        <v>9657.3100990298281</v>
      </c>
      <c r="L113" s="8">
        <v>9657.3100990309795</v>
      </c>
      <c r="M113" s="8">
        <v>9657.3100990328494</v>
      </c>
      <c r="N113" s="8">
        <v>9657.3100990353487</v>
      </c>
      <c r="O113" s="8">
        <v>9652.3100990368785</v>
      </c>
      <c r="P113" s="8">
        <v>9652.3100990409785</v>
      </c>
      <c r="Q113" s="8">
        <v>9652.310099044229</v>
      </c>
      <c r="R113" s="8">
        <v>9352.3100990512976</v>
      </c>
      <c r="S113" s="8">
        <v>9352.3100990547791</v>
      </c>
      <c r="T113" s="8">
        <v>9152.2400917359919</v>
      </c>
      <c r="U113" s="8">
        <v>8952.2400917431805</v>
      </c>
      <c r="V113" s="8">
        <v>8852.2400917480609</v>
      </c>
      <c r="W113" s="8">
        <v>8362.2400917561608</v>
      </c>
      <c r="X113" s="8">
        <v>8262.2398730569803</v>
      </c>
      <c r="Y113" s="8">
        <v>8262.2398155394603</v>
      </c>
      <c r="Z113" s="8">
        <v>4360.1679030516707</v>
      </c>
      <c r="AA113" s="8">
        <v>3760.1679568841801</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114.059997558593</v>
      </c>
      <c r="D115" s="8">
        <v>160.27999877929599</v>
      </c>
      <c r="E115" s="8">
        <v>216.5</v>
      </c>
      <c r="F115" s="8">
        <v>316.69000244140602</v>
      </c>
      <c r="G115" s="8">
        <v>408.63001060485823</v>
      </c>
      <c r="H115" s="8">
        <v>514.71000289916947</v>
      </c>
      <c r="I115" s="8">
        <v>637.18997955322186</v>
      </c>
      <c r="J115" s="8">
        <v>779.40998840331906</v>
      </c>
      <c r="K115" s="8">
        <v>931.30001831054608</v>
      </c>
      <c r="L115" s="8">
        <v>1109.9199829101551</v>
      </c>
      <c r="M115" s="8">
        <v>1323.1300354003899</v>
      </c>
      <c r="N115" s="8">
        <v>1566.3199768066349</v>
      </c>
      <c r="O115" s="8">
        <v>1838.15002441406</v>
      </c>
      <c r="P115" s="8">
        <v>2136.809997558591</v>
      </c>
      <c r="Q115" s="8">
        <v>2453.2900390625</v>
      </c>
      <c r="R115" s="8">
        <v>2794.9199829101481</v>
      </c>
      <c r="S115" s="8">
        <v>3172.30004882812</v>
      </c>
      <c r="T115" s="8">
        <v>3574.4798583984302</v>
      </c>
      <c r="U115" s="8">
        <v>4004.3798828125</v>
      </c>
      <c r="V115" s="8">
        <v>4454.77001953124</v>
      </c>
      <c r="W115" s="8">
        <v>4925.06005859375</v>
      </c>
      <c r="X115" s="8">
        <v>5419.1701660156195</v>
      </c>
      <c r="Y115" s="8">
        <v>5938.1101074218695</v>
      </c>
      <c r="Z115" s="8">
        <v>6482.06005859374</v>
      </c>
      <c r="AA115" s="8">
        <v>6787.1198730468695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1774.0699992179871</v>
      </c>
      <c r="F118" s="8">
        <v>2221.0700020531872</v>
      </c>
      <c r="G118" s="8">
        <v>2191.0700020549871</v>
      </c>
      <c r="H118" s="8">
        <v>2191.0700020576469</v>
      </c>
      <c r="I118" s="8">
        <v>2191.0700020621371</v>
      </c>
      <c r="J118" s="8">
        <v>2191.0700020658869</v>
      </c>
      <c r="K118" s="8">
        <v>2166.0700020686872</v>
      </c>
      <c r="L118" s="8">
        <v>2166.070002072317</v>
      </c>
      <c r="M118" s="8">
        <v>2166.0700020771869</v>
      </c>
      <c r="N118" s="8">
        <v>2166.0700100847171</v>
      </c>
      <c r="O118" s="8">
        <v>2166.0700100905369</v>
      </c>
      <c r="P118" s="8">
        <v>2166.070010098787</v>
      </c>
      <c r="Q118" s="8">
        <v>2166.0700101057269</v>
      </c>
      <c r="R118" s="8">
        <v>2230.6970321395306</v>
      </c>
      <c r="S118" s="8">
        <v>2230.6970321499603</v>
      </c>
      <c r="T118" s="8">
        <v>1972.6970321645006</v>
      </c>
      <c r="U118" s="8">
        <v>1759.3995971905206</v>
      </c>
      <c r="V118" s="8">
        <v>1749.3995972109606</v>
      </c>
      <c r="W118" s="8">
        <v>1689.3995972567004</v>
      </c>
      <c r="X118" s="8">
        <v>1689.3995401058605</v>
      </c>
      <c r="Y118" s="8">
        <v>1638.59946670975</v>
      </c>
      <c r="Z118" s="8">
        <v>1080.6005483665999</v>
      </c>
      <c r="AA118" s="8">
        <v>1162.7508760193</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143.03999328613199</v>
      </c>
      <c r="D120" s="8">
        <v>178.88000488281199</v>
      </c>
      <c r="E120" s="8">
        <v>219.42999267578099</v>
      </c>
      <c r="F120" s="8">
        <v>233.21000671386699</v>
      </c>
      <c r="G120" s="8">
        <v>272.42000722885058</v>
      </c>
      <c r="H120" s="8">
        <v>317.35999774932782</v>
      </c>
      <c r="I120" s="8">
        <v>368.0200004577635</v>
      </c>
      <c r="J120" s="8">
        <v>424.38001060485823</v>
      </c>
      <c r="K120" s="8">
        <v>483.53000640869089</v>
      </c>
      <c r="L120" s="8">
        <v>550.83000564575138</v>
      </c>
      <c r="M120" s="8">
        <v>627.77000427246003</v>
      </c>
      <c r="N120" s="8">
        <v>714.04997253417901</v>
      </c>
      <c r="O120" s="8">
        <v>810.29002380370991</v>
      </c>
      <c r="P120" s="8">
        <v>910.18998718261696</v>
      </c>
      <c r="Q120" s="8">
        <v>1018.7000274658191</v>
      </c>
      <c r="R120" s="8">
        <v>1133.869979858398</v>
      </c>
      <c r="S120" s="8">
        <v>1258.9200134277339</v>
      </c>
      <c r="T120" s="8">
        <v>1391.30004882812</v>
      </c>
      <c r="U120" s="8">
        <v>1529.1799621581949</v>
      </c>
      <c r="V120" s="8">
        <v>1671.1399841308539</v>
      </c>
      <c r="W120" s="8">
        <v>1814.9399719238249</v>
      </c>
      <c r="X120" s="8">
        <v>1962.860046386711</v>
      </c>
      <c r="Y120" s="8">
        <v>2117.2600097656223</v>
      </c>
      <c r="Z120" s="8">
        <v>2274.0300292968723</v>
      </c>
      <c r="AA120" s="8">
        <v>2355.5200195312473</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1.05973726E-4</v>
      </c>
      <c r="Q123" s="8">
        <v>1.12794085E-4</v>
      </c>
      <c r="R123" s="8">
        <v>1.2464759E-4</v>
      </c>
      <c r="S123" s="8">
        <v>1.3549784E-4</v>
      </c>
      <c r="T123" s="8">
        <v>2.5518673000000003E-4</v>
      </c>
      <c r="U123" s="8">
        <v>2.7651987999999998E-4</v>
      </c>
      <c r="V123" s="8">
        <v>2.9479902999999998E-4</v>
      </c>
      <c r="W123" s="8">
        <v>3.1704873999999997E-4</v>
      </c>
      <c r="X123" s="8">
        <v>3.4442153999999998E-4</v>
      </c>
      <c r="Y123" s="8">
        <v>4.8707767999999998E-4</v>
      </c>
      <c r="Z123" s="8">
        <v>5.0598661599999997E-4</v>
      </c>
      <c r="AA123" s="8">
        <v>5.3952598399999998E-4</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5.9699997901916504</v>
      </c>
      <c r="D125" s="8">
        <v>9</v>
      </c>
      <c r="E125" s="8">
        <v>12.689999580383301</v>
      </c>
      <c r="F125" s="8">
        <v>20.2600002288818</v>
      </c>
      <c r="G125" s="8">
        <v>25.730000317096628</v>
      </c>
      <c r="H125" s="8">
        <v>31.799999594688337</v>
      </c>
      <c r="I125" s="8">
        <v>39.130001783370879</v>
      </c>
      <c r="J125" s="8">
        <v>47.249999046325627</v>
      </c>
      <c r="K125" s="8">
        <v>56.330000400543135</v>
      </c>
      <c r="L125" s="8">
        <v>67.300001144409094</v>
      </c>
      <c r="M125" s="8">
        <v>81.189998626708899</v>
      </c>
      <c r="N125" s="8">
        <v>96.510000228881708</v>
      </c>
      <c r="O125" s="8">
        <v>114.6299972534179</v>
      </c>
      <c r="P125" s="8">
        <v>133.55000305175781</v>
      </c>
      <c r="Q125" s="8">
        <v>154.5</v>
      </c>
      <c r="R125" s="8">
        <v>177.2200012207029</v>
      </c>
      <c r="S125" s="8">
        <v>202.38999938964781</v>
      </c>
      <c r="T125" s="8">
        <v>229.35000610351477</v>
      </c>
      <c r="U125" s="8">
        <v>258.37999725341791</v>
      </c>
      <c r="V125" s="8">
        <v>288.77000427246003</v>
      </c>
      <c r="W125" s="8">
        <v>320.49999999999898</v>
      </c>
      <c r="X125" s="8">
        <v>353.91999816894395</v>
      </c>
      <c r="Y125" s="8">
        <v>388.97999572753901</v>
      </c>
      <c r="Z125" s="8">
        <v>425.67001342773398</v>
      </c>
      <c r="AA125" s="8">
        <v>445.08999633789</v>
      </c>
    </row>
  </sheetData>
  <sheetProtection algorithmName="SHA-512" hashValue="uYWqNrhvGXuUHlhAUe1pyHVFeHyZVnT5U/oE7K09MOxK2Vu230UDgUYSszoc8zoeaxphIc+67bYokVtMRg1CPA==" saltValue="HxAtyCxtJhwVYYgYnwEJO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214</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255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963.99710928699801</v>
      </c>
      <c r="O8" s="8">
        <v>963.99710963078394</v>
      </c>
      <c r="P8" s="8">
        <v>1820.5680416479481</v>
      </c>
      <c r="Q8" s="8">
        <v>1820.5680416479481</v>
      </c>
      <c r="R8" s="8">
        <v>1820.5680416479481</v>
      </c>
      <c r="S8" s="8">
        <v>1820.5680416479481</v>
      </c>
      <c r="T8" s="8">
        <v>1820.5680416479481</v>
      </c>
      <c r="U8" s="8">
        <v>1946.9936016479478</v>
      </c>
      <c r="V8" s="8">
        <v>1818.9936016479478</v>
      </c>
      <c r="W8" s="8">
        <v>1818.9936016479478</v>
      </c>
      <c r="X8" s="8">
        <v>1818.9936016479478</v>
      </c>
      <c r="Y8" s="8">
        <v>2575.3295016479478</v>
      </c>
      <c r="Z8" s="8">
        <v>2464.9295001220698</v>
      </c>
      <c r="AA8" s="8">
        <v>2810.5758001220697</v>
      </c>
      <c r="AB8" s="8">
        <v>2810.5758001220697</v>
      </c>
      <c r="AC8" s="8">
        <v>2677.9787999999999</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684.90012850171797</v>
      </c>
      <c r="R9" s="8">
        <v>684.90012858339799</v>
      </c>
      <c r="S9" s="8">
        <v>684.90012868404801</v>
      </c>
      <c r="T9" s="8">
        <v>684.90012871686804</v>
      </c>
      <c r="U9" s="8">
        <v>684.90022974382805</v>
      </c>
      <c r="V9" s="8">
        <v>684.900230427878</v>
      </c>
      <c r="W9" s="8">
        <v>642.400230516698</v>
      </c>
      <c r="X9" s="8">
        <v>642.40023057497797</v>
      </c>
      <c r="Y9" s="8">
        <v>642.40023061324803</v>
      </c>
      <c r="Z9" s="8">
        <v>642.40023067777804</v>
      </c>
      <c r="AA9" s="8">
        <v>183.50029155376001</v>
      </c>
      <c r="AB9" s="8">
        <v>26.00029163112</v>
      </c>
      <c r="AC9" s="8">
        <v>2.9166190000000001E-4</v>
      </c>
    </row>
    <row r="10" spans="1:29">
      <c r="A10" s="16" t="s">
        <v>96</v>
      </c>
      <c r="B10" s="16" t="s">
        <v>101</v>
      </c>
      <c r="C10" s="16" t="s">
        <v>136</v>
      </c>
      <c r="D10" s="16" t="s">
        <v>10</v>
      </c>
      <c r="E10" s="8">
        <v>14</v>
      </c>
      <c r="F10" s="8">
        <v>14</v>
      </c>
      <c r="G10" s="8">
        <v>14</v>
      </c>
      <c r="H10" s="8">
        <v>14</v>
      </c>
      <c r="I10" s="8">
        <v>14</v>
      </c>
      <c r="J10" s="8">
        <v>14</v>
      </c>
      <c r="K10" s="8">
        <v>14</v>
      </c>
      <c r="L10" s="8">
        <v>14</v>
      </c>
      <c r="M10" s="8">
        <v>14</v>
      </c>
      <c r="N10" s="8">
        <v>14.0002267362</v>
      </c>
      <c r="O10" s="8">
        <v>14.0002268678</v>
      </c>
      <c r="P10" s="8">
        <v>14.00023267059</v>
      </c>
      <c r="Q10" s="8">
        <v>14.00023296643</v>
      </c>
      <c r="R10" s="8">
        <v>14.000233029249999</v>
      </c>
      <c r="S10" s="8">
        <v>14.000233057679999</v>
      </c>
      <c r="T10" s="8">
        <v>14.000233076760001</v>
      </c>
      <c r="U10" s="8">
        <v>14.000245618099999</v>
      </c>
      <c r="V10" s="8">
        <v>4.8410427000000002E-4</v>
      </c>
      <c r="W10" s="8">
        <v>6.9449300000000002E-4</v>
      </c>
      <c r="X10" s="8">
        <v>6.9454390000000003E-4</v>
      </c>
      <c r="Y10" s="8">
        <v>6.94588E-4</v>
      </c>
      <c r="Z10" s="8">
        <v>6.9463223999999995E-4</v>
      </c>
      <c r="AA10" s="8">
        <v>1.1666274000000001E-2</v>
      </c>
      <c r="AB10" s="8">
        <v>1.1666302E-2</v>
      </c>
      <c r="AC10" s="8">
        <v>1.1666320000000001E-2</v>
      </c>
    </row>
    <row r="11" spans="1:29">
      <c r="A11" s="16" t="s">
        <v>96</v>
      </c>
      <c r="B11" s="16" t="s">
        <v>102</v>
      </c>
      <c r="C11" s="16" t="s">
        <v>137</v>
      </c>
      <c r="D11" s="16" t="s">
        <v>10</v>
      </c>
      <c r="E11" s="8">
        <v>99</v>
      </c>
      <c r="F11" s="8">
        <v>99</v>
      </c>
      <c r="G11" s="8">
        <v>99</v>
      </c>
      <c r="H11" s="8">
        <v>699</v>
      </c>
      <c r="I11" s="8">
        <v>699</v>
      </c>
      <c r="J11" s="8">
        <v>699</v>
      </c>
      <c r="K11" s="8">
        <v>699</v>
      </c>
      <c r="L11" s="8">
        <v>699</v>
      </c>
      <c r="M11" s="8">
        <v>699</v>
      </c>
      <c r="N11" s="8">
        <v>994.94280000000003</v>
      </c>
      <c r="O11" s="8">
        <v>994.94280000000003</v>
      </c>
      <c r="P11" s="8">
        <v>2746.2734</v>
      </c>
      <c r="Q11" s="8">
        <v>2746.2734</v>
      </c>
      <c r="R11" s="8">
        <v>2746.2734</v>
      </c>
      <c r="S11" s="8">
        <v>2801.1574999999998</v>
      </c>
      <c r="T11" s="8">
        <v>2801.1574999999998</v>
      </c>
      <c r="U11" s="8">
        <v>2972.8975</v>
      </c>
      <c r="V11" s="8">
        <v>3534.2927</v>
      </c>
      <c r="W11" s="8">
        <v>3534.2927</v>
      </c>
      <c r="X11" s="8">
        <v>3534.2927</v>
      </c>
      <c r="Y11" s="8">
        <v>3534.2927</v>
      </c>
      <c r="Z11" s="8">
        <v>3534.2927</v>
      </c>
      <c r="AA11" s="8">
        <v>3534.2927</v>
      </c>
      <c r="AB11" s="8">
        <v>3534.2927</v>
      </c>
      <c r="AC11" s="8">
        <v>3534.2927</v>
      </c>
    </row>
    <row r="12" spans="1:29">
      <c r="A12" s="16" t="s">
        <v>96</v>
      </c>
      <c r="B12" s="16" t="s">
        <v>103</v>
      </c>
      <c r="C12" s="16" t="s">
        <v>138</v>
      </c>
      <c r="D12" s="16" t="s">
        <v>10</v>
      </c>
      <c r="E12" s="8">
        <v>506.43000411987208</v>
      </c>
      <c r="F12" s="8">
        <v>506.43000411987208</v>
      </c>
      <c r="G12" s="8">
        <v>704.83000564575013</v>
      </c>
      <c r="H12" s="8">
        <v>985.83000564575013</v>
      </c>
      <c r="I12" s="8">
        <v>985.83000564575013</v>
      </c>
      <c r="J12" s="8">
        <v>985.83000564575013</v>
      </c>
      <c r="K12" s="8">
        <v>985.83000564575013</v>
      </c>
      <c r="L12" s="8">
        <v>985.83000564575013</v>
      </c>
      <c r="M12" s="8">
        <v>985.83000564575013</v>
      </c>
      <c r="N12" s="8">
        <v>985.83000564575013</v>
      </c>
      <c r="O12" s="8">
        <v>985.83000564575013</v>
      </c>
      <c r="P12" s="8">
        <v>985.83000564575013</v>
      </c>
      <c r="Q12" s="8">
        <v>985.83000564575013</v>
      </c>
      <c r="R12" s="8">
        <v>985.83000564575013</v>
      </c>
      <c r="S12" s="8">
        <v>985.83000564575013</v>
      </c>
      <c r="T12" s="8">
        <v>985.83000564575013</v>
      </c>
      <c r="U12" s="8">
        <v>985.83000564575013</v>
      </c>
      <c r="V12" s="8">
        <v>985.83000564575013</v>
      </c>
      <c r="W12" s="8">
        <v>985.83000564575013</v>
      </c>
      <c r="X12" s="8">
        <v>985.83000564575013</v>
      </c>
      <c r="Y12" s="8">
        <v>985.83000564575013</v>
      </c>
      <c r="Z12" s="8">
        <v>985.83000564575013</v>
      </c>
      <c r="AA12" s="8">
        <v>985.83000564575013</v>
      </c>
      <c r="AB12" s="8">
        <v>895.76530457763499</v>
      </c>
      <c r="AC12" s="8">
        <v>895.76530457763499</v>
      </c>
    </row>
    <row r="13" spans="1:29">
      <c r="A13" s="16" t="s">
        <v>96</v>
      </c>
      <c r="B13" s="16" t="s">
        <v>104</v>
      </c>
      <c r="C13" s="16" t="s">
        <v>28</v>
      </c>
      <c r="D13" s="16" t="s">
        <v>10</v>
      </c>
      <c r="E13" s="8">
        <v>1314.5579986572259</v>
      </c>
      <c r="F13" s="8">
        <v>1804.1580047607408</v>
      </c>
      <c r="G13" s="8">
        <v>1804.1580047607408</v>
      </c>
      <c r="H13" s="8">
        <v>1804.1581335142109</v>
      </c>
      <c r="I13" s="8">
        <v>1804.1581335163007</v>
      </c>
      <c r="J13" s="8">
        <v>1804.1581335205108</v>
      </c>
      <c r="K13" s="8">
        <v>1804.1581335244109</v>
      </c>
      <c r="L13" s="8">
        <v>1804.1581335317408</v>
      </c>
      <c r="M13" s="8">
        <v>1804.1581335554908</v>
      </c>
      <c r="N13" s="8">
        <v>1804.1582326418609</v>
      </c>
      <c r="O13" s="8">
        <v>1859.0166447607407</v>
      </c>
      <c r="P13" s="8">
        <v>3283.5425047607405</v>
      </c>
      <c r="Q13" s="8">
        <v>3283.5425047607405</v>
      </c>
      <c r="R13" s="8">
        <v>3283.5425047607405</v>
      </c>
      <c r="S13" s="8">
        <v>4949.3868047607411</v>
      </c>
      <c r="T13" s="8">
        <v>4949.3868047607411</v>
      </c>
      <c r="U13" s="8">
        <v>5495.5457047607415</v>
      </c>
      <c r="V13" s="8">
        <v>6513.6824047607406</v>
      </c>
      <c r="W13" s="8">
        <v>6707.655005676269</v>
      </c>
      <c r="X13" s="8">
        <v>6675.5510055847162</v>
      </c>
      <c r="Y13" s="8">
        <v>6612.3655054931633</v>
      </c>
      <c r="Z13" s="8">
        <v>6612.3655054931633</v>
      </c>
      <c r="AA13" s="8">
        <v>6577.8655054931633</v>
      </c>
      <c r="AB13" s="8">
        <v>6522.2255061035148</v>
      </c>
      <c r="AC13" s="8">
        <v>6522.2255061035148</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1.2839376999999999E-4</v>
      </c>
      <c r="Q14" s="8">
        <v>1.2865315999999999E-4</v>
      </c>
      <c r="R14" s="8">
        <v>1.2896597000000001E-4</v>
      </c>
      <c r="S14" s="8">
        <v>2.9913720000000001E-4</v>
      </c>
      <c r="T14" s="8">
        <v>2.9917030000000002E-4</v>
      </c>
      <c r="U14" s="8">
        <v>5.2725215000000002E-4</v>
      </c>
      <c r="V14" s="8">
        <v>13.978897</v>
      </c>
      <c r="W14" s="8">
        <v>13.978897</v>
      </c>
      <c r="X14" s="8">
        <v>13.978897999999999</v>
      </c>
      <c r="Y14" s="8">
        <v>3554.0073000000002</v>
      </c>
      <c r="Z14" s="8">
        <v>3554.0073000000002</v>
      </c>
      <c r="AA14" s="8">
        <v>4512.1157000000003</v>
      </c>
      <c r="AB14" s="8">
        <v>4512.1157000000003</v>
      </c>
      <c r="AC14" s="8">
        <v>4512.1157000000003</v>
      </c>
    </row>
    <row r="15" spans="1:29">
      <c r="A15" s="16" t="s">
        <v>161</v>
      </c>
      <c r="B15" s="16" t="s">
        <v>106</v>
      </c>
      <c r="C15" s="16" t="s">
        <v>140</v>
      </c>
      <c r="D15" s="16" t="s">
        <v>10</v>
      </c>
      <c r="E15" s="8">
        <v>166</v>
      </c>
      <c r="F15" s="8">
        <v>166</v>
      </c>
      <c r="G15" s="8">
        <v>166</v>
      </c>
      <c r="H15" s="8">
        <v>166</v>
      </c>
      <c r="I15" s="8">
        <v>166</v>
      </c>
      <c r="J15" s="8">
        <v>166</v>
      </c>
      <c r="K15" s="8">
        <v>166</v>
      </c>
      <c r="L15" s="8">
        <v>166</v>
      </c>
      <c r="M15" s="8">
        <v>166</v>
      </c>
      <c r="N15" s="8">
        <v>166</v>
      </c>
      <c r="O15" s="8">
        <v>166</v>
      </c>
      <c r="P15" s="8">
        <v>166.00010142516999</v>
      </c>
      <c r="Q15" s="8">
        <v>166.00023387780999</v>
      </c>
      <c r="R15" s="8">
        <v>166.00023403361999</v>
      </c>
      <c r="S15" s="8">
        <v>166.018115029</v>
      </c>
      <c r="T15" s="8">
        <v>166.018115088</v>
      </c>
      <c r="U15" s="8">
        <v>216.506214</v>
      </c>
      <c r="V15" s="8">
        <v>228.049496</v>
      </c>
      <c r="W15" s="8">
        <v>228.049496</v>
      </c>
      <c r="X15" s="8">
        <v>228.049496</v>
      </c>
      <c r="Y15" s="8">
        <v>172.04952600000001</v>
      </c>
      <c r="Z15" s="8">
        <v>233.78525999999999</v>
      </c>
      <c r="AA15" s="8">
        <v>233.78525999999999</v>
      </c>
      <c r="AB15" s="8">
        <v>233.78525999999999</v>
      </c>
      <c r="AC15" s="8">
        <v>233.78525999999999</v>
      </c>
    </row>
    <row r="16" spans="1:29">
      <c r="A16" s="16" t="s">
        <v>161</v>
      </c>
      <c r="B16" s="16" t="s">
        <v>107</v>
      </c>
      <c r="C16" s="16" t="s">
        <v>141</v>
      </c>
      <c r="D16" s="16" t="s">
        <v>10</v>
      </c>
      <c r="E16" s="8">
        <v>555</v>
      </c>
      <c r="F16" s="8">
        <v>555</v>
      </c>
      <c r="G16" s="8">
        <v>555</v>
      </c>
      <c r="H16" s="8">
        <v>6260.9252999999999</v>
      </c>
      <c r="I16" s="8">
        <v>6260.9252999999999</v>
      </c>
      <c r="J16" s="8">
        <v>6260.9252999999999</v>
      </c>
      <c r="K16" s="8">
        <v>6260.9252999999999</v>
      </c>
      <c r="L16" s="8">
        <v>6260.9252999999999</v>
      </c>
      <c r="M16" s="8">
        <v>6260.9252999999999</v>
      </c>
      <c r="N16" s="8">
        <v>6260.9252999999999</v>
      </c>
      <c r="O16" s="8">
        <v>6260.9252999999999</v>
      </c>
      <c r="P16" s="8">
        <v>6260.9252999999999</v>
      </c>
      <c r="Q16" s="8">
        <v>6260.9252999999999</v>
      </c>
      <c r="R16" s="8">
        <v>6260.9252999999999</v>
      </c>
      <c r="S16" s="8">
        <v>6260.9252999999999</v>
      </c>
      <c r="T16" s="8">
        <v>6260.9252999999999</v>
      </c>
      <c r="U16" s="8">
        <v>6260.9252999999999</v>
      </c>
      <c r="V16" s="8">
        <v>6240.9252999999999</v>
      </c>
      <c r="W16" s="8">
        <v>6240.9252999999999</v>
      </c>
      <c r="X16" s="8">
        <v>6240.9252999999999</v>
      </c>
      <c r="Y16" s="8">
        <v>6240.9252999999999</v>
      </c>
      <c r="Z16" s="8">
        <v>6240.9252999999999</v>
      </c>
      <c r="AA16" s="8">
        <v>6240.9252999999999</v>
      </c>
      <c r="AB16" s="8">
        <v>6240.9252999999999</v>
      </c>
      <c r="AC16" s="8">
        <v>6240.9252999999999</v>
      </c>
    </row>
    <row r="17" spans="1:29">
      <c r="A17" s="16" t="s">
        <v>161</v>
      </c>
      <c r="B17" s="16" t="s">
        <v>108</v>
      </c>
      <c r="C17" s="16" t="s">
        <v>142</v>
      </c>
      <c r="D17" s="16" t="s">
        <v>10</v>
      </c>
      <c r="E17" s="8">
        <v>902.09500122070153</v>
      </c>
      <c r="F17" s="8">
        <v>1602.0950012207015</v>
      </c>
      <c r="G17" s="8">
        <v>1602.0950012207015</v>
      </c>
      <c r="H17" s="8">
        <v>1602.0950012207015</v>
      </c>
      <c r="I17" s="8">
        <v>1602.0950012207015</v>
      </c>
      <c r="J17" s="8">
        <v>1602.0950012207015</v>
      </c>
      <c r="K17" s="8">
        <v>1602.0950012207015</v>
      </c>
      <c r="L17" s="8">
        <v>1602.0950012207015</v>
      </c>
      <c r="M17" s="8">
        <v>1602.0950012207015</v>
      </c>
      <c r="N17" s="8">
        <v>1602.0950012207015</v>
      </c>
      <c r="O17" s="8">
        <v>1602.0950012207015</v>
      </c>
      <c r="P17" s="8">
        <v>1602.0954980771614</v>
      </c>
      <c r="Q17" s="8">
        <v>1602.0961576557015</v>
      </c>
      <c r="R17" s="8">
        <v>1602.0961578030015</v>
      </c>
      <c r="S17" s="8">
        <v>1602.1029264557014</v>
      </c>
      <c r="T17" s="8">
        <v>1602.1029265377015</v>
      </c>
      <c r="U17" s="8">
        <v>1661.3186696948235</v>
      </c>
      <c r="V17" s="8">
        <v>3768.1175996948232</v>
      </c>
      <c r="W17" s="8">
        <v>3768.1175996948232</v>
      </c>
      <c r="X17" s="8">
        <v>3732.0375978637685</v>
      </c>
      <c r="Y17" s="8">
        <v>3732.0378978637691</v>
      </c>
      <c r="Z17" s="8">
        <v>4035.3609978637687</v>
      </c>
      <c r="AA17" s="8">
        <v>3985.3609978637687</v>
      </c>
      <c r="AB17" s="8">
        <v>3782.3209969482423</v>
      </c>
      <c r="AC17" s="8">
        <v>3712.5709969482423</v>
      </c>
    </row>
    <row r="18" spans="1:29">
      <c r="A18" s="16" t="s">
        <v>161</v>
      </c>
      <c r="B18" s="16" t="s">
        <v>109</v>
      </c>
      <c r="C18" s="16" t="s">
        <v>143</v>
      </c>
      <c r="D18" s="16" t="s">
        <v>10</v>
      </c>
      <c r="E18" s="8">
        <v>53</v>
      </c>
      <c r="F18" s="8">
        <v>53</v>
      </c>
      <c r="G18" s="8">
        <v>53</v>
      </c>
      <c r="H18" s="8">
        <v>53.000107495110001</v>
      </c>
      <c r="I18" s="8">
        <v>53.000107497064</v>
      </c>
      <c r="J18" s="8">
        <v>53.000107500360002</v>
      </c>
      <c r="K18" s="8">
        <v>53.000107503590002</v>
      </c>
      <c r="L18" s="8">
        <v>53.000107508649997</v>
      </c>
      <c r="M18" s="8">
        <v>53.00010751992</v>
      </c>
      <c r="N18" s="8">
        <v>53.000107543890003</v>
      </c>
      <c r="O18" s="8">
        <v>53.000107620640001</v>
      </c>
      <c r="P18" s="8">
        <v>59.829704300000003</v>
      </c>
      <c r="Q18" s="8">
        <v>59.829704300000003</v>
      </c>
      <c r="R18" s="8">
        <v>59.829704300000003</v>
      </c>
      <c r="S18" s="8">
        <v>59.829704300000003</v>
      </c>
      <c r="T18" s="8">
        <v>59.829704300000003</v>
      </c>
      <c r="U18" s="8">
        <v>59.829704300000003</v>
      </c>
      <c r="V18" s="8">
        <v>159.5779</v>
      </c>
      <c r="W18" s="8">
        <v>159.5779</v>
      </c>
      <c r="X18" s="8">
        <v>159.5779</v>
      </c>
      <c r="Y18" s="8">
        <v>159.5779</v>
      </c>
      <c r="Z18" s="8">
        <v>159.5779</v>
      </c>
      <c r="AA18" s="8">
        <v>159.5779</v>
      </c>
      <c r="AB18" s="8">
        <v>159.5779</v>
      </c>
      <c r="AC18" s="8">
        <v>159.5779</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1550.4001739030612</v>
      </c>
      <c r="Q19" s="8">
        <v>1550.4001739602611</v>
      </c>
      <c r="R19" s="8">
        <v>1550.4001740011313</v>
      </c>
      <c r="S19" s="8">
        <v>1550.4002310063911</v>
      </c>
      <c r="T19" s="8">
        <v>1550.4002311370512</v>
      </c>
      <c r="U19" s="8">
        <v>1550.4002314667111</v>
      </c>
      <c r="V19" s="8">
        <v>1400.1002293517743</v>
      </c>
      <c r="W19" s="8">
        <v>1400.1002294011944</v>
      </c>
      <c r="X19" s="8">
        <v>1400.1002577269644</v>
      </c>
      <c r="Y19" s="8">
        <v>1315.1007283339243</v>
      </c>
      <c r="Z19" s="8">
        <v>1315.1007283980243</v>
      </c>
      <c r="AA19" s="8">
        <v>1315.1007284766242</v>
      </c>
      <c r="AB19" s="8">
        <v>923.94072485621632</v>
      </c>
      <c r="AC19" s="8">
        <v>674.96072534197992</v>
      </c>
    </row>
    <row r="20" spans="1:29">
      <c r="A20" s="16" t="s">
        <v>161</v>
      </c>
      <c r="B20" s="16" t="s">
        <v>111</v>
      </c>
      <c r="C20" s="16" t="s">
        <v>145</v>
      </c>
      <c r="D20" s="16" t="s">
        <v>10</v>
      </c>
      <c r="E20" s="8">
        <v>663.02799987792957</v>
      </c>
      <c r="F20" s="8">
        <v>663.02799987792957</v>
      </c>
      <c r="G20" s="8">
        <v>663.02799987792957</v>
      </c>
      <c r="H20" s="8">
        <v>663.02799987792957</v>
      </c>
      <c r="I20" s="8">
        <v>663.02799987792957</v>
      </c>
      <c r="J20" s="8">
        <v>663.02799987792957</v>
      </c>
      <c r="K20" s="8">
        <v>663.02799987792957</v>
      </c>
      <c r="L20" s="8">
        <v>663.02799987792957</v>
      </c>
      <c r="M20" s="8">
        <v>663.02799987792957</v>
      </c>
      <c r="N20" s="8">
        <v>663.02799987792957</v>
      </c>
      <c r="O20" s="8">
        <v>663.02799987792957</v>
      </c>
      <c r="P20" s="8">
        <v>663.02870821382953</v>
      </c>
      <c r="Q20" s="8">
        <v>663.0287082672296</v>
      </c>
      <c r="R20" s="8">
        <v>663.02870830572954</v>
      </c>
      <c r="S20" s="8">
        <v>663.02870861457961</v>
      </c>
      <c r="T20" s="8">
        <v>663.02870891262955</v>
      </c>
      <c r="U20" s="8">
        <v>663.02893709588955</v>
      </c>
      <c r="V20" s="8">
        <v>663.0289373762796</v>
      </c>
      <c r="W20" s="8">
        <v>663.02893747612961</v>
      </c>
      <c r="X20" s="8">
        <v>943.29456987792958</v>
      </c>
      <c r="Y20" s="8">
        <v>2809.0279998779297</v>
      </c>
      <c r="Z20" s="8">
        <v>2809.0279998779297</v>
      </c>
      <c r="AA20" s="8">
        <v>2809.0279998779297</v>
      </c>
      <c r="AB20" s="8">
        <v>2809.0279998779297</v>
      </c>
      <c r="AC20" s="8">
        <v>2616</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259</v>
      </c>
      <c r="D24" s="16" t="s">
        <v>10</v>
      </c>
      <c r="E24" s="8">
        <v>647.98999786376862</v>
      </c>
      <c r="F24" s="8">
        <v>679.09299850463776</v>
      </c>
      <c r="G24" s="8">
        <v>679.09299850463776</v>
      </c>
      <c r="H24" s="8">
        <v>1039.5728985046378</v>
      </c>
      <c r="I24" s="8">
        <v>1039.5728985046378</v>
      </c>
      <c r="J24" s="8">
        <v>1039.5728985046378</v>
      </c>
      <c r="K24" s="8">
        <v>1039.5728985046378</v>
      </c>
      <c r="L24" s="8">
        <v>1039.5728985046378</v>
      </c>
      <c r="M24" s="8">
        <v>2750.0679985046377</v>
      </c>
      <c r="N24" s="8">
        <v>2750.0679985046377</v>
      </c>
      <c r="O24" s="8">
        <v>2750.0679985046377</v>
      </c>
      <c r="P24" s="8">
        <v>2750.0679985046377</v>
      </c>
      <c r="Q24" s="8">
        <v>2750.0679985046377</v>
      </c>
      <c r="R24" s="8">
        <v>2750.0679985046377</v>
      </c>
      <c r="S24" s="8">
        <v>2750.0679985046377</v>
      </c>
      <c r="T24" s="8">
        <v>2750.0679985046377</v>
      </c>
      <c r="U24" s="8">
        <v>2750.0679985046377</v>
      </c>
      <c r="V24" s="8">
        <v>2750.0679985046377</v>
      </c>
      <c r="W24" s="8">
        <v>2750.0679985046377</v>
      </c>
      <c r="X24" s="8">
        <v>2718.9649978637685</v>
      </c>
      <c r="Y24" s="8">
        <v>2763.2741978637687</v>
      </c>
      <c r="Z24" s="8">
        <v>2763.2741978637687</v>
      </c>
      <c r="AA24" s="8">
        <v>2605.2941945068355</v>
      </c>
      <c r="AB24" s="8">
        <v>2207.8441975585938</v>
      </c>
      <c r="AC24" s="8">
        <v>2115.2842000000001</v>
      </c>
    </row>
    <row r="25" spans="1:29">
      <c r="A25" s="16" t="s">
        <v>162</v>
      </c>
      <c r="B25" s="16" t="s">
        <v>115</v>
      </c>
      <c r="C25" s="16" t="s">
        <v>258</v>
      </c>
      <c r="D25" s="16" t="s">
        <v>10</v>
      </c>
      <c r="E25" s="8">
        <v>0</v>
      </c>
      <c r="F25" s="8">
        <v>125</v>
      </c>
      <c r="G25" s="8">
        <v>125</v>
      </c>
      <c r="H25" s="8">
        <v>125</v>
      </c>
      <c r="I25" s="8">
        <v>125</v>
      </c>
      <c r="J25" s="8">
        <v>125</v>
      </c>
      <c r="K25" s="8">
        <v>125</v>
      </c>
      <c r="L25" s="8">
        <v>125</v>
      </c>
      <c r="M25" s="8">
        <v>125.00011363629</v>
      </c>
      <c r="N25" s="8">
        <v>125.00011363935999</v>
      </c>
      <c r="O25" s="8">
        <v>125.00011364292</v>
      </c>
      <c r="P25" s="8">
        <v>125.00011364931601</v>
      </c>
      <c r="Q25" s="8">
        <v>125.00011365519499</v>
      </c>
      <c r="R25" s="8">
        <v>125.00011366515</v>
      </c>
      <c r="S25" s="8">
        <v>125.000113680086</v>
      </c>
      <c r="T25" s="8">
        <v>125.00011371262001</v>
      </c>
      <c r="U25" s="8">
        <v>125.00011376977</v>
      </c>
      <c r="V25" s="8">
        <v>125.00011486184</v>
      </c>
      <c r="W25" s="8">
        <v>125.00014911093</v>
      </c>
      <c r="X25" s="8">
        <v>125.00014915068</v>
      </c>
      <c r="Y25" s="8">
        <v>125.0001492689</v>
      </c>
      <c r="Z25" s="8">
        <v>125.00014936594</v>
      </c>
      <c r="AA25" s="8">
        <v>125.00014964277</v>
      </c>
      <c r="AB25" s="8">
        <v>125.0001497043</v>
      </c>
      <c r="AC25" s="8">
        <v>125.00014974471</v>
      </c>
    </row>
    <row r="26" spans="1:29">
      <c r="A26" s="16" t="s">
        <v>162</v>
      </c>
      <c r="B26" s="16" t="s">
        <v>116</v>
      </c>
      <c r="C26" s="16" t="s">
        <v>260</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261</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257</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263</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262</v>
      </c>
      <c r="C30" s="16" t="s">
        <v>148</v>
      </c>
      <c r="D30" s="16" t="s">
        <v>10</v>
      </c>
      <c r="E30" s="8">
        <v>528.48000335693303</v>
      </c>
      <c r="F30" s="8">
        <v>1118.9399948120106</v>
      </c>
      <c r="G30" s="8">
        <v>1118.9399948120106</v>
      </c>
      <c r="H30" s="8">
        <v>1118.9399948120106</v>
      </c>
      <c r="I30" s="8">
        <v>1118.9399948120106</v>
      </c>
      <c r="J30" s="8">
        <v>1118.9399948120106</v>
      </c>
      <c r="K30" s="8">
        <v>1118.9399948120106</v>
      </c>
      <c r="L30" s="8">
        <v>1118.9399948120106</v>
      </c>
      <c r="M30" s="8">
        <v>1118.9401764501106</v>
      </c>
      <c r="N30" s="8">
        <v>1118.9401764526806</v>
      </c>
      <c r="O30" s="8">
        <v>1118.9401764559707</v>
      </c>
      <c r="P30" s="8">
        <v>1118.9401764639606</v>
      </c>
      <c r="Q30" s="8">
        <v>1118.9401764710806</v>
      </c>
      <c r="R30" s="8">
        <v>1118.9401764819906</v>
      </c>
      <c r="S30" s="8">
        <v>1118.9401764964405</v>
      </c>
      <c r="T30" s="8">
        <v>1118.9401766115307</v>
      </c>
      <c r="U30" s="8">
        <v>1118.9401766474107</v>
      </c>
      <c r="V30" s="8">
        <v>1118.9402027383605</v>
      </c>
      <c r="W30" s="8">
        <v>1008.4601994620476</v>
      </c>
      <c r="X30" s="8">
        <v>1008.4601994989476</v>
      </c>
      <c r="Y30" s="8">
        <v>1008.4604924383476</v>
      </c>
      <c r="Z30" s="8">
        <v>1008.4604924929777</v>
      </c>
      <c r="AA30" s="8">
        <v>1008.4604925349076</v>
      </c>
      <c r="AB30" s="8">
        <v>1008.4604925593777</v>
      </c>
      <c r="AC30" s="8">
        <v>1008.4604925932776</v>
      </c>
    </row>
    <row r="31" spans="1:29">
      <c r="A31" s="16" t="s">
        <v>163</v>
      </c>
      <c r="B31" s="16" t="s">
        <v>120</v>
      </c>
      <c r="C31" s="16" t="s">
        <v>149</v>
      </c>
      <c r="D31" s="16" t="s">
        <v>10</v>
      </c>
      <c r="E31" s="8">
        <v>138.5399990081786</v>
      </c>
      <c r="F31" s="8">
        <v>138.5399990081786</v>
      </c>
      <c r="G31" s="8">
        <v>138.5399990081786</v>
      </c>
      <c r="H31" s="8">
        <v>138.5399990081786</v>
      </c>
      <c r="I31" s="8">
        <v>138.5399990081786</v>
      </c>
      <c r="J31" s="8">
        <v>138.5399990081786</v>
      </c>
      <c r="K31" s="8">
        <v>138.5399990081786</v>
      </c>
      <c r="L31" s="8">
        <v>138.5399990081786</v>
      </c>
      <c r="M31" s="8">
        <v>138.5399990081786</v>
      </c>
      <c r="N31" s="8">
        <v>138.5399990081786</v>
      </c>
      <c r="O31" s="8">
        <v>138.5399990081786</v>
      </c>
      <c r="P31" s="8">
        <v>138.5399990081786</v>
      </c>
      <c r="Q31" s="8">
        <v>138.5399990081786</v>
      </c>
      <c r="R31" s="8">
        <v>138.5399990081786</v>
      </c>
      <c r="S31" s="8">
        <v>138.5399990081786</v>
      </c>
      <c r="T31" s="8">
        <v>108</v>
      </c>
      <c r="U31" s="8">
        <v>108</v>
      </c>
      <c r="V31" s="8">
        <v>108</v>
      </c>
      <c r="W31" s="8">
        <v>108</v>
      </c>
      <c r="X31" s="8">
        <v>108</v>
      </c>
      <c r="Y31" s="8">
        <v>108</v>
      </c>
      <c r="Z31" s="8">
        <v>108</v>
      </c>
      <c r="AA31" s="8">
        <v>108.00010018892</v>
      </c>
      <c r="AB31" s="8">
        <v>1.0029946E-4</v>
      </c>
      <c r="AC31" s="8">
        <v>1.0034929E-4</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19.140000343322729</v>
      </c>
      <c r="N32" s="8">
        <v>19.140000343322729</v>
      </c>
      <c r="O32" s="8">
        <v>19.140000343322729</v>
      </c>
      <c r="P32" s="8">
        <v>19.140106957472728</v>
      </c>
      <c r="Q32" s="8">
        <v>19.140106982972728</v>
      </c>
      <c r="R32" s="8">
        <v>19.140107051192729</v>
      </c>
      <c r="S32" s="8">
        <v>19.140109786727731</v>
      </c>
      <c r="T32" s="8">
        <v>7.3801652998709102</v>
      </c>
      <c r="U32" s="8">
        <v>7.3801654091809104</v>
      </c>
      <c r="V32" s="8">
        <v>7.3807050540909103</v>
      </c>
      <c r="W32" s="8">
        <v>7.3807051216709096</v>
      </c>
      <c r="X32" s="8">
        <v>7.0502906000000001E-4</v>
      </c>
      <c r="Y32" s="8">
        <v>7.0517949999999996E-4</v>
      </c>
      <c r="Z32" s="8">
        <v>7.052397E-4</v>
      </c>
      <c r="AA32" s="8">
        <v>7.0530720000000003E-4</v>
      </c>
      <c r="AB32" s="8">
        <v>7.0534809999999999E-4</v>
      </c>
      <c r="AC32" s="8">
        <v>7.0537499999999995E-4</v>
      </c>
    </row>
    <row r="33" spans="1:29">
      <c r="A33" s="16" t="s">
        <v>163</v>
      </c>
      <c r="B33" s="16" t="s">
        <v>122</v>
      </c>
      <c r="C33" s="16" t="s">
        <v>151</v>
      </c>
      <c r="D33" s="16" t="s">
        <v>10</v>
      </c>
      <c r="E33" s="8">
        <v>0</v>
      </c>
      <c r="F33" s="8">
        <v>0</v>
      </c>
      <c r="G33" s="8">
        <v>0</v>
      </c>
      <c r="H33" s="8">
        <v>1.216335E-4</v>
      </c>
      <c r="I33" s="8">
        <v>1.2163566E-4</v>
      </c>
      <c r="J33" s="8">
        <v>1.21639154E-4</v>
      </c>
      <c r="K33" s="8">
        <v>1.2164261E-4</v>
      </c>
      <c r="L33" s="8">
        <v>1.2164703E-4</v>
      </c>
      <c r="M33" s="8">
        <v>1.216538E-4</v>
      </c>
      <c r="N33" s="8">
        <v>1.21665005E-4</v>
      </c>
      <c r="O33" s="8">
        <v>1.2167963E-4</v>
      </c>
      <c r="P33" s="8">
        <v>8.0650375000000001E-4</v>
      </c>
      <c r="Q33" s="8">
        <v>8.0651840000000002E-4</v>
      </c>
      <c r="R33" s="8">
        <v>8.0654339999999998E-4</v>
      </c>
      <c r="S33" s="8">
        <v>8.0661074E-4</v>
      </c>
      <c r="T33" s="8">
        <v>2.0491101999999999</v>
      </c>
      <c r="U33" s="8">
        <v>2.0491104</v>
      </c>
      <c r="V33" s="8">
        <v>1300</v>
      </c>
      <c r="W33" s="8">
        <v>1300</v>
      </c>
      <c r="X33" s="8">
        <v>1300</v>
      </c>
      <c r="Y33" s="8">
        <v>1300</v>
      </c>
      <c r="Z33" s="8">
        <v>1300</v>
      </c>
      <c r="AA33" s="8">
        <v>1300</v>
      </c>
      <c r="AB33" s="8">
        <v>1300</v>
      </c>
      <c r="AC33" s="8">
        <v>1300</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349.19999694824207</v>
      </c>
      <c r="H35" s="8">
        <v>349.20027403001205</v>
      </c>
      <c r="I35" s="8">
        <v>349.20027403204205</v>
      </c>
      <c r="J35" s="8">
        <v>349.20027403507208</v>
      </c>
      <c r="K35" s="8">
        <v>349.20027403824207</v>
      </c>
      <c r="L35" s="8">
        <v>349.20027404232206</v>
      </c>
      <c r="M35" s="8">
        <v>349.20027404860207</v>
      </c>
      <c r="N35" s="8">
        <v>349.20027405800209</v>
      </c>
      <c r="O35" s="8">
        <v>349.20027406988208</v>
      </c>
      <c r="P35" s="8">
        <v>572.11132694824209</v>
      </c>
      <c r="Q35" s="8">
        <v>572.11132694824209</v>
      </c>
      <c r="R35" s="8">
        <v>572.11132694824209</v>
      </c>
      <c r="S35" s="8">
        <v>572.11132694824209</v>
      </c>
      <c r="T35" s="8">
        <v>1133.594956948242</v>
      </c>
      <c r="U35" s="8">
        <v>1133.594956948242</v>
      </c>
      <c r="V35" s="8">
        <v>1251.977796948242</v>
      </c>
      <c r="W35" s="8">
        <v>981.97779694824203</v>
      </c>
      <c r="X35" s="8">
        <v>981.97779694824203</v>
      </c>
      <c r="Y35" s="8">
        <v>981.97779694824203</v>
      </c>
      <c r="Z35" s="8">
        <v>902.77779999999996</v>
      </c>
      <c r="AA35" s="8">
        <v>902.77779999999996</v>
      </c>
      <c r="AB35" s="8">
        <v>902.77779999999996</v>
      </c>
      <c r="AC35" s="8">
        <v>902.77779999999996</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0</v>
      </c>
      <c r="H37" s="8">
        <v>565.98270000000002</v>
      </c>
      <c r="I37" s="8">
        <v>565.98270000000002</v>
      </c>
      <c r="J37" s="8">
        <v>565.98270000000002</v>
      </c>
      <c r="K37" s="8">
        <v>565.98270000000002</v>
      </c>
      <c r="L37" s="8">
        <v>565.98270000000002</v>
      </c>
      <c r="M37" s="8">
        <v>565.98270000000002</v>
      </c>
      <c r="N37" s="8">
        <v>565.98270000000002</v>
      </c>
      <c r="O37" s="8">
        <v>565.98270000000002</v>
      </c>
      <c r="P37" s="8">
        <v>621.73159999999996</v>
      </c>
      <c r="Q37" s="8">
        <v>621.73159999999996</v>
      </c>
      <c r="R37" s="8">
        <v>621.73159999999996</v>
      </c>
      <c r="S37" s="8">
        <v>621.73159999999996</v>
      </c>
      <c r="T37" s="8">
        <v>621.73159999999996</v>
      </c>
      <c r="U37" s="8">
        <v>621.73159999999996</v>
      </c>
      <c r="V37" s="8">
        <v>671.3202</v>
      </c>
      <c r="W37" s="8">
        <v>671.3202</v>
      </c>
      <c r="X37" s="8">
        <v>671.3202</v>
      </c>
      <c r="Y37" s="8">
        <v>671.3202</v>
      </c>
      <c r="Z37" s="8">
        <v>671.3202</v>
      </c>
      <c r="AA37" s="8">
        <v>671.3202</v>
      </c>
      <c r="AB37" s="8">
        <v>671.3202</v>
      </c>
      <c r="AC37" s="8">
        <v>671.3202</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1.1301628E-4</v>
      </c>
      <c r="U38" s="8">
        <v>1.1308808E-4</v>
      </c>
      <c r="V38" s="8">
        <v>1.6085121E-4</v>
      </c>
      <c r="W38" s="8">
        <v>1.6088326999999999E-4</v>
      </c>
      <c r="X38" s="8">
        <v>1.6090044000000001E-4</v>
      </c>
      <c r="Y38" s="8">
        <v>1.6094117999999999E-4</v>
      </c>
      <c r="Z38" s="8">
        <v>1.6097493E-4</v>
      </c>
      <c r="AA38" s="8">
        <v>1.610335E-4</v>
      </c>
      <c r="AB38" s="8">
        <v>1.6108883999999999E-4</v>
      </c>
      <c r="AC38" s="8">
        <v>1.6113803E-4</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1.3869231999999999E-4</v>
      </c>
      <c r="W39" s="8">
        <v>1.3871677E-4</v>
      </c>
      <c r="X39" s="8">
        <v>1.3873956000000001E-4</v>
      </c>
      <c r="Y39" s="8">
        <v>1.3885317000000001E-4</v>
      </c>
      <c r="Z39" s="8">
        <v>1.3892454E-4</v>
      </c>
      <c r="AA39" s="8">
        <v>1.3906017000000001E-4</v>
      </c>
      <c r="AB39" s="8">
        <v>1.3912867999999999E-4</v>
      </c>
      <c r="AC39" s="8">
        <v>1.3918377000000001E-4</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0</v>
      </c>
      <c r="G41" s="8">
        <v>0</v>
      </c>
      <c r="H41" s="8">
        <v>33.783515999999999</v>
      </c>
      <c r="I41" s="8">
        <v>33.783515999999999</v>
      </c>
      <c r="J41" s="8">
        <v>33.783515999999999</v>
      </c>
      <c r="K41" s="8">
        <v>33.783515999999999</v>
      </c>
      <c r="L41" s="8">
        <v>33.783515999999999</v>
      </c>
      <c r="M41" s="8">
        <v>33.783515999999999</v>
      </c>
      <c r="N41" s="8">
        <v>33.783515999999999</v>
      </c>
      <c r="O41" s="8">
        <v>33.783515999999999</v>
      </c>
      <c r="P41" s="8">
        <v>33.783515999999999</v>
      </c>
      <c r="Q41" s="8">
        <v>33.783515999999999</v>
      </c>
      <c r="R41" s="8">
        <v>33.783515999999999</v>
      </c>
      <c r="S41" s="8">
        <v>33.783515999999999</v>
      </c>
      <c r="T41" s="8">
        <v>33.783515999999999</v>
      </c>
      <c r="U41" s="8">
        <v>33.783515999999999</v>
      </c>
      <c r="V41" s="8">
        <v>33.783515999999999</v>
      </c>
      <c r="W41" s="8">
        <v>33.783515999999999</v>
      </c>
      <c r="X41" s="8">
        <v>33.783515999999999</v>
      </c>
      <c r="Y41" s="8">
        <v>33.783515999999999</v>
      </c>
      <c r="Z41" s="8">
        <v>33.783515999999999</v>
      </c>
      <c r="AA41" s="8">
        <v>33.783515999999999</v>
      </c>
      <c r="AB41" s="8">
        <v>33.783515999999999</v>
      </c>
      <c r="AC41" s="8">
        <v>33.783515999999999</v>
      </c>
    </row>
    <row r="42" spans="1:29">
      <c r="A42" s="16" t="s">
        <v>164</v>
      </c>
      <c r="B42" s="16" t="s">
        <v>131</v>
      </c>
      <c r="C42" s="16" t="s">
        <v>160</v>
      </c>
      <c r="D42" s="16" t="s">
        <v>10</v>
      </c>
      <c r="E42" s="8">
        <v>0</v>
      </c>
      <c r="F42" s="8">
        <v>125</v>
      </c>
      <c r="G42" s="8">
        <v>485.79998779296801</v>
      </c>
      <c r="H42" s="8">
        <v>485.79998779296801</v>
      </c>
      <c r="I42" s="8">
        <v>485.79998779296801</v>
      </c>
      <c r="J42" s="8">
        <v>485.79998779296801</v>
      </c>
      <c r="K42" s="8">
        <v>485.79998779296801</v>
      </c>
      <c r="L42" s="8">
        <v>485.79998779296801</v>
      </c>
      <c r="M42" s="8">
        <v>485.80010142925801</v>
      </c>
      <c r="N42" s="8">
        <v>485.80010143232801</v>
      </c>
      <c r="O42" s="8">
        <v>485.800101435888</v>
      </c>
      <c r="P42" s="8">
        <v>485.80010144228402</v>
      </c>
      <c r="Q42" s="8">
        <v>485.80010144816299</v>
      </c>
      <c r="R42" s="8">
        <v>485.80010145811804</v>
      </c>
      <c r="S42" s="8">
        <v>485.80010147305399</v>
      </c>
      <c r="T42" s="8">
        <v>485.80010150558803</v>
      </c>
      <c r="U42" s="8">
        <v>485.80010156273801</v>
      </c>
      <c r="V42" s="8">
        <v>485.80010265480803</v>
      </c>
      <c r="W42" s="8">
        <v>485.80013690389802</v>
      </c>
      <c r="X42" s="8">
        <v>485.800136943648</v>
      </c>
      <c r="Y42" s="8">
        <v>485.80013706186799</v>
      </c>
      <c r="Z42" s="8">
        <v>485.800137158908</v>
      </c>
      <c r="AA42" s="8">
        <v>485.80013743573801</v>
      </c>
      <c r="AB42" s="8">
        <v>485.800137497268</v>
      </c>
      <c r="AC42" s="8">
        <v>485.80013753767798</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330.31800842284997</v>
      </c>
      <c r="G45" s="8">
        <v>330.31800842284997</v>
      </c>
      <c r="H45" s="8">
        <v>830.31790842285</v>
      </c>
      <c r="I45" s="8">
        <v>830.31790842285</v>
      </c>
      <c r="J45" s="8">
        <v>830.31790842285</v>
      </c>
      <c r="K45" s="8">
        <v>830.31790842285</v>
      </c>
      <c r="L45" s="8">
        <v>830.31790842285</v>
      </c>
      <c r="M45" s="8">
        <v>830.31790842285</v>
      </c>
      <c r="N45" s="8">
        <v>830.31790842285</v>
      </c>
      <c r="O45" s="8">
        <v>830.31790842285</v>
      </c>
      <c r="P45" s="8">
        <v>830.31790842285</v>
      </c>
      <c r="Q45" s="8">
        <v>830.31790842285</v>
      </c>
      <c r="R45" s="8">
        <v>830.31790842285</v>
      </c>
      <c r="S45" s="8">
        <v>830.31790842285</v>
      </c>
      <c r="T45" s="8">
        <v>830.31790842285</v>
      </c>
      <c r="U45" s="8">
        <v>830.31790842285</v>
      </c>
      <c r="V45" s="8">
        <v>649.79990305175704</v>
      </c>
      <c r="W45" s="8">
        <v>649.79990305175704</v>
      </c>
      <c r="X45" s="8">
        <v>649.79990305175704</v>
      </c>
      <c r="Y45" s="8">
        <v>649.79990305175704</v>
      </c>
      <c r="Z45" s="8">
        <v>649.79990305175704</v>
      </c>
      <c r="AA45" s="8">
        <v>499.99990000000003</v>
      </c>
      <c r="AB45" s="8">
        <v>499.99990000000003</v>
      </c>
      <c r="AC45" s="8">
        <v>499.99990000000003</v>
      </c>
    </row>
    <row r="46" spans="1:29">
      <c r="A46" s="16" t="s">
        <v>96</v>
      </c>
      <c r="B46" s="16" t="s">
        <v>98</v>
      </c>
      <c r="C46" s="16" t="s">
        <v>133</v>
      </c>
      <c r="D46" s="16" t="s">
        <v>9</v>
      </c>
      <c r="E46" s="8">
        <v>43.200000762939403</v>
      </c>
      <c r="F46" s="8">
        <v>43.200000762939403</v>
      </c>
      <c r="G46" s="8">
        <v>43.200000762939403</v>
      </c>
      <c r="H46" s="8">
        <v>43.200000762939403</v>
      </c>
      <c r="I46" s="8">
        <v>43.200000762939403</v>
      </c>
      <c r="J46" s="8">
        <v>43.200000762939403</v>
      </c>
      <c r="K46" s="8">
        <v>43.200000762939403</v>
      </c>
      <c r="L46" s="8">
        <v>43.200000762939403</v>
      </c>
      <c r="M46" s="8">
        <v>43.200000762939403</v>
      </c>
      <c r="N46" s="8">
        <v>43.200000762939403</v>
      </c>
      <c r="O46" s="8">
        <v>43.200000762939403</v>
      </c>
      <c r="P46" s="8">
        <v>43.200000762939403</v>
      </c>
      <c r="Q46" s="8">
        <v>43.200000762939403</v>
      </c>
      <c r="R46" s="8">
        <v>43.200000762939403</v>
      </c>
      <c r="S46" s="8">
        <v>43.200000762939403</v>
      </c>
      <c r="T46" s="8">
        <v>43.200000762939403</v>
      </c>
      <c r="U46" s="8">
        <v>43.200000762939403</v>
      </c>
      <c r="V46" s="8">
        <v>43.200000762939403</v>
      </c>
      <c r="W46" s="8">
        <v>43.200000762939403</v>
      </c>
      <c r="X46" s="8">
        <v>43.200000762939403</v>
      </c>
      <c r="Y46" s="8">
        <v>43.200000762939403</v>
      </c>
      <c r="Z46" s="8">
        <v>43.200000762939403</v>
      </c>
      <c r="AA46" s="8">
        <v>43.200000762939403</v>
      </c>
      <c r="AB46" s="8">
        <v>43.200000762939403</v>
      </c>
      <c r="AC46" s="8">
        <v>43.200000762939403</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285.211868340031</v>
      </c>
      <c r="Q48" s="8">
        <v>285.21186835803104</v>
      </c>
      <c r="R48" s="8">
        <v>685.20001220703102</v>
      </c>
      <c r="S48" s="8">
        <v>685.20001220703102</v>
      </c>
      <c r="T48" s="8">
        <v>685.200128772521</v>
      </c>
      <c r="U48" s="8">
        <v>685.20012896727701</v>
      </c>
      <c r="V48" s="8">
        <v>685.20012909259106</v>
      </c>
      <c r="W48" s="8">
        <v>685.20012938342506</v>
      </c>
      <c r="X48" s="8">
        <v>685.20012951538104</v>
      </c>
      <c r="Y48" s="8">
        <v>685.20012955607103</v>
      </c>
      <c r="Z48" s="8">
        <v>685.20012957433107</v>
      </c>
      <c r="AA48" s="8">
        <v>685.20012968352103</v>
      </c>
      <c r="AB48" s="8">
        <v>685.20019052028101</v>
      </c>
      <c r="AC48" s="8">
        <v>685.20019056306103</v>
      </c>
    </row>
    <row r="49" spans="1:29">
      <c r="A49" s="16" t="s">
        <v>96</v>
      </c>
      <c r="B49" s="16" t="s">
        <v>101</v>
      </c>
      <c r="C49" s="16" t="s">
        <v>136</v>
      </c>
      <c r="D49" s="16" t="s">
        <v>9</v>
      </c>
      <c r="E49" s="8">
        <v>0</v>
      </c>
      <c r="F49" s="8">
        <v>0</v>
      </c>
      <c r="G49" s="8">
        <v>0</v>
      </c>
      <c r="H49" s="8">
        <v>611.84673999999995</v>
      </c>
      <c r="I49" s="8">
        <v>611.84673999999995</v>
      </c>
      <c r="J49" s="8">
        <v>611.84673999999995</v>
      </c>
      <c r="K49" s="8">
        <v>611.84680000000003</v>
      </c>
      <c r="L49" s="8">
        <v>854.97320000000002</v>
      </c>
      <c r="M49" s="8">
        <v>1562.1983599999999</v>
      </c>
      <c r="N49" s="8">
        <v>1562.1983599999999</v>
      </c>
      <c r="O49" s="8">
        <v>1562.1983599999999</v>
      </c>
      <c r="P49" s="8">
        <v>1749.9740999999999</v>
      </c>
      <c r="Q49" s="8">
        <v>1749.9742000000001</v>
      </c>
      <c r="R49" s="8">
        <v>1749.9740999999999</v>
      </c>
      <c r="S49" s="8">
        <v>1749.9740999999999</v>
      </c>
      <c r="T49" s="8">
        <v>1749.9740999999999</v>
      </c>
      <c r="U49" s="8">
        <v>1771.9079999999999</v>
      </c>
      <c r="V49" s="8">
        <v>1836.6874400000002</v>
      </c>
      <c r="W49" s="8">
        <v>1836.6874400000002</v>
      </c>
      <c r="X49" s="8">
        <v>1836.6874400000002</v>
      </c>
      <c r="Y49" s="8">
        <v>1862.9013</v>
      </c>
      <c r="Z49" s="8">
        <v>1862.9013</v>
      </c>
      <c r="AA49" s="8">
        <v>1862.9013</v>
      </c>
      <c r="AB49" s="8">
        <v>1862.9013</v>
      </c>
      <c r="AC49" s="8">
        <v>1862.9013</v>
      </c>
    </row>
    <row r="50" spans="1:29">
      <c r="A50" s="16" t="s">
        <v>96</v>
      </c>
      <c r="B50" s="16" t="s">
        <v>102</v>
      </c>
      <c r="C50" s="16" t="s">
        <v>137</v>
      </c>
      <c r="D50" s="16" t="s">
        <v>9</v>
      </c>
      <c r="E50" s="8">
        <v>0</v>
      </c>
      <c r="F50" s="8">
        <v>0</v>
      </c>
      <c r="G50" s="8">
        <v>221.009994506835</v>
      </c>
      <c r="H50" s="8">
        <v>581.00999450683503</v>
      </c>
      <c r="I50" s="8">
        <v>581.00999450683503</v>
      </c>
      <c r="J50" s="8">
        <v>581.00999450683503</v>
      </c>
      <c r="K50" s="8">
        <v>581.00999450683503</v>
      </c>
      <c r="L50" s="8">
        <v>581.00999450683503</v>
      </c>
      <c r="M50" s="8">
        <v>614.88664450683495</v>
      </c>
      <c r="N50" s="8">
        <v>614.88664450683495</v>
      </c>
      <c r="O50" s="8">
        <v>1121.009994506835</v>
      </c>
      <c r="P50" s="8">
        <v>1121.0103753631149</v>
      </c>
      <c r="Q50" s="8">
        <v>1121.0103753840651</v>
      </c>
      <c r="R50" s="8">
        <v>1121.0103753993751</v>
      </c>
      <c r="S50" s="8">
        <v>1121.010375571755</v>
      </c>
      <c r="T50" s="8">
        <v>1380.2907545068351</v>
      </c>
      <c r="U50" s="8">
        <v>1380.2907545068351</v>
      </c>
      <c r="V50" s="8">
        <v>1996.9840945068349</v>
      </c>
      <c r="W50" s="8">
        <v>2936.3571945068352</v>
      </c>
      <c r="X50" s="8">
        <v>2936.3571945068352</v>
      </c>
      <c r="Y50" s="8">
        <v>3475.532694506835</v>
      </c>
      <c r="Z50" s="8">
        <v>3475.532694506835</v>
      </c>
      <c r="AA50" s="8">
        <v>3475.532694506835</v>
      </c>
      <c r="AB50" s="8">
        <v>3475.532694506835</v>
      </c>
      <c r="AC50" s="8">
        <v>3475.532694506835</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157.21283302124999</v>
      </c>
      <c r="Z51" s="8">
        <v>157.21283303639001</v>
      </c>
      <c r="AA51" s="8">
        <v>157.21283305219001</v>
      </c>
      <c r="AB51" s="8">
        <v>157.21283306360999</v>
      </c>
      <c r="AC51" s="8">
        <v>157.21283307946001</v>
      </c>
    </row>
    <row r="52" spans="1:29">
      <c r="A52" s="16" t="s">
        <v>96</v>
      </c>
      <c r="B52" s="16" t="s">
        <v>104</v>
      </c>
      <c r="C52" s="16" t="s">
        <v>28</v>
      </c>
      <c r="D52" s="16" t="s">
        <v>9</v>
      </c>
      <c r="E52" s="8">
        <v>1548.890014648437</v>
      </c>
      <c r="F52" s="8">
        <v>1548.890014648437</v>
      </c>
      <c r="G52" s="8">
        <v>1548.890014648437</v>
      </c>
      <c r="H52" s="8">
        <v>2948.890014648437</v>
      </c>
      <c r="I52" s="8">
        <v>2948.890014648437</v>
      </c>
      <c r="J52" s="8">
        <v>2948.890014648437</v>
      </c>
      <c r="K52" s="8">
        <v>2948.890014648437</v>
      </c>
      <c r="L52" s="8">
        <v>3396.8880146484371</v>
      </c>
      <c r="M52" s="8">
        <v>3396.8880146484371</v>
      </c>
      <c r="N52" s="8">
        <v>3396.8880146484371</v>
      </c>
      <c r="O52" s="8">
        <v>3821.9353146484373</v>
      </c>
      <c r="P52" s="8">
        <v>4773.7367146484376</v>
      </c>
      <c r="Q52" s="8">
        <v>4773.7367146484376</v>
      </c>
      <c r="R52" s="8">
        <v>4773.7367146484376</v>
      </c>
      <c r="S52" s="8">
        <v>4773.7367146484376</v>
      </c>
      <c r="T52" s="8">
        <v>7036.1896146484369</v>
      </c>
      <c r="U52" s="8">
        <v>7148.8900146484375</v>
      </c>
      <c r="V52" s="8">
        <v>7148.8900146484375</v>
      </c>
      <c r="W52" s="8">
        <v>6696</v>
      </c>
      <c r="X52" s="8">
        <v>6696</v>
      </c>
      <c r="Y52" s="8">
        <v>6696</v>
      </c>
      <c r="Z52" s="8">
        <v>6696</v>
      </c>
      <c r="AA52" s="8">
        <v>6696</v>
      </c>
      <c r="AB52" s="8">
        <v>6696</v>
      </c>
      <c r="AC52" s="8">
        <v>6696</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2.0449273999999999E-4</v>
      </c>
      <c r="T53" s="8">
        <v>2.0456973E-4</v>
      </c>
      <c r="U53" s="8">
        <v>2.0458906000000001E-4</v>
      </c>
      <c r="V53" s="8">
        <v>2.0460391999999999E-4</v>
      </c>
      <c r="W53" s="8">
        <v>2.0464056E-4</v>
      </c>
      <c r="X53" s="8">
        <v>2.0467743E-4</v>
      </c>
      <c r="Y53" s="8">
        <v>4.3327029000000001E-4</v>
      </c>
      <c r="Z53" s="8">
        <v>4.3332016400000005E-4</v>
      </c>
      <c r="AA53" s="8">
        <v>6.4380628600000007E-4</v>
      </c>
      <c r="AB53" s="8">
        <v>8.4971637499999995E-4</v>
      </c>
      <c r="AC53" s="8">
        <v>8.4979909999999997E-4</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652.47999572753906</v>
      </c>
      <c r="H55" s="8">
        <v>2452.480117388779</v>
      </c>
      <c r="I55" s="8">
        <v>2452.4801173890742</v>
      </c>
      <c r="J55" s="8">
        <v>2452.4801173894789</v>
      </c>
      <c r="K55" s="8">
        <v>2452.4801173901142</v>
      </c>
      <c r="L55" s="8">
        <v>2452.480117390995</v>
      </c>
      <c r="M55" s="8">
        <v>2452.4801173921592</v>
      </c>
      <c r="N55" s="8">
        <v>2452.4801173935789</v>
      </c>
      <c r="O55" s="8">
        <v>2452.4801173963992</v>
      </c>
      <c r="P55" s="8">
        <v>2452.4801174043291</v>
      </c>
      <c r="Q55" s="8">
        <v>2280.000121683006</v>
      </c>
      <c r="R55" s="8">
        <v>2280.0001216994401</v>
      </c>
      <c r="S55" s="8">
        <v>2280.00012172693</v>
      </c>
      <c r="T55" s="8">
        <v>2280.0001228125602</v>
      </c>
      <c r="U55" s="8">
        <v>2280.0001228342198</v>
      </c>
      <c r="V55" s="8">
        <v>2010.00012284276</v>
      </c>
      <c r="W55" s="8">
        <v>2010.0001228558001</v>
      </c>
      <c r="X55" s="8">
        <v>2010.0001228799999</v>
      </c>
      <c r="Y55" s="8">
        <v>2261.61636</v>
      </c>
      <c r="Z55" s="8">
        <v>2261.61636</v>
      </c>
      <c r="AA55" s="8">
        <v>2261.61636</v>
      </c>
      <c r="AB55" s="8">
        <v>2261.61636</v>
      </c>
      <c r="AC55" s="8">
        <v>2261.61636</v>
      </c>
    </row>
    <row r="56" spans="1:29">
      <c r="A56" s="16" t="s">
        <v>161</v>
      </c>
      <c r="B56" s="16" t="s">
        <v>108</v>
      </c>
      <c r="C56" s="16" t="s">
        <v>142</v>
      </c>
      <c r="D56" s="16" t="s">
        <v>9</v>
      </c>
      <c r="E56" s="8">
        <v>113.19000244140599</v>
      </c>
      <c r="F56" s="8">
        <v>815.19000244140602</v>
      </c>
      <c r="G56" s="8">
        <v>815.19000244140602</v>
      </c>
      <c r="H56" s="8">
        <v>815.19000244140602</v>
      </c>
      <c r="I56" s="8">
        <v>1734.190002441406</v>
      </c>
      <c r="J56" s="8">
        <v>1734.190002441406</v>
      </c>
      <c r="K56" s="8">
        <v>1734.190002441406</v>
      </c>
      <c r="L56" s="8">
        <v>1734.190002441406</v>
      </c>
      <c r="M56" s="8">
        <v>1734.190002441406</v>
      </c>
      <c r="N56" s="8">
        <v>1734.190002441406</v>
      </c>
      <c r="O56" s="8">
        <v>1914.702632441406</v>
      </c>
      <c r="P56" s="8">
        <v>2714.7028035462458</v>
      </c>
      <c r="Q56" s="8">
        <v>2714.7028035583257</v>
      </c>
      <c r="R56" s="8">
        <v>2834.1901735833662</v>
      </c>
      <c r="S56" s="8">
        <v>2834.1914810029061</v>
      </c>
      <c r="T56" s="8">
        <v>4318.8792024414061</v>
      </c>
      <c r="U56" s="8">
        <v>4905.6937024414065</v>
      </c>
      <c r="V56" s="8">
        <v>4905.6937024414065</v>
      </c>
      <c r="W56" s="8">
        <v>4905.6937024414065</v>
      </c>
      <c r="X56" s="8">
        <v>4905.6937024414065</v>
      </c>
      <c r="Y56" s="8">
        <v>4905.6937024414065</v>
      </c>
      <c r="Z56" s="8">
        <v>4905.6937024414065</v>
      </c>
      <c r="AA56" s="8">
        <v>4905.6937024414065</v>
      </c>
      <c r="AB56" s="8">
        <v>4792.5037000000002</v>
      </c>
      <c r="AC56" s="8">
        <v>4792.5037000000002</v>
      </c>
    </row>
    <row r="57" spans="1:29">
      <c r="A57" s="16" t="s">
        <v>161</v>
      </c>
      <c r="B57" s="16" t="s">
        <v>109</v>
      </c>
      <c r="C57" s="16" t="s">
        <v>143</v>
      </c>
      <c r="D57" s="16" t="s">
        <v>9</v>
      </c>
      <c r="E57" s="8">
        <v>198.94000244140599</v>
      </c>
      <c r="F57" s="8">
        <v>198.94000244140599</v>
      </c>
      <c r="G57" s="8">
        <v>198.94000244140599</v>
      </c>
      <c r="H57" s="8">
        <v>263.15780644140602</v>
      </c>
      <c r="I57" s="8">
        <v>263.15780644140602</v>
      </c>
      <c r="J57" s="8">
        <v>263.15780644140602</v>
      </c>
      <c r="K57" s="8">
        <v>263.15780644140602</v>
      </c>
      <c r="L57" s="8">
        <v>263.15780644140602</v>
      </c>
      <c r="M57" s="8">
        <v>263.15780644140602</v>
      </c>
      <c r="N57" s="8">
        <v>263.15780644140602</v>
      </c>
      <c r="O57" s="8">
        <v>276.04109561320598</v>
      </c>
      <c r="P57" s="8">
        <v>305.27088014106602</v>
      </c>
      <c r="Q57" s="8">
        <v>305.27088016373597</v>
      </c>
      <c r="R57" s="8">
        <v>305.27088021873601</v>
      </c>
      <c r="S57" s="8">
        <v>305.27088024371596</v>
      </c>
      <c r="T57" s="8">
        <v>305.27088027820599</v>
      </c>
      <c r="U57" s="8">
        <v>307.48438788456599</v>
      </c>
      <c r="V57" s="8">
        <v>263.18421765526</v>
      </c>
      <c r="W57" s="8">
        <v>263.86059235433004</v>
      </c>
      <c r="X57" s="8">
        <v>267.92555252124998</v>
      </c>
      <c r="Y57" s="8">
        <v>277.60480871917002</v>
      </c>
      <c r="Z57" s="8">
        <v>277.60480873742</v>
      </c>
      <c r="AA57" s="8">
        <v>277.60480875377004</v>
      </c>
      <c r="AB57" s="8">
        <v>277.60480876408002</v>
      </c>
      <c r="AC57" s="8">
        <v>277.60480877508002</v>
      </c>
    </row>
    <row r="58" spans="1:29">
      <c r="A58" s="16" t="s">
        <v>161</v>
      </c>
      <c r="B58" s="16" t="s">
        <v>110</v>
      </c>
      <c r="C58" s="16" t="s">
        <v>144</v>
      </c>
      <c r="D58" s="16" t="s">
        <v>9</v>
      </c>
      <c r="E58" s="8">
        <v>0</v>
      </c>
      <c r="F58" s="8">
        <v>0</v>
      </c>
      <c r="G58" s="8">
        <v>0</v>
      </c>
      <c r="H58" s="8">
        <v>0</v>
      </c>
      <c r="I58" s="8">
        <v>0</v>
      </c>
      <c r="J58" s="8">
        <v>100.800003051757</v>
      </c>
      <c r="K58" s="8">
        <v>100.800003051757</v>
      </c>
      <c r="L58" s="8">
        <v>100.800003051757</v>
      </c>
      <c r="M58" s="8">
        <v>100.800003051757</v>
      </c>
      <c r="N58" s="8">
        <v>100.800003051757</v>
      </c>
      <c r="O58" s="8">
        <v>100.800428387587</v>
      </c>
      <c r="P58" s="8">
        <v>100.800428472487</v>
      </c>
      <c r="Q58" s="8">
        <v>797.26960407526701</v>
      </c>
      <c r="R58" s="8">
        <v>797.26960462351701</v>
      </c>
      <c r="S58" s="8">
        <v>1131.7722652242569</v>
      </c>
      <c r="T58" s="8">
        <v>1131.7722652599869</v>
      </c>
      <c r="U58" s="8">
        <v>1923.3429929746569</v>
      </c>
      <c r="V58" s="8">
        <v>1923.342992987557</v>
      </c>
      <c r="W58" s="8">
        <v>1923.3429930846569</v>
      </c>
      <c r="X58" s="8">
        <v>2378.6989931446569</v>
      </c>
      <c r="Y58" s="8">
        <v>2378.6989931788571</v>
      </c>
      <c r="Z58" s="8">
        <v>2378.6989932223169</v>
      </c>
      <c r="AA58" s="8">
        <v>2378.6989932679571</v>
      </c>
      <c r="AB58" s="8">
        <v>2378.6989932835568</v>
      </c>
      <c r="AC58" s="8">
        <v>2378.6989932976571</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1.06906016E-4</v>
      </c>
      <c r="R59" s="8">
        <v>1.073474E-4</v>
      </c>
      <c r="S59" s="8">
        <v>2.0287739E-4</v>
      </c>
      <c r="T59" s="8">
        <v>2.0289502999999999E-4</v>
      </c>
      <c r="U59" s="8">
        <v>3.2037149600000004E-4</v>
      </c>
      <c r="V59" s="8">
        <v>3.2039094000000003E-4</v>
      </c>
      <c r="W59" s="8">
        <v>3.6282497000000001E-4</v>
      </c>
      <c r="X59" s="8">
        <v>4.2152804000000001E-4</v>
      </c>
      <c r="Y59" s="8">
        <v>4.2321634000000002E-4</v>
      </c>
      <c r="Z59" s="8">
        <v>1.5302478299999999E-3</v>
      </c>
      <c r="AA59" s="8">
        <v>1.5303255000000001E-3</v>
      </c>
      <c r="AB59" s="8">
        <v>1.5303890899999999E-3</v>
      </c>
      <c r="AC59" s="8">
        <v>1.5304236799999998E-3</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113</v>
      </c>
      <c r="M61" s="8">
        <v>113</v>
      </c>
      <c r="N61" s="8">
        <v>113</v>
      </c>
      <c r="O61" s="8">
        <v>213</v>
      </c>
      <c r="P61" s="8">
        <v>213</v>
      </c>
      <c r="Q61" s="8">
        <v>213</v>
      </c>
      <c r="R61" s="8">
        <v>213.00029190426</v>
      </c>
      <c r="S61" s="8">
        <v>100.0002919328</v>
      </c>
      <c r="T61" s="8">
        <v>100.00029195021</v>
      </c>
      <c r="U61" s="8">
        <v>100.00029195905999</v>
      </c>
      <c r="V61" s="8">
        <v>100.00029196692</v>
      </c>
      <c r="W61" s="8">
        <v>100.00029198071999</v>
      </c>
      <c r="X61" s="8">
        <v>100.0011846296</v>
      </c>
      <c r="Y61" s="8">
        <v>100.0011848271</v>
      </c>
      <c r="Z61" s="8">
        <v>300</v>
      </c>
      <c r="AA61" s="8">
        <v>300</v>
      </c>
      <c r="AB61" s="8">
        <v>300</v>
      </c>
      <c r="AC61" s="8">
        <v>300</v>
      </c>
    </row>
    <row r="62" spans="1:29">
      <c r="A62" s="16" t="s">
        <v>161</v>
      </c>
      <c r="B62" s="16" t="s">
        <v>185</v>
      </c>
      <c r="C62" s="16" t="s">
        <v>186</v>
      </c>
      <c r="D62" s="16" t="s">
        <v>9</v>
      </c>
      <c r="E62" s="8">
        <v>0</v>
      </c>
      <c r="F62" s="8">
        <v>0</v>
      </c>
      <c r="G62" s="8">
        <v>0</v>
      </c>
      <c r="H62" s="8">
        <v>1.0546883E-4</v>
      </c>
      <c r="I62" s="8">
        <v>1.0547171E-4</v>
      </c>
      <c r="J62" s="8">
        <v>1.0547653E-4</v>
      </c>
      <c r="K62" s="8">
        <v>1.0548087999999999E-4</v>
      </c>
      <c r="L62" s="8">
        <v>1.0548866E-4</v>
      </c>
      <c r="M62" s="8">
        <v>1.0549832999999999E-4</v>
      </c>
      <c r="N62" s="8">
        <v>1.0552228E-4</v>
      </c>
      <c r="O62" s="8">
        <v>1.05600506E-4</v>
      </c>
      <c r="P62" s="8">
        <v>548.95848541104988</v>
      </c>
      <c r="Q62" s="8">
        <v>894.10135542605008</v>
      </c>
      <c r="R62" s="8">
        <v>894.10135601715001</v>
      </c>
      <c r="S62" s="8">
        <v>894.1013561430301</v>
      </c>
      <c r="T62" s="8">
        <v>894.10141914960002</v>
      </c>
      <c r="U62" s="8">
        <v>1353.0002191676001</v>
      </c>
      <c r="V62" s="8">
        <v>1353.00021917548</v>
      </c>
      <c r="W62" s="8">
        <v>1353.0002191874701</v>
      </c>
      <c r="X62" s="8">
        <v>1353.0002192100801</v>
      </c>
      <c r="Y62" s="8">
        <v>1605.83743</v>
      </c>
      <c r="Z62" s="8">
        <v>1605.83743</v>
      </c>
      <c r="AA62" s="8">
        <v>1605.83743</v>
      </c>
      <c r="AB62" s="8">
        <v>1605.83743</v>
      </c>
      <c r="AC62" s="8">
        <v>1605.83743</v>
      </c>
    </row>
    <row r="63" spans="1:29">
      <c r="A63" s="16" t="s">
        <v>162</v>
      </c>
      <c r="B63" s="16" t="s">
        <v>114</v>
      </c>
      <c r="C63" s="16" t="s">
        <v>259</v>
      </c>
      <c r="D63" s="16" t="s">
        <v>9</v>
      </c>
      <c r="E63" s="8">
        <v>0</v>
      </c>
      <c r="F63" s="8">
        <v>0</v>
      </c>
      <c r="G63" s="8">
        <v>0</v>
      </c>
      <c r="H63" s="8">
        <v>13.066713302450001</v>
      </c>
      <c r="I63" s="8">
        <v>13.06671330364</v>
      </c>
      <c r="J63" s="8">
        <v>13.06671330548</v>
      </c>
      <c r="K63" s="8">
        <v>13.066713313480001</v>
      </c>
      <c r="L63" s="8">
        <v>377.00042265650001</v>
      </c>
      <c r="M63" s="8">
        <v>605.12769000000003</v>
      </c>
      <c r="N63" s="8">
        <v>605.12769000000003</v>
      </c>
      <c r="O63" s="8">
        <v>605.12769000000003</v>
      </c>
      <c r="P63" s="8">
        <v>605.12769000000003</v>
      </c>
      <c r="Q63" s="8">
        <v>605.12769000000003</v>
      </c>
      <c r="R63" s="8">
        <v>605.12769000000003</v>
      </c>
      <c r="S63" s="8">
        <v>605.12769000000003</v>
      </c>
      <c r="T63" s="8">
        <v>605.12769000000003</v>
      </c>
      <c r="U63" s="8">
        <v>605.12769000000003</v>
      </c>
      <c r="V63" s="8">
        <v>605.12769000000003</v>
      </c>
      <c r="W63" s="8">
        <v>929.81970000000001</v>
      </c>
      <c r="X63" s="8">
        <v>929.81970000000001</v>
      </c>
      <c r="Y63" s="8">
        <v>1207.5443</v>
      </c>
      <c r="Z63" s="8">
        <v>1425.6283000000001</v>
      </c>
      <c r="AA63" s="8">
        <v>1425.6283000000001</v>
      </c>
      <c r="AB63" s="8">
        <v>1425.6283000000001</v>
      </c>
      <c r="AC63" s="8">
        <v>1425.6283000000001</v>
      </c>
    </row>
    <row r="64" spans="1:29">
      <c r="A64" s="16" t="s">
        <v>162</v>
      </c>
      <c r="B64" s="16" t="s">
        <v>115</v>
      </c>
      <c r="C64" s="16" t="s">
        <v>258</v>
      </c>
      <c r="D64" s="16" t="s">
        <v>9</v>
      </c>
      <c r="E64" s="8">
        <v>699.89999008178654</v>
      </c>
      <c r="F64" s="8">
        <v>699.89999008178654</v>
      </c>
      <c r="G64" s="8">
        <v>699.89999008178654</v>
      </c>
      <c r="H64" s="8">
        <v>1607.1864300817865</v>
      </c>
      <c r="I64" s="8">
        <v>1607.1864300817865</v>
      </c>
      <c r="J64" s="8">
        <v>1607.1864300817865</v>
      </c>
      <c r="K64" s="8">
        <v>1607.1864300817865</v>
      </c>
      <c r="L64" s="8">
        <v>1607.1864300817865</v>
      </c>
      <c r="M64" s="8">
        <v>1696.3022900817864</v>
      </c>
      <c r="N64" s="8">
        <v>1696.3022900817864</v>
      </c>
      <c r="O64" s="8">
        <v>1696.3022900817864</v>
      </c>
      <c r="P64" s="8">
        <v>1696.3022900817864</v>
      </c>
      <c r="Q64" s="8">
        <v>1696.3022900817864</v>
      </c>
      <c r="R64" s="8">
        <v>1696.3022900817864</v>
      </c>
      <c r="S64" s="8">
        <v>1696.3022900817864</v>
      </c>
      <c r="T64" s="8">
        <v>1696.3022900817864</v>
      </c>
      <c r="U64" s="8">
        <v>1696.3022900817864</v>
      </c>
      <c r="V64" s="8">
        <v>1810.4184931335444</v>
      </c>
      <c r="W64" s="8">
        <v>1531.6999931335445</v>
      </c>
      <c r="X64" s="8">
        <v>1591.0089531335443</v>
      </c>
      <c r="Y64" s="8">
        <v>1641.4667931335446</v>
      </c>
      <c r="Z64" s="8">
        <v>1630.999992370605</v>
      </c>
      <c r="AA64" s="8">
        <v>1630.999992370605</v>
      </c>
      <c r="AB64" s="8">
        <v>1403</v>
      </c>
      <c r="AC64" s="8">
        <v>1403</v>
      </c>
    </row>
    <row r="65" spans="1:29">
      <c r="A65" s="16" t="s">
        <v>162</v>
      </c>
      <c r="B65" s="16" t="s">
        <v>116</v>
      </c>
      <c r="C65" s="16" t="s">
        <v>260</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524.35012328174616</v>
      </c>
      <c r="N65" s="8">
        <v>524.35012328301616</v>
      </c>
      <c r="O65" s="8">
        <v>524.35012328559606</v>
      </c>
      <c r="P65" s="8">
        <v>524.35012329224605</v>
      </c>
      <c r="Q65" s="8">
        <v>524.35012330405607</v>
      </c>
      <c r="R65" s="8">
        <v>524.35012331393614</v>
      </c>
      <c r="S65" s="8">
        <v>524.35012332601616</v>
      </c>
      <c r="T65" s="8">
        <v>524.35012335283614</v>
      </c>
      <c r="U65" s="8">
        <v>524.35023403121613</v>
      </c>
      <c r="V65" s="8">
        <v>524.35023406508617</v>
      </c>
      <c r="W65" s="8">
        <v>444.40023714908898</v>
      </c>
      <c r="X65" s="8">
        <v>444.40032482413403</v>
      </c>
      <c r="Y65" s="8">
        <v>544.94052206028402</v>
      </c>
      <c r="Z65" s="8">
        <v>450.40059313728403</v>
      </c>
      <c r="AA65" s="8">
        <v>450.40059316098404</v>
      </c>
      <c r="AB65" s="8">
        <v>246.00059927940001</v>
      </c>
      <c r="AC65" s="8">
        <v>246.00059929123</v>
      </c>
    </row>
    <row r="66" spans="1:29">
      <c r="A66" s="16" t="s">
        <v>162</v>
      </c>
      <c r="B66" s="16" t="s">
        <v>117</v>
      </c>
      <c r="C66" s="16" t="s">
        <v>261</v>
      </c>
      <c r="D66" s="16" t="s">
        <v>9</v>
      </c>
      <c r="E66" s="8">
        <v>465.74999618530251</v>
      </c>
      <c r="F66" s="8">
        <v>465.74999618530251</v>
      </c>
      <c r="G66" s="8">
        <v>465.74999618530251</v>
      </c>
      <c r="H66" s="8">
        <v>465.75045302655246</v>
      </c>
      <c r="I66" s="8">
        <v>465.75045302821252</v>
      </c>
      <c r="J66" s="8">
        <v>465.7504530308525</v>
      </c>
      <c r="K66" s="8">
        <v>465.75045303749249</v>
      </c>
      <c r="L66" s="8">
        <v>465.75045310779251</v>
      </c>
      <c r="M66" s="8">
        <v>1079.8008461853026</v>
      </c>
      <c r="N66" s="8">
        <v>1079.8008461853026</v>
      </c>
      <c r="O66" s="8">
        <v>1079.8008461853026</v>
      </c>
      <c r="P66" s="8">
        <v>1079.8008461853026</v>
      </c>
      <c r="Q66" s="8">
        <v>1079.8008461853026</v>
      </c>
      <c r="R66" s="8">
        <v>1079.8008461853026</v>
      </c>
      <c r="S66" s="8">
        <v>1079.8008461853026</v>
      </c>
      <c r="T66" s="8">
        <v>1079.8008461853026</v>
      </c>
      <c r="U66" s="8">
        <v>1734.7876469482421</v>
      </c>
      <c r="V66" s="8">
        <v>1734.7876469482421</v>
      </c>
      <c r="W66" s="8">
        <v>1734.7876469482421</v>
      </c>
      <c r="X66" s="8">
        <v>1973.5473969482418</v>
      </c>
      <c r="Y66" s="8">
        <v>2573.6999969482422</v>
      </c>
      <c r="Z66" s="8">
        <v>2573.6999969482422</v>
      </c>
      <c r="AA66" s="8">
        <v>2573.6999969482422</v>
      </c>
      <c r="AB66" s="8">
        <v>2348</v>
      </c>
      <c r="AC66" s="8">
        <v>2348</v>
      </c>
    </row>
    <row r="67" spans="1:29">
      <c r="A67" s="16" t="s">
        <v>162</v>
      </c>
      <c r="B67" s="16" t="s">
        <v>118</v>
      </c>
      <c r="C67" s="16" t="s">
        <v>257</v>
      </c>
      <c r="D67" s="16" t="s">
        <v>9</v>
      </c>
      <c r="E67" s="8">
        <v>2082.6600036621071</v>
      </c>
      <c r="F67" s="8">
        <v>2082.6600036621071</v>
      </c>
      <c r="G67" s="8">
        <v>2082.6600036621071</v>
      </c>
      <c r="H67" s="8">
        <v>2906.5461436621072</v>
      </c>
      <c r="I67" s="8">
        <v>2906.5461436621072</v>
      </c>
      <c r="J67" s="8">
        <v>2906.5461436621072</v>
      </c>
      <c r="K67" s="8">
        <v>2906.5461436621072</v>
      </c>
      <c r="L67" s="8">
        <v>2906.5461436621072</v>
      </c>
      <c r="M67" s="8">
        <v>3930.4381036621071</v>
      </c>
      <c r="N67" s="8">
        <v>3930.4381036621071</v>
      </c>
      <c r="O67" s="8">
        <v>3930.4381036621071</v>
      </c>
      <c r="P67" s="8">
        <v>3863.2381067138649</v>
      </c>
      <c r="Q67" s="8">
        <v>3443.2381067138649</v>
      </c>
      <c r="R67" s="8">
        <v>3443.2381067138649</v>
      </c>
      <c r="S67" s="8">
        <v>3261.5381097656227</v>
      </c>
      <c r="T67" s="8">
        <v>3261.5381097656227</v>
      </c>
      <c r="U67" s="8">
        <v>3242.0381097656227</v>
      </c>
      <c r="V67" s="8">
        <v>3333.660003662108</v>
      </c>
      <c r="W67" s="8">
        <v>3333.660003662108</v>
      </c>
      <c r="X67" s="8">
        <v>2470.1000061035147</v>
      </c>
      <c r="Y67" s="8">
        <v>2503.1000061035147</v>
      </c>
      <c r="Z67" s="8">
        <v>2345.6000061035147</v>
      </c>
      <c r="AA67" s="8">
        <v>2345.6000061035147</v>
      </c>
      <c r="AB67" s="8">
        <v>2345.6000061035147</v>
      </c>
      <c r="AC67" s="8">
        <v>2345.6000061035147</v>
      </c>
    </row>
    <row r="68" spans="1:29">
      <c r="A68" s="16" t="s">
        <v>162</v>
      </c>
      <c r="B68" s="16" t="s">
        <v>119</v>
      </c>
      <c r="C68" s="16" t="s">
        <v>263</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262</v>
      </c>
      <c r="C69" s="16" t="s">
        <v>148</v>
      </c>
      <c r="D69" s="16" t="s">
        <v>9</v>
      </c>
      <c r="E69" s="8">
        <v>0</v>
      </c>
      <c r="F69" s="8">
        <v>0</v>
      </c>
      <c r="G69" s="8">
        <v>0</v>
      </c>
      <c r="H69" s="8">
        <v>0</v>
      </c>
      <c r="I69" s="8">
        <v>0</v>
      </c>
      <c r="J69" s="8">
        <v>0</v>
      </c>
      <c r="K69" s="8">
        <v>0</v>
      </c>
      <c r="L69" s="8">
        <v>1.13110116E-4</v>
      </c>
      <c r="M69" s="8">
        <v>1.13170696E-4</v>
      </c>
      <c r="N69" s="8">
        <v>1.1317223E-4</v>
      </c>
      <c r="O69" s="8">
        <v>1.131748E-4</v>
      </c>
      <c r="P69" s="8">
        <v>1.13179456E-4</v>
      </c>
      <c r="Q69" s="8">
        <v>1.1318730999999999E-4</v>
      </c>
      <c r="R69" s="8">
        <v>1.1320028000000001E-4</v>
      </c>
      <c r="S69" s="8">
        <v>1.1321324000000001E-4</v>
      </c>
      <c r="T69" s="8">
        <v>2.5556498E-4</v>
      </c>
      <c r="U69" s="8">
        <v>4.4072959999999999E-4</v>
      </c>
      <c r="V69" s="8">
        <v>4.4077719E-4</v>
      </c>
      <c r="W69" s="8">
        <v>4.4095073999999998E-4</v>
      </c>
      <c r="X69" s="8">
        <v>4.4108816999999999E-4</v>
      </c>
      <c r="Y69" s="8">
        <v>5.5460931000000002E-4</v>
      </c>
      <c r="Z69" s="8">
        <v>5.5489954999999994E-4</v>
      </c>
      <c r="AA69" s="8">
        <v>5.5493975999999995E-4</v>
      </c>
      <c r="AB69" s="8">
        <v>5.5497442000000002E-4</v>
      </c>
      <c r="AC69" s="8">
        <v>5.5501126000000005E-4</v>
      </c>
    </row>
    <row r="70" spans="1:29">
      <c r="A70" s="16" t="s">
        <v>163</v>
      </c>
      <c r="B70" s="16" t="s">
        <v>120</v>
      </c>
      <c r="C70" s="16" t="s">
        <v>149</v>
      </c>
      <c r="D70" s="16" t="s">
        <v>9</v>
      </c>
      <c r="E70" s="8">
        <v>324.5</v>
      </c>
      <c r="F70" s="8">
        <v>324.5</v>
      </c>
      <c r="G70" s="8">
        <v>324.5</v>
      </c>
      <c r="H70" s="8">
        <v>324.50028410367997</v>
      </c>
      <c r="I70" s="8">
        <v>324.50028410459998</v>
      </c>
      <c r="J70" s="8">
        <v>324.50028410626999</v>
      </c>
      <c r="K70" s="8">
        <v>324.50028410980002</v>
      </c>
      <c r="L70" s="8">
        <v>324.50028418773002</v>
      </c>
      <c r="M70" s="8">
        <v>324.5002841996</v>
      </c>
      <c r="N70" s="8">
        <v>198.00028420772</v>
      </c>
      <c r="O70" s="8">
        <v>198.00028442884999</v>
      </c>
      <c r="P70" s="8">
        <v>484.07927999999998</v>
      </c>
      <c r="Q70" s="8">
        <v>443.25963999999999</v>
      </c>
      <c r="R70" s="8">
        <v>443.25982288377998</v>
      </c>
      <c r="S70" s="8">
        <v>426.51870295475004</v>
      </c>
      <c r="T70" s="8">
        <v>438.26290419715002</v>
      </c>
      <c r="U70" s="8">
        <v>470.08525423486003</v>
      </c>
      <c r="V70" s="8">
        <v>473.56950426189002</v>
      </c>
      <c r="W70" s="8">
        <v>473.56950429809001</v>
      </c>
      <c r="X70" s="8">
        <v>473.56950433393001</v>
      </c>
      <c r="Y70" s="8">
        <v>488.09334464018002</v>
      </c>
      <c r="Z70" s="8">
        <v>488.09334488458001</v>
      </c>
      <c r="AA70" s="8">
        <v>488.09338367117999</v>
      </c>
      <c r="AB70" s="8">
        <v>488.09338369432999</v>
      </c>
      <c r="AC70" s="8">
        <v>488.09338370777999</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1.5891835000000001E-4</v>
      </c>
      <c r="Z71" s="8">
        <v>2.8961386599999999E-4</v>
      </c>
      <c r="AA71" s="8">
        <v>2.8970685E-4</v>
      </c>
      <c r="AB71" s="8">
        <v>2.8974354999999999E-4</v>
      </c>
      <c r="AC71" s="8">
        <v>2.8977279399999996E-4</v>
      </c>
    </row>
    <row r="72" spans="1:29">
      <c r="A72" s="16" t="s">
        <v>163</v>
      </c>
      <c r="B72" s="16" t="s">
        <v>122</v>
      </c>
      <c r="C72" s="16" t="s">
        <v>151</v>
      </c>
      <c r="D72" s="16" t="s">
        <v>9</v>
      </c>
      <c r="E72" s="8">
        <v>1343.0600090026815</v>
      </c>
      <c r="F72" s="8">
        <v>1343.0600090026815</v>
      </c>
      <c r="G72" s="8">
        <v>1343.0600090026815</v>
      </c>
      <c r="H72" s="8">
        <v>1687.2758490026815</v>
      </c>
      <c r="I72" s="8">
        <v>1687.2758490026815</v>
      </c>
      <c r="J72" s="8">
        <v>1687.2758490026815</v>
      </c>
      <c r="K72" s="8">
        <v>1687.2758490026815</v>
      </c>
      <c r="L72" s="8">
        <v>1588.5758520544393</v>
      </c>
      <c r="M72" s="8">
        <v>1588.5758520544393</v>
      </c>
      <c r="N72" s="8">
        <v>1517.1758505285604</v>
      </c>
      <c r="O72" s="8">
        <v>1596.2597074768034</v>
      </c>
      <c r="P72" s="8">
        <v>2488.1600074768035</v>
      </c>
      <c r="Q72" s="8">
        <v>2488.1600074768035</v>
      </c>
      <c r="R72" s="8">
        <v>2161.460006713864</v>
      </c>
      <c r="S72" s="8">
        <v>2161.460006713864</v>
      </c>
      <c r="T72" s="8">
        <v>2337.3040667138639</v>
      </c>
      <c r="U72" s="8">
        <v>2337.3040667138639</v>
      </c>
      <c r="V72" s="8">
        <v>2123.4440661035128</v>
      </c>
      <c r="W72" s="8">
        <v>2609.8543361035127</v>
      </c>
      <c r="X72" s="8">
        <v>2609.8543361035127</v>
      </c>
      <c r="Y72" s="8">
        <v>2609.8543361035127</v>
      </c>
      <c r="Z72" s="8">
        <v>2690.6212461035129</v>
      </c>
      <c r="AA72" s="8">
        <v>2690.6212461035129</v>
      </c>
      <c r="AB72" s="8">
        <v>2690.6212461035129</v>
      </c>
      <c r="AC72" s="8">
        <v>2690.6212461035129</v>
      </c>
    </row>
    <row r="73" spans="1:29">
      <c r="A73" s="16" t="s">
        <v>163</v>
      </c>
      <c r="B73" s="16" t="s">
        <v>123</v>
      </c>
      <c r="C73" s="16" t="s">
        <v>152</v>
      </c>
      <c r="D73" s="16" t="s">
        <v>9</v>
      </c>
      <c r="E73" s="8">
        <v>90.75</v>
      </c>
      <c r="F73" s="8">
        <v>90.75</v>
      </c>
      <c r="G73" s="8">
        <v>90.75</v>
      </c>
      <c r="H73" s="8">
        <v>90.750126060580001</v>
      </c>
      <c r="I73" s="8">
        <v>90.750126061510002</v>
      </c>
      <c r="J73" s="8">
        <v>1.2606335999999999E-4</v>
      </c>
      <c r="K73" s="8">
        <v>1.2606797E-4</v>
      </c>
      <c r="L73" s="8">
        <v>1.7691709999999999E-4</v>
      </c>
      <c r="M73" s="8">
        <v>1.7693105000000001E-4</v>
      </c>
      <c r="N73" s="8">
        <v>1.7695216000000001E-4</v>
      </c>
      <c r="O73" s="8">
        <v>1.7717654000000001E-4</v>
      </c>
      <c r="P73" s="8">
        <v>3.9603147E-4</v>
      </c>
      <c r="Q73" s="8">
        <v>13.74082079687</v>
      </c>
      <c r="R73" s="8">
        <v>105.34520912947001</v>
      </c>
      <c r="S73" s="8">
        <v>105.34534608753</v>
      </c>
      <c r="T73" s="8">
        <v>105.92575621494001</v>
      </c>
      <c r="U73" s="8">
        <v>105.92575623142</v>
      </c>
      <c r="V73" s="8">
        <v>105.92575624646</v>
      </c>
      <c r="W73" s="8">
        <v>105.92576113392001</v>
      </c>
      <c r="X73" s="8">
        <v>105.92576117883</v>
      </c>
      <c r="Y73" s="8">
        <v>108.18283814255</v>
      </c>
      <c r="Z73" s="8">
        <v>108.18283823262</v>
      </c>
      <c r="AA73" s="8">
        <v>108.18283844</v>
      </c>
      <c r="AB73" s="8">
        <v>108.18283854949999</v>
      </c>
      <c r="AC73" s="8">
        <v>108.18283856644</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422.4001919377489</v>
      </c>
      <c r="Q74" s="8">
        <v>422.40019238851892</v>
      </c>
      <c r="R74" s="8">
        <v>422.40019430065888</v>
      </c>
      <c r="S74" s="8">
        <v>422.40019450529888</v>
      </c>
      <c r="T74" s="8">
        <v>422.4003512689489</v>
      </c>
      <c r="U74" s="8">
        <v>422.40035133662889</v>
      </c>
      <c r="V74" s="8">
        <v>422.40035135975387</v>
      </c>
      <c r="W74" s="8">
        <v>422.40035150829891</v>
      </c>
      <c r="X74" s="8">
        <v>210.00035010078003</v>
      </c>
      <c r="Y74" s="8">
        <v>667.29091514165998</v>
      </c>
      <c r="Z74" s="8">
        <v>667.29091570863</v>
      </c>
      <c r="AA74" s="8">
        <v>667.29091576334008</v>
      </c>
      <c r="AB74" s="8">
        <v>667.29091578712007</v>
      </c>
      <c r="AC74" s="8">
        <v>667.29091580240004</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136</v>
      </c>
      <c r="H77" s="8">
        <v>136.000105086605</v>
      </c>
      <c r="I77" s="8">
        <v>70.00010508746</v>
      </c>
      <c r="J77" s="8">
        <v>70.000105089030001</v>
      </c>
      <c r="K77" s="8">
        <v>70.000105092585997</v>
      </c>
      <c r="L77" s="8">
        <v>70.000105223090003</v>
      </c>
      <c r="M77" s="8">
        <v>70.000105242559997</v>
      </c>
      <c r="N77" s="8">
        <v>2.1663889999999999E-4</v>
      </c>
      <c r="O77" s="8">
        <v>2.1699790999999999E-4</v>
      </c>
      <c r="P77" s="8">
        <v>200.07147961467001</v>
      </c>
      <c r="Q77" s="8">
        <v>200.07147989577001</v>
      </c>
      <c r="R77" s="8">
        <v>200.07177831924</v>
      </c>
      <c r="S77" s="8">
        <v>200.0719276902</v>
      </c>
      <c r="T77" s="8">
        <v>200.50238007196</v>
      </c>
      <c r="U77" s="8">
        <v>200.5023800825</v>
      </c>
      <c r="V77" s="8">
        <v>200.50238009540001</v>
      </c>
      <c r="W77" s="8">
        <v>202.34935825860001</v>
      </c>
      <c r="X77" s="8">
        <v>202.34935827179999</v>
      </c>
      <c r="Y77" s="8">
        <v>203.3985083096</v>
      </c>
      <c r="Z77" s="8">
        <v>203.39850833279999</v>
      </c>
      <c r="AA77" s="8">
        <v>203.3985083625</v>
      </c>
      <c r="AB77" s="8">
        <v>203.39850838839999</v>
      </c>
      <c r="AC77" s="8">
        <v>203.39850840234999</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1.6210416E-4</v>
      </c>
      <c r="U78" s="8">
        <v>1.6211417000000001E-4</v>
      </c>
      <c r="V78" s="8">
        <v>1.621305E-4</v>
      </c>
      <c r="W78" s="8">
        <v>1.6273178E-4</v>
      </c>
      <c r="X78" s="8">
        <v>1.6275959000000001E-4</v>
      </c>
      <c r="Y78" s="8">
        <v>1.6309156000000001E-4</v>
      </c>
      <c r="Z78" s="8">
        <v>1.6310894000000001E-4</v>
      </c>
      <c r="AA78" s="8">
        <v>1.6312533999999999E-4</v>
      </c>
      <c r="AB78" s="8">
        <v>1.6314602E-4</v>
      </c>
      <c r="AC78" s="8">
        <v>1.6316879000000001E-4</v>
      </c>
    </row>
    <row r="79" spans="1:29">
      <c r="A79" s="16" t="s">
        <v>164</v>
      </c>
      <c r="B79" s="16" t="s">
        <v>129</v>
      </c>
      <c r="C79" s="16" t="s">
        <v>158</v>
      </c>
      <c r="D79" s="16" t="s">
        <v>9</v>
      </c>
      <c r="E79" s="8">
        <v>168</v>
      </c>
      <c r="F79" s="8">
        <v>168</v>
      </c>
      <c r="G79" s="8">
        <v>168</v>
      </c>
      <c r="H79" s="8">
        <v>168.00013729176001</v>
      </c>
      <c r="I79" s="8">
        <v>168.00013738639001</v>
      </c>
      <c r="J79" s="8">
        <v>168.00013819035999</v>
      </c>
      <c r="K79" s="8">
        <v>168.00014976463001</v>
      </c>
      <c r="L79" s="8">
        <v>168.00017922813001</v>
      </c>
      <c r="M79" s="8">
        <v>168.00023797708999</v>
      </c>
      <c r="N79" s="8">
        <v>168.00023825653</v>
      </c>
      <c r="O79" s="8">
        <v>168.00038970791999</v>
      </c>
      <c r="P79" s="8">
        <v>168.00039170374001</v>
      </c>
      <c r="Q79" s="8">
        <v>219.55509599999999</v>
      </c>
      <c r="R79" s="8">
        <v>361.78116677481995</v>
      </c>
      <c r="S79" s="8">
        <v>361.78116677517994</v>
      </c>
      <c r="T79" s="8">
        <v>361.78116677561997</v>
      </c>
      <c r="U79" s="8">
        <v>361.78116677607994</v>
      </c>
      <c r="V79" s="8">
        <v>361.78116677662996</v>
      </c>
      <c r="W79" s="8">
        <v>361.78116677724995</v>
      </c>
      <c r="X79" s="8">
        <v>361.78116677796999</v>
      </c>
      <c r="Y79" s="8">
        <v>361.78116677884998</v>
      </c>
      <c r="Z79" s="8">
        <v>361.78116677990994</v>
      </c>
      <c r="AA79" s="8">
        <v>361.78116678140998</v>
      </c>
      <c r="AB79" s="8">
        <v>361.78116678336994</v>
      </c>
      <c r="AC79" s="8">
        <v>193.78116678735998</v>
      </c>
    </row>
    <row r="80" spans="1:29">
      <c r="A80" s="16" t="s">
        <v>164</v>
      </c>
      <c r="B80" s="16" t="s">
        <v>130</v>
      </c>
      <c r="C80" s="16" t="s">
        <v>159</v>
      </c>
      <c r="D80" s="16" t="s">
        <v>9</v>
      </c>
      <c r="E80" s="8">
        <v>251.34999847412098</v>
      </c>
      <c r="F80" s="8">
        <v>251.34999847412098</v>
      </c>
      <c r="G80" s="8">
        <v>251.34999847412098</v>
      </c>
      <c r="H80" s="8">
        <v>517.56615847412104</v>
      </c>
      <c r="I80" s="8">
        <v>637.25154847412091</v>
      </c>
      <c r="J80" s="8">
        <v>756.93693847412101</v>
      </c>
      <c r="K80" s="8">
        <v>876.62233847412097</v>
      </c>
      <c r="L80" s="8">
        <v>996.30763847412095</v>
      </c>
      <c r="M80" s="8">
        <v>1115.9929384741208</v>
      </c>
      <c r="N80" s="8">
        <v>1235.6783684741208</v>
      </c>
      <c r="O80" s="8">
        <v>1355.3636063866411</v>
      </c>
      <c r="P80" s="8">
        <v>1475.0490102683409</v>
      </c>
      <c r="Q80" s="8">
        <v>1551.350153691591</v>
      </c>
      <c r="R80" s="8">
        <v>1551.3502276176612</v>
      </c>
      <c r="S80" s="8">
        <v>1551.3502276179611</v>
      </c>
      <c r="T80" s="8">
        <v>1551.350227618301</v>
      </c>
      <c r="U80" s="8">
        <v>1551.3502276186812</v>
      </c>
      <c r="V80" s="8">
        <v>1551.3502276191211</v>
      </c>
      <c r="W80" s="8">
        <v>1551.3502276195811</v>
      </c>
      <c r="X80" s="8">
        <v>1551.3502276201511</v>
      </c>
      <c r="Y80" s="8">
        <v>1551.3502276208012</v>
      </c>
      <c r="Z80" s="8">
        <v>1551.3502276216011</v>
      </c>
      <c r="AA80" s="8">
        <v>1551.3502276226811</v>
      </c>
      <c r="AB80" s="8">
        <v>1551.3502276242912</v>
      </c>
      <c r="AC80" s="8">
        <v>1411.600227627581</v>
      </c>
    </row>
    <row r="81" spans="1:29">
      <c r="A81" s="16" t="s">
        <v>164</v>
      </c>
      <c r="B81" s="16" t="s">
        <v>131</v>
      </c>
      <c r="C81" s="16" t="s">
        <v>160</v>
      </c>
      <c r="D81" s="16" t="s">
        <v>9</v>
      </c>
      <c r="E81" s="8">
        <v>843.89999008178654</v>
      </c>
      <c r="F81" s="8">
        <v>1430.9905900817866</v>
      </c>
      <c r="G81" s="8">
        <v>1724.5358500817865</v>
      </c>
      <c r="H81" s="8">
        <v>2651.1864300817865</v>
      </c>
      <c r="I81" s="8">
        <v>2651.1864300817865</v>
      </c>
      <c r="J81" s="8">
        <v>2651.1864300817865</v>
      </c>
      <c r="K81" s="8">
        <v>2651.1864300817865</v>
      </c>
      <c r="L81" s="8">
        <v>2651.1865439893863</v>
      </c>
      <c r="M81" s="8">
        <v>2740.3024262598065</v>
      </c>
      <c r="N81" s="8">
        <v>2740.3024267501169</v>
      </c>
      <c r="O81" s="8">
        <v>2740.3024730497564</v>
      </c>
      <c r="P81" s="8">
        <v>2740.3025340059667</v>
      </c>
      <c r="Q81" s="8">
        <v>2740.3028330290863</v>
      </c>
      <c r="R81" s="8">
        <v>2740.3030408466866</v>
      </c>
      <c r="S81" s="8">
        <v>2740.3030408469867</v>
      </c>
      <c r="T81" s="8">
        <v>2740.3030408472869</v>
      </c>
      <c r="U81" s="8">
        <v>2740.303040847687</v>
      </c>
      <c r="V81" s="8">
        <v>2854.4192438998443</v>
      </c>
      <c r="W81" s="8">
        <v>2431.7007439002446</v>
      </c>
      <c r="X81" s="8">
        <v>2491.0097039009042</v>
      </c>
      <c r="Y81" s="8">
        <v>2541.4675439016446</v>
      </c>
      <c r="Z81" s="8">
        <v>2531.0007431395352</v>
      </c>
      <c r="AA81" s="8">
        <v>2531.0007431406448</v>
      </c>
      <c r="AB81" s="8">
        <v>2303.00075077155</v>
      </c>
      <c r="AC81" s="8">
        <v>2303.0007507748001</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720</v>
      </c>
      <c r="I86" s="8">
        <v>720</v>
      </c>
      <c r="J86" s="8">
        <v>1220</v>
      </c>
      <c r="K86" s="8">
        <v>1887</v>
      </c>
      <c r="L86" s="8">
        <v>2553</v>
      </c>
      <c r="M86" s="8">
        <v>3220</v>
      </c>
      <c r="N86" s="8">
        <v>4220</v>
      </c>
      <c r="O86" s="8">
        <v>5220</v>
      </c>
      <c r="P86" s="8">
        <v>6220</v>
      </c>
      <c r="Q86" s="8">
        <v>6863.6239999999998</v>
      </c>
      <c r="R86" s="8">
        <v>6863.6239999999998</v>
      </c>
      <c r="S86" s="8">
        <v>6863.6239999999998</v>
      </c>
      <c r="T86" s="8">
        <v>6863.6239999999998</v>
      </c>
      <c r="U86" s="8">
        <v>6863.6239999999998</v>
      </c>
      <c r="V86" s="8">
        <v>6863.6239999999998</v>
      </c>
      <c r="W86" s="8">
        <v>6863.6239999999998</v>
      </c>
      <c r="X86" s="8">
        <v>6863.6239999999998</v>
      </c>
      <c r="Y86" s="8">
        <v>6863.6239999999998</v>
      </c>
      <c r="Z86" s="8">
        <v>6863.6239999999998</v>
      </c>
      <c r="AA86" s="8">
        <v>6863.6239999999998</v>
      </c>
      <c r="AB86" s="8">
        <v>6863.6239999999998</v>
      </c>
      <c r="AC86" s="8">
        <v>6863.6239999999998</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264</v>
      </c>
      <c r="D88" s="16" t="s">
        <v>165</v>
      </c>
      <c r="E88" s="8">
        <v>0</v>
      </c>
      <c r="F88" s="8">
        <v>0</v>
      </c>
      <c r="G88" s="8">
        <v>499.99993999999998</v>
      </c>
      <c r="H88" s="8">
        <v>780</v>
      </c>
      <c r="I88" s="8">
        <v>780</v>
      </c>
      <c r="J88" s="8">
        <v>780</v>
      </c>
      <c r="K88" s="8">
        <v>780</v>
      </c>
      <c r="L88" s="8">
        <v>780</v>
      </c>
      <c r="M88" s="8">
        <v>780</v>
      </c>
      <c r="N88" s="8">
        <v>780</v>
      </c>
      <c r="O88" s="8">
        <v>780</v>
      </c>
      <c r="P88" s="8">
        <v>780</v>
      </c>
      <c r="Q88" s="8">
        <v>1136.37582</v>
      </c>
      <c r="R88" s="8">
        <v>2136.3759</v>
      </c>
      <c r="S88" s="8">
        <v>2136.3759</v>
      </c>
      <c r="T88" s="8">
        <v>2136.3759</v>
      </c>
      <c r="U88" s="8">
        <v>2136.3759</v>
      </c>
      <c r="V88" s="8">
        <v>2136.3759</v>
      </c>
      <c r="W88" s="8">
        <v>2136.3759</v>
      </c>
      <c r="X88" s="8">
        <v>2136.3759</v>
      </c>
      <c r="Y88" s="8">
        <v>2136.3759</v>
      </c>
      <c r="Z88" s="8">
        <v>2136.3759</v>
      </c>
      <c r="AA88" s="8">
        <v>2136.3759</v>
      </c>
      <c r="AB88" s="8">
        <v>2136.3759</v>
      </c>
      <c r="AC88" s="8">
        <v>2136.3759</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H6PL0rGub4EQ0h3AHqrj/WtLl6KDj/6dWfgy56RRA0jNsJwgmmUZOCUbYYDF0J77A2DI4qaEzrCYkiudvw3ihg==" saltValue="bTx0QuMOMX/aypPxrsNHz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10</vt:i4>
      </vt:variant>
    </vt:vector>
  </HeadingPairs>
  <TitlesOfParts>
    <vt:vector size="57" baseType="lpstr">
      <vt:lpstr>Cover</vt:lpstr>
      <vt:lpstr>Release notice</vt:lpstr>
      <vt:lpstr>Version notes</vt:lpstr>
      <vt:lpstr>Abbreviations and notes</vt:lpstr>
      <vt:lpstr>---Compare options---</vt:lpstr>
      <vt:lpstr>BaseCase_CF</vt:lpstr>
      <vt:lpstr>BaseCase_Generation</vt:lpstr>
      <vt:lpstr>BaseCase_Capacity</vt:lpstr>
      <vt:lpstr>BaseCase_REZ Capacity</vt:lpstr>
      <vt:lpstr>BaseCase_REZ Generation</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ML1_USE+DSP Cost</vt:lpstr>
      <vt:lpstr>ML1_SyncCon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'Release notice'!_Ref27661161</vt:lpstr>
      <vt:lpstr>Cover!fyColHeading</vt:lpstr>
      <vt:lpstr>Cover!fyCoverDate</vt:lpstr>
      <vt:lpstr>Cover!fyCoverDraft</vt:lpstr>
      <vt:lpstr>Cover!fyCurrencyUnit</vt:lpstr>
      <vt:lpstr>Cover!fyProjectName</vt:lpstr>
      <vt:lpstr>Cover!fySectionName</vt:lpstr>
      <vt:lpstr>Cover!fySheetName</vt:lpstr>
      <vt:lpstr>Cover!fySubsectName</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Gabrielle Ball</cp:lastModifiedBy>
  <dcterms:created xsi:type="dcterms:W3CDTF">2020-10-29T01:47:54Z</dcterms:created>
  <dcterms:modified xsi:type="dcterms:W3CDTF">2025-10-30T23:45:12Z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